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workspace\Percipio\Files\"/>
    </mc:Choice>
  </mc:AlternateContent>
  <bookViews>
    <workbookView xWindow="0" yWindow="0" windowWidth="20370" windowHeight="7380" tabRatio="717"/>
  </bookViews>
  <sheets>
    <sheet name="Course 1" sheetId="2" r:id="rId1"/>
    <sheet name="Course 2" sheetId="20" r:id="rId2"/>
    <sheet name="Course 3" sheetId="12" r:id="rId3"/>
    <sheet name="Course 4" sheetId="21" r:id="rId4"/>
    <sheet name="Course 5" sheetId="13" r:id="rId5"/>
    <sheet name="Course 6" sheetId="22" r:id="rId6"/>
    <sheet name="Course 7" sheetId="14" r:id="rId7"/>
    <sheet name="Course 8" sheetId="23" r:id="rId8"/>
    <sheet name="Course 9" sheetId="15" r:id="rId9"/>
    <sheet name="Course 10" sheetId="24" r:id="rId10"/>
    <sheet name="Course 11" sheetId="16" r:id="rId11"/>
    <sheet name="Course 12" sheetId="25" r:id="rId12"/>
    <sheet name="Course 13" sheetId="17" r:id="rId13"/>
    <sheet name="Course 14" sheetId="26" r:id="rId14"/>
    <sheet name="Course 15" sheetId="18" r:id="rId15"/>
    <sheet name="Course 16" sheetId="27" r:id="rId16"/>
    <sheet name="Course 17" sheetId="19" r:id="rId17"/>
    <sheet name="Course 18" sheetId="28" r:id="rId18"/>
    <sheet name="Taxonomy" sheetId="11" r:id="rId19"/>
  </sheets>
  <calcPr calcId="162913"/>
</workbook>
</file>

<file path=xl/calcChain.xml><?xml version="1.0" encoding="utf-8"?>
<calcChain xmlns="http://schemas.openxmlformats.org/spreadsheetml/2006/main">
  <c r="F22" i="2" l="1"/>
  <c r="B16" i="23" l="1"/>
  <c r="B10" i="27"/>
  <c r="B10" i="18"/>
  <c r="B10" i="26"/>
  <c r="B10" i="17"/>
  <c r="B10" i="25"/>
  <c r="B10" i="16"/>
  <c r="B10" i="24"/>
  <c r="B10" i="15"/>
  <c r="B10" i="23"/>
  <c r="B10" i="14"/>
  <c r="B10" i="22"/>
  <c r="B10" i="13"/>
  <c r="B10" i="20"/>
  <c r="B10" i="2"/>
  <c r="F29" i="15"/>
  <c r="H29" i="15" s="1"/>
  <c r="C29" i="15"/>
  <c r="F28" i="15"/>
  <c r="H28" i="15" s="1"/>
  <c r="C28" i="15"/>
  <c r="F27" i="15"/>
  <c r="H27" i="15" s="1"/>
  <c r="C27" i="15"/>
  <c r="F26" i="15"/>
  <c r="H26" i="15" s="1"/>
  <c r="C26" i="15"/>
  <c r="F25" i="15"/>
  <c r="H25" i="15" s="1"/>
  <c r="C25" i="15"/>
  <c r="F24" i="15"/>
  <c r="H24" i="15" s="1"/>
  <c r="C24" i="15"/>
  <c r="F23" i="15"/>
  <c r="H23" i="15" s="1"/>
  <c r="C23" i="15"/>
  <c r="F22" i="15"/>
  <c r="H22" i="15" s="1"/>
  <c r="C22" i="15"/>
  <c r="F21" i="15"/>
  <c r="H21" i="15" s="1"/>
  <c r="C21" i="15"/>
  <c r="F31" i="24"/>
  <c r="H31" i="24" s="1"/>
  <c r="C31" i="24"/>
  <c r="F30" i="24"/>
  <c r="H30" i="24" s="1"/>
  <c r="C30" i="24"/>
  <c r="F29" i="24"/>
  <c r="H29" i="24" s="1"/>
  <c r="C29" i="24"/>
  <c r="F28" i="24"/>
  <c r="H28" i="24" s="1"/>
  <c r="C28" i="24"/>
  <c r="F27" i="24"/>
  <c r="H27" i="24" s="1"/>
  <c r="C27" i="24"/>
  <c r="F26" i="24"/>
  <c r="H26" i="24" s="1"/>
  <c r="C26" i="24"/>
  <c r="F25" i="24"/>
  <c r="H25" i="24" s="1"/>
  <c r="C25" i="24"/>
  <c r="F24" i="24"/>
  <c r="H24" i="24" s="1"/>
  <c r="C24" i="24"/>
  <c r="F23" i="24"/>
  <c r="H23" i="24" s="1"/>
  <c r="C23" i="24"/>
  <c r="F22" i="24"/>
  <c r="H22" i="24" s="1"/>
  <c r="C22" i="24"/>
  <c r="F21" i="24"/>
  <c r="H21" i="24" s="1"/>
  <c r="C21" i="24"/>
  <c r="C21" i="22"/>
  <c r="F21" i="22"/>
  <c r="H21" i="22" s="1"/>
  <c r="C22" i="22"/>
  <c r="F22" i="22"/>
  <c r="H22" i="22" s="1"/>
  <c r="C23" i="22"/>
  <c r="F23" i="22"/>
  <c r="H23" i="22" s="1"/>
  <c r="C24" i="22"/>
  <c r="F24" i="22"/>
  <c r="H24" i="22" s="1"/>
  <c r="C25" i="22"/>
  <c r="F25" i="22"/>
  <c r="H25" i="22" s="1"/>
  <c r="C26" i="22"/>
  <c r="F26" i="22"/>
  <c r="H26" i="22" s="1"/>
  <c r="C27" i="22"/>
  <c r="F27" i="22"/>
  <c r="H27" i="22" s="1"/>
  <c r="C28" i="22"/>
  <c r="F28" i="22"/>
  <c r="H28" i="22" s="1"/>
  <c r="C29" i="22"/>
  <c r="F29" i="22"/>
  <c r="H29" i="22" s="1"/>
  <c r="C30" i="22"/>
  <c r="F30" i="22"/>
  <c r="H30" i="22" s="1"/>
  <c r="F33" i="28"/>
  <c r="H33" i="28" s="1"/>
  <c r="C33" i="28"/>
  <c r="C32" i="28"/>
  <c r="C31" i="28"/>
  <c r="C30" i="28"/>
  <c r="C29" i="28"/>
  <c r="C28" i="28"/>
  <c r="C27" i="28"/>
  <c r="C26" i="28"/>
  <c r="C25" i="28"/>
  <c r="C24" i="28"/>
  <c r="C23" i="28"/>
  <c r="C22" i="28"/>
  <c r="C21" i="28"/>
  <c r="B16" i="28"/>
  <c r="C15" i="28"/>
  <c r="C12" i="28"/>
  <c r="C11" i="28"/>
  <c r="C2" i="28"/>
  <c r="F28" i="27"/>
  <c r="H28" i="27" s="1"/>
  <c r="C28" i="27"/>
  <c r="F27" i="27"/>
  <c r="H27" i="27" s="1"/>
  <c r="C27" i="27"/>
  <c r="F26" i="27"/>
  <c r="H26" i="27" s="1"/>
  <c r="C26" i="27"/>
  <c r="F25" i="27"/>
  <c r="H25" i="27" s="1"/>
  <c r="C25" i="27"/>
  <c r="F24" i="27"/>
  <c r="H24" i="27" s="1"/>
  <c r="C24" i="27"/>
  <c r="F23" i="27"/>
  <c r="H23" i="27" s="1"/>
  <c r="C23" i="27"/>
  <c r="F22" i="27"/>
  <c r="H22" i="27" s="1"/>
  <c r="C22" i="27"/>
  <c r="F21" i="27"/>
  <c r="H21" i="27" s="1"/>
  <c r="C21" i="27"/>
  <c r="B16" i="27"/>
  <c r="C15" i="27"/>
  <c r="C12" i="27"/>
  <c r="C11" i="27"/>
  <c r="C2" i="27"/>
  <c r="F28" i="26"/>
  <c r="H28" i="26" s="1"/>
  <c r="C28" i="26"/>
  <c r="F27" i="26"/>
  <c r="H27" i="26" s="1"/>
  <c r="C27" i="26"/>
  <c r="F26" i="26"/>
  <c r="H26" i="26" s="1"/>
  <c r="C26" i="26"/>
  <c r="F25" i="26"/>
  <c r="H25" i="26" s="1"/>
  <c r="C25" i="26"/>
  <c r="F24" i="26"/>
  <c r="H24" i="26" s="1"/>
  <c r="C24" i="26"/>
  <c r="F23" i="26"/>
  <c r="H23" i="26" s="1"/>
  <c r="C23" i="26"/>
  <c r="F22" i="26"/>
  <c r="H22" i="26" s="1"/>
  <c r="C22" i="26"/>
  <c r="F21" i="26"/>
  <c r="H21" i="26" s="1"/>
  <c r="C21" i="26"/>
  <c r="B16" i="26"/>
  <c r="C15" i="26"/>
  <c r="C12" i="26"/>
  <c r="C11" i="26"/>
  <c r="C2" i="26"/>
  <c r="F30" i="25"/>
  <c r="H30" i="25" s="1"/>
  <c r="C30" i="25"/>
  <c r="F29" i="25"/>
  <c r="H29" i="25" s="1"/>
  <c r="C29" i="25"/>
  <c r="F28" i="25"/>
  <c r="H28" i="25" s="1"/>
  <c r="C28" i="25"/>
  <c r="F27" i="25"/>
  <c r="H27" i="25" s="1"/>
  <c r="C27" i="25"/>
  <c r="F26" i="25"/>
  <c r="H26" i="25" s="1"/>
  <c r="C26" i="25"/>
  <c r="F25" i="25"/>
  <c r="H25" i="25" s="1"/>
  <c r="C25" i="25"/>
  <c r="F24" i="25"/>
  <c r="H24" i="25" s="1"/>
  <c r="C24" i="25"/>
  <c r="F23" i="25"/>
  <c r="H23" i="25" s="1"/>
  <c r="C23" i="25"/>
  <c r="F22" i="25"/>
  <c r="H22" i="25" s="1"/>
  <c r="C22" i="25"/>
  <c r="F21" i="25"/>
  <c r="H21" i="25" s="1"/>
  <c r="C21" i="25"/>
  <c r="B16" i="25"/>
  <c r="C15" i="25"/>
  <c r="C12" i="25"/>
  <c r="C11" i="25"/>
  <c r="C2" i="25"/>
  <c r="B16" i="24"/>
  <c r="C15" i="24"/>
  <c r="C12" i="24"/>
  <c r="C11" i="24"/>
  <c r="C2" i="24"/>
  <c r="F31" i="23"/>
  <c r="H31" i="23" s="1"/>
  <c r="C31" i="23"/>
  <c r="F30" i="23"/>
  <c r="H30" i="23" s="1"/>
  <c r="C30" i="23"/>
  <c r="F29" i="23"/>
  <c r="H29" i="23" s="1"/>
  <c r="C29" i="23"/>
  <c r="F28" i="23"/>
  <c r="H28" i="23" s="1"/>
  <c r="C28" i="23"/>
  <c r="F27" i="23"/>
  <c r="H27" i="23" s="1"/>
  <c r="C27" i="23"/>
  <c r="F26" i="23"/>
  <c r="H26" i="23" s="1"/>
  <c r="C26" i="23"/>
  <c r="F25" i="23"/>
  <c r="H25" i="23" s="1"/>
  <c r="C25" i="23"/>
  <c r="F24" i="23"/>
  <c r="H24" i="23" s="1"/>
  <c r="C24" i="23"/>
  <c r="F23" i="23"/>
  <c r="H23" i="23" s="1"/>
  <c r="C23" i="23"/>
  <c r="F22" i="23"/>
  <c r="H22" i="23" s="1"/>
  <c r="C22" i="23"/>
  <c r="F21" i="23"/>
  <c r="H21" i="23" s="1"/>
  <c r="C21" i="23"/>
  <c r="C15" i="23"/>
  <c r="C12" i="23"/>
  <c r="C11" i="23"/>
  <c r="C2" i="23"/>
  <c r="B16" i="22"/>
  <c r="C15" i="22"/>
  <c r="C12" i="22"/>
  <c r="C11" i="22"/>
  <c r="C2" i="22"/>
  <c r="F28" i="21"/>
  <c r="H28" i="21" s="1"/>
  <c r="C28" i="21"/>
  <c r="F27" i="21"/>
  <c r="H27" i="21" s="1"/>
  <c r="C27" i="21"/>
  <c r="F26" i="21"/>
  <c r="H26" i="21" s="1"/>
  <c r="C26" i="21"/>
  <c r="F25" i="21"/>
  <c r="H25" i="21" s="1"/>
  <c r="C25" i="21"/>
  <c r="F24" i="21"/>
  <c r="H24" i="21" s="1"/>
  <c r="C24" i="21"/>
  <c r="F23" i="21"/>
  <c r="H23" i="21" s="1"/>
  <c r="C23" i="21"/>
  <c r="F22" i="21"/>
  <c r="H22" i="21" s="1"/>
  <c r="C22" i="21"/>
  <c r="F21" i="21"/>
  <c r="H21" i="21" s="1"/>
  <c r="C21" i="21"/>
  <c r="B16" i="21"/>
  <c r="C15" i="21"/>
  <c r="C12" i="21"/>
  <c r="C11" i="21"/>
  <c r="B4" i="21"/>
  <c r="B10" i="21" s="1"/>
  <c r="C2" i="21"/>
  <c r="F32" i="20"/>
  <c r="H32" i="20" s="1"/>
  <c r="C32" i="20"/>
  <c r="F31" i="20"/>
  <c r="H31" i="20" s="1"/>
  <c r="C31" i="20"/>
  <c r="F30" i="20"/>
  <c r="H30" i="20" s="1"/>
  <c r="C30" i="20"/>
  <c r="F29" i="20"/>
  <c r="H29" i="20" s="1"/>
  <c r="C29" i="20"/>
  <c r="F28" i="20"/>
  <c r="H28" i="20" s="1"/>
  <c r="C28" i="20"/>
  <c r="F27" i="20"/>
  <c r="H27" i="20" s="1"/>
  <c r="C27" i="20"/>
  <c r="F26" i="20"/>
  <c r="H26" i="20" s="1"/>
  <c r="C26" i="20"/>
  <c r="F25" i="20"/>
  <c r="H25" i="20" s="1"/>
  <c r="C25" i="20"/>
  <c r="F24" i="20"/>
  <c r="H24" i="20" s="1"/>
  <c r="C24" i="20"/>
  <c r="F23" i="20"/>
  <c r="H23" i="20" s="1"/>
  <c r="C23" i="20"/>
  <c r="F22" i="20"/>
  <c r="H22" i="20" s="1"/>
  <c r="C22" i="20"/>
  <c r="F21" i="20"/>
  <c r="H21" i="20" s="1"/>
  <c r="C21" i="20"/>
  <c r="B16" i="20"/>
  <c r="B16" i="12"/>
  <c r="B16" i="13"/>
  <c r="B17" i="13" s="1"/>
  <c r="C15" i="20"/>
  <c r="C12" i="20"/>
  <c r="C11" i="20"/>
  <c r="C2" i="20"/>
  <c r="F27" i="19"/>
  <c r="H27" i="19" s="1"/>
  <c r="C27" i="19"/>
  <c r="F26" i="19"/>
  <c r="H26" i="19" s="1"/>
  <c r="C26" i="19"/>
  <c r="F25" i="19"/>
  <c r="H25" i="19" s="1"/>
  <c r="C25" i="19"/>
  <c r="F24" i="19"/>
  <c r="H24" i="19" s="1"/>
  <c r="C24" i="19"/>
  <c r="F23" i="19"/>
  <c r="H23" i="19" s="1"/>
  <c r="C23" i="19"/>
  <c r="C22" i="19"/>
  <c r="C21" i="19"/>
  <c r="B16" i="19"/>
  <c r="C15" i="19"/>
  <c r="C12" i="19"/>
  <c r="C11" i="19"/>
  <c r="C2" i="19"/>
  <c r="B10" i="19"/>
  <c r="F32" i="18"/>
  <c r="H32" i="18" s="1"/>
  <c r="C32" i="18"/>
  <c r="F31" i="18"/>
  <c r="H31" i="18" s="1"/>
  <c r="C31" i="18"/>
  <c r="F30" i="18"/>
  <c r="H30" i="18" s="1"/>
  <c r="C30" i="18"/>
  <c r="F29" i="18"/>
  <c r="H29" i="18" s="1"/>
  <c r="C29" i="18"/>
  <c r="F28" i="18"/>
  <c r="H28" i="18" s="1"/>
  <c r="C28" i="18"/>
  <c r="F27" i="18"/>
  <c r="H27" i="18" s="1"/>
  <c r="C27" i="18"/>
  <c r="F26" i="18"/>
  <c r="H26" i="18" s="1"/>
  <c r="C26" i="18"/>
  <c r="F25" i="18"/>
  <c r="H25" i="18" s="1"/>
  <c r="C25" i="18"/>
  <c r="F24" i="18"/>
  <c r="H24" i="18" s="1"/>
  <c r="C24" i="18"/>
  <c r="F23" i="18"/>
  <c r="H23" i="18" s="1"/>
  <c r="C23" i="18"/>
  <c r="F22" i="18"/>
  <c r="H22" i="18" s="1"/>
  <c r="C22" i="18"/>
  <c r="F21" i="18"/>
  <c r="H21" i="18" s="1"/>
  <c r="C21" i="18"/>
  <c r="B16" i="18"/>
  <c r="C15" i="18"/>
  <c r="C12" i="18"/>
  <c r="C11" i="18"/>
  <c r="C2" i="18"/>
  <c r="C31" i="17"/>
  <c r="C30" i="17"/>
  <c r="C29" i="17"/>
  <c r="C28" i="17"/>
  <c r="C27" i="17"/>
  <c r="C26" i="17"/>
  <c r="C25" i="17"/>
  <c r="C24" i="17"/>
  <c r="C23" i="17"/>
  <c r="C22" i="17"/>
  <c r="C21" i="17"/>
  <c r="C15" i="17"/>
  <c r="C12" i="17"/>
  <c r="C11" i="17"/>
  <c r="F23" i="17"/>
  <c r="H23" i="17" s="1"/>
  <c r="C2" i="17"/>
  <c r="B16" i="17"/>
  <c r="F22" i="17"/>
  <c r="H22" i="17" s="1"/>
  <c r="F21" i="17"/>
  <c r="H21" i="17" s="1"/>
  <c r="F24" i="17"/>
  <c r="H24" i="17" s="1"/>
  <c r="F25" i="17"/>
  <c r="H25" i="17" s="1"/>
  <c r="F26" i="17"/>
  <c r="H26" i="17" s="1"/>
  <c r="F27" i="17"/>
  <c r="H27" i="17" s="1"/>
  <c r="F28" i="17"/>
  <c r="H28" i="17" s="1"/>
  <c r="F29" i="17"/>
  <c r="H29" i="17" s="1"/>
  <c r="F30" i="17"/>
  <c r="H30" i="17" s="1"/>
  <c r="F31" i="17"/>
  <c r="H31" i="17" s="1"/>
  <c r="C30" i="16"/>
  <c r="C29" i="16"/>
  <c r="C28" i="16"/>
  <c r="C27" i="16"/>
  <c r="C26" i="16"/>
  <c r="C25" i="16"/>
  <c r="C24" i="16"/>
  <c r="C23" i="16"/>
  <c r="C22" i="16"/>
  <c r="C21" i="16"/>
  <c r="C15" i="16"/>
  <c r="C12" i="16"/>
  <c r="C11" i="16"/>
  <c r="C2" i="16"/>
  <c r="C15" i="15"/>
  <c r="C12" i="15"/>
  <c r="C11" i="15"/>
  <c r="C2" i="15"/>
  <c r="F21" i="16"/>
  <c r="H21" i="16" s="1"/>
  <c r="F22" i="16"/>
  <c r="H22" i="16" s="1"/>
  <c r="F23" i="16"/>
  <c r="H23" i="16" s="1"/>
  <c r="F24" i="16"/>
  <c r="H24" i="16" s="1"/>
  <c r="F25" i="16"/>
  <c r="H25" i="16" s="1"/>
  <c r="F26" i="16"/>
  <c r="H26" i="16" s="1"/>
  <c r="F27" i="16"/>
  <c r="H27" i="16" s="1"/>
  <c r="F28" i="16"/>
  <c r="H28" i="16" s="1"/>
  <c r="F29" i="16"/>
  <c r="H29" i="16" s="1"/>
  <c r="F30" i="16"/>
  <c r="H30" i="16" s="1"/>
  <c r="F27" i="14"/>
  <c r="H27" i="14" s="1"/>
  <c r="C27" i="14"/>
  <c r="F26" i="14"/>
  <c r="H26" i="14"/>
  <c r="C26" i="14"/>
  <c r="F25" i="14"/>
  <c r="H25" i="14" s="1"/>
  <c r="C25" i="14"/>
  <c r="C24" i="14"/>
  <c r="F23" i="14"/>
  <c r="H23" i="14" s="1"/>
  <c r="C23" i="14"/>
  <c r="F22" i="14"/>
  <c r="H22" i="14"/>
  <c r="C22" i="14"/>
  <c r="F21" i="14"/>
  <c r="H21" i="14" s="1"/>
  <c r="C21" i="14"/>
  <c r="B16" i="14"/>
  <c r="C15" i="14"/>
  <c r="C12" i="14"/>
  <c r="C11" i="14"/>
  <c r="C2" i="14"/>
  <c r="F30" i="13"/>
  <c r="H30" i="13" s="1"/>
  <c r="C30" i="13"/>
  <c r="F29" i="13"/>
  <c r="H29" i="13" s="1"/>
  <c r="C29" i="13"/>
  <c r="F28" i="13"/>
  <c r="H28" i="13" s="1"/>
  <c r="C28" i="13"/>
  <c r="F27" i="13"/>
  <c r="H27" i="13"/>
  <c r="C27" i="13"/>
  <c r="F26" i="13"/>
  <c r="H26" i="13" s="1"/>
  <c r="C26" i="13"/>
  <c r="F25" i="13"/>
  <c r="H25" i="13" s="1"/>
  <c r="C25" i="13"/>
  <c r="F24" i="13"/>
  <c r="H24" i="13" s="1"/>
  <c r="C24" i="13"/>
  <c r="F23" i="13"/>
  <c r="H23" i="13" s="1"/>
  <c r="C23" i="13"/>
  <c r="F22" i="13"/>
  <c r="H22" i="13" s="1"/>
  <c r="C22" i="13"/>
  <c r="F21" i="13"/>
  <c r="H21" i="13" s="1"/>
  <c r="C21" i="13"/>
  <c r="C15" i="13"/>
  <c r="C12" i="13"/>
  <c r="C11" i="13"/>
  <c r="C2" i="13"/>
  <c r="B16" i="2"/>
  <c r="F21" i="12"/>
  <c r="H21" i="12" s="1"/>
  <c r="C21" i="12"/>
  <c r="B4" i="12"/>
  <c r="B10" i="12" s="1"/>
  <c r="F32" i="12"/>
  <c r="H32" i="12" s="1"/>
  <c r="C32" i="12"/>
  <c r="F31" i="12"/>
  <c r="H31" i="12" s="1"/>
  <c r="C31" i="12"/>
  <c r="F30" i="12"/>
  <c r="H30" i="12" s="1"/>
  <c r="C30" i="12"/>
  <c r="F29" i="12"/>
  <c r="H29" i="12" s="1"/>
  <c r="C29" i="12"/>
  <c r="F28" i="12"/>
  <c r="H28" i="12" s="1"/>
  <c r="C28" i="12"/>
  <c r="F27" i="12"/>
  <c r="H27" i="12" s="1"/>
  <c r="C27" i="12"/>
  <c r="F26" i="12"/>
  <c r="H26" i="12" s="1"/>
  <c r="C26" i="12"/>
  <c r="F25" i="12"/>
  <c r="H25" i="12" s="1"/>
  <c r="C25" i="12"/>
  <c r="F24" i="12"/>
  <c r="H24" i="12" s="1"/>
  <c r="C24" i="12"/>
  <c r="F23" i="12"/>
  <c r="H23" i="12" s="1"/>
  <c r="C23" i="12"/>
  <c r="F22" i="12"/>
  <c r="H22" i="12"/>
  <c r="C22" i="12"/>
  <c r="C15" i="12"/>
  <c r="C12" i="12"/>
  <c r="C11" i="12"/>
  <c r="C2" i="12"/>
  <c r="F28" i="2"/>
  <c r="H28" i="2" s="1"/>
  <c r="C28" i="2"/>
  <c r="F27" i="2"/>
  <c r="H27" i="2" s="1"/>
  <c r="C27" i="2"/>
  <c r="F26" i="2"/>
  <c r="H26" i="2" s="1"/>
  <c r="C26" i="2"/>
  <c r="F25" i="2"/>
  <c r="H25" i="2" s="1"/>
  <c r="C25" i="2"/>
  <c r="F24" i="2"/>
  <c r="H24" i="2" s="1"/>
  <c r="C24" i="2"/>
  <c r="F23" i="2"/>
  <c r="H23" i="2"/>
  <c r="C23" i="2"/>
  <c r="H22" i="2"/>
  <c r="C22" i="2"/>
  <c r="F21" i="2"/>
  <c r="H21" i="2" s="1"/>
  <c r="C21" i="2"/>
  <c r="C15" i="2"/>
  <c r="C12" i="2"/>
  <c r="C11" i="2"/>
  <c r="C2" i="2"/>
  <c r="F24" i="14"/>
  <c r="H24" i="14" s="1"/>
  <c r="B16" i="16"/>
  <c r="B16" i="15"/>
  <c r="F21" i="19"/>
  <c r="H21" i="19" s="1"/>
  <c r="F22" i="19"/>
  <c r="H22" i="19" s="1"/>
  <c r="B10" i="28"/>
  <c r="F24" i="28"/>
  <c r="H24" i="28"/>
  <c r="F28" i="28"/>
  <c r="H28" i="28" s="1"/>
  <c r="F32" i="28"/>
  <c r="H32" i="28" s="1"/>
  <c r="F23" i="28"/>
  <c r="H23" i="28" s="1"/>
  <c r="F27" i="28"/>
  <c r="H27" i="28" s="1"/>
  <c r="F31" i="28"/>
  <c r="H31" i="28" s="1"/>
  <c r="F22" i="28"/>
  <c r="H22" i="28"/>
  <c r="F26" i="28"/>
  <c r="H26" i="28" s="1"/>
  <c r="F30" i="28"/>
  <c r="H30" i="28"/>
  <c r="F21" i="28"/>
  <c r="H21" i="28" s="1"/>
  <c r="F25" i="28"/>
  <c r="H25" i="28" s="1"/>
  <c r="F29" i="28"/>
  <c r="H29" i="28" s="1"/>
  <c r="B17" i="22" l="1"/>
  <c r="B17" i="20"/>
  <c r="B17" i="2"/>
</calcChain>
</file>

<file path=xl/sharedStrings.xml><?xml version="1.0" encoding="utf-8"?>
<sst xmlns="http://schemas.openxmlformats.org/spreadsheetml/2006/main" count="1881" uniqueCount="628">
  <si>
    <t>Lesson</t>
  </si>
  <si>
    <t>Target Audience</t>
  </si>
  <si>
    <t>Keywords</t>
  </si>
  <si>
    <t>Comments</t>
  </si>
  <si>
    <t xml:space="preserve"> </t>
  </si>
  <si>
    <t>PSV (Book) ID</t>
  </si>
  <si>
    <t>Exam Number if applicable</t>
  </si>
  <si>
    <r>
      <t xml:space="preserve">Topic Objective 
</t>
    </r>
    <r>
      <rPr>
        <b/>
        <sz val="11"/>
        <color theme="1"/>
        <rFont val="Calibri"/>
        <family val="2"/>
        <scheme val="minor"/>
      </rPr>
      <t>(after taking this topic you will be able to...)</t>
    </r>
  </si>
  <si>
    <t>n/a</t>
  </si>
  <si>
    <t>Topic character count</t>
  </si>
  <si>
    <t>Course Goal</t>
  </si>
  <si>
    <t>Learning path audience</t>
  </si>
  <si>
    <t>Slides? (Y/N)</t>
  </si>
  <si>
    <t>Course Introduction</t>
  </si>
  <si>
    <t>&lt;this topic comprises a short video of the instructor or another presenter introducing the course on camera&gt;</t>
  </si>
  <si>
    <t>Course 1 Title</t>
  </si>
  <si>
    <t>Course 1 ID</t>
  </si>
  <si>
    <t>Learning path description</t>
  </si>
  <si>
    <t>Exam Name if applicable</t>
  </si>
  <si>
    <t>Course Description</t>
  </si>
  <si>
    <t>Learning path title</t>
  </si>
  <si>
    <t>Number of PSVs</t>
  </si>
  <si>
    <t>PSV Character Count</t>
  </si>
  <si>
    <t>Learning path ID</t>
  </si>
  <si>
    <t>Collection</t>
  </si>
  <si>
    <t>Beginner</t>
  </si>
  <si>
    <t>Collection #2 (if applicable)</t>
  </si>
  <si>
    <t>Intermediate</t>
  </si>
  <si>
    <t>Collection #3 (if applicable)</t>
  </si>
  <si>
    <t>Advanced</t>
  </si>
  <si>
    <t>Collection #4 (if applicable)</t>
  </si>
  <si>
    <t>Collection #5 (if applicable)</t>
  </si>
  <si>
    <t>Collection #6 (if applicable)</t>
  </si>
  <si>
    <t>Level (Beginner / Intermediate / Advanced)</t>
  </si>
  <si>
    <t>Provider</t>
  </si>
  <si>
    <t>Curricula</t>
  </si>
  <si>
    <t>Solution Area</t>
  </si>
  <si>
    <t>Curriculum</t>
  </si>
  <si>
    <t>Domain</t>
  </si>
  <si>
    <t>Certification</t>
  </si>
  <si>
    <t>Exam</t>
  </si>
  <si>
    <t>Topic</t>
  </si>
  <si>
    <t>Sub-Topic</t>
  </si>
  <si>
    <t>Sub-subtopic</t>
  </si>
  <si>
    <t>CB SP8/Prodtrac SP8</t>
  </si>
  <si>
    <t>Prodtrac Legacy</t>
  </si>
  <si>
    <t>CB SP6</t>
  </si>
  <si>
    <t>Tree</t>
  </si>
  <si>
    <t>PSV and Topic Title</t>
  </si>
  <si>
    <t>Metadata Title</t>
  </si>
  <si>
    <t>Live Slide Ref if applicable</t>
  </si>
  <si>
    <t>Total PSVs in Path</t>
  </si>
  <si>
    <t>Content Type</t>
  </si>
  <si>
    <t>Professional Effectiveness Collection</t>
  </si>
  <si>
    <t>Developer Collection</t>
  </si>
  <si>
    <t>Sysadmin &amp; DevOps Collection</t>
  </si>
  <si>
    <t>Cloud &amp; Virtualization Collection</t>
  </si>
  <si>
    <t>Cybersecurity Collection</t>
  </si>
  <si>
    <t>Big Data &amp; Database Collection</t>
  </si>
  <si>
    <t>Networking Collection</t>
  </si>
  <si>
    <t>Metadata Prefix</t>
  </si>
  <si>
    <t>Editorial Comments</t>
  </si>
  <si>
    <t>IT Skills</t>
  </si>
  <si>
    <t>N/A</t>
  </si>
  <si>
    <t>IT Professional Curricula</t>
  </si>
  <si>
    <t>IT and Technical Video Topics</t>
  </si>
  <si>
    <t>IT and Technical Topics</t>
  </si>
  <si>
    <t>Collections</t>
  </si>
  <si>
    <t>Predictive Analytics</t>
  </si>
  <si>
    <t>Features of Predictive Analytics Models</t>
  </si>
  <si>
    <t>Shedding Light with Predictive Analytics</t>
  </si>
  <si>
    <t>Y</t>
  </si>
  <si>
    <t>Applications of Predictive Analytics</t>
  </si>
  <si>
    <t>recognize important considerations for preparing data to build a model</t>
  </si>
  <si>
    <t xml:space="preserve">Banking and Insurance </t>
  </si>
  <si>
    <t>illustrate a marketing or sales application of predictive analytics</t>
  </si>
  <si>
    <t>illustrate a banking or insurance application of predictive analytics</t>
  </si>
  <si>
    <t>Technology and Healthcare</t>
  </si>
  <si>
    <t>illustrate a government or academia application of predictive analytics</t>
  </si>
  <si>
    <t>Big Data</t>
  </si>
  <si>
    <t>illustrate a technology or healthcare application of predictive analytics</t>
  </si>
  <si>
    <t>Predictive Analytics Process and Technology</t>
  </si>
  <si>
    <t>identify key features of predictive analytics</t>
  </si>
  <si>
    <t>Predictive Analytics and Big Data</t>
  </si>
  <si>
    <t>Other Advanced Predictive Analytics Models</t>
  </si>
  <si>
    <t>Government and Crime Prevention</t>
  </si>
  <si>
    <t>The Predictive Analytics Project</t>
  </si>
  <si>
    <t>Identifying Project Stakeholders and Roles</t>
  </si>
  <si>
    <t>list features of a predictive analytics project</t>
  </si>
  <si>
    <t>Project Requirements and Considerations</t>
  </si>
  <si>
    <t>identify predictive analytics project considerations</t>
  </si>
  <si>
    <t>Collecting and Preparing Data</t>
  </si>
  <si>
    <t>Building and Training a Predictive Model</t>
  </si>
  <si>
    <t>outline the process of building and training a predictive model</t>
  </si>
  <si>
    <t>identify key considerations and tools for predictive analytics implementation</t>
  </si>
  <si>
    <t>Monitoring Model Usefulness and Applying Knowledge</t>
  </si>
  <si>
    <t>Predictive Analytics Evolution</t>
  </si>
  <si>
    <t>Big Data Considerations and Sources</t>
  </si>
  <si>
    <t>recognize the considerations of using big data and what the sources are</t>
  </si>
  <si>
    <t>recognize key features of big data</t>
  </si>
  <si>
    <t>Types of Data</t>
  </si>
  <si>
    <t>Overview of Probability Theory</t>
  </si>
  <si>
    <t>Conditional Probability and Bayes Rule</t>
  </si>
  <si>
    <t>http://eval73.skillport.com/skillportfe/main.action?content=search#</t>
  </si>
  <si>
    <t>Correlation and Regression</t>
  </si>
  <si>
    <t>Overview of Correlation</t>
  </si>
  <si>
    <t>Using Statistics in Predictive Analytics</t>
  </si>
  <si>
    <t>identify key features of correlation</t>
  </si>
  <si>
    <t>Multivariate Analysis: Testing Goodness-of-Fit</t>
  </si>
  <si>
    <t>recognize how to reduce the margin of error</t>
  </si>
  <si>
    <t>determine if a data sample is representative of the data population</t>
  </si>
  <si>
    <t>Data Measurement Scales</t>
  </si>
  <si>
    <t>recognize features of data measurement scales</t>
  </si>
  <si>
    <t>Addition and Multiplication Rules</t>
  </si>
  <si>
    <t>Univariate Analysis: Minimizing the Margin of Error</t>
  </si>
  <si>
    <t>Multivariate Analysis: Testing for Differences</t>
  </si>
  <si>
    <t>recognize key features of testing for differences in mean and testing for differences in proportion</t>
  </si>
  <si>
    <t>df_prma</t>
  </si>
  <si>
    <r>
      <t>Predictive Analytics can be a huge discriminator for business decision-making. Its application in marketing and sales, finance, HR, risk management and security, and business strategy might help in driving revenues, reducing costs, and providing competitive advantage to businesses. This path will introduce predictive analytics, key tools, and their application at the intermediate to advanced level to a wide variety of business and technical users at all levels in the organization. These courses are meant to deliver some key predictive analytics and modeling concepts, describe common tools and algorithms</t>
    </r>
    <r>
      <rPr>
        <sz val="12"/>
        <rFont val="Calibri"/>
        <family val="2"/>
        <scheme val="minor"/>
      </rPr>
      <t>, and most importantly business applications of predictive analytic</t>
    </r>
    <r>
      <rPr>
        <sz val="12"/>
        <color theme="1"/>
        <rFont val="Calibri"/>
        <family val="2"/>
        <scheme val="minor"/>
      </rPr>
      <t>s. The training itself is software independent and will be using one or several of these software tools in examples: Excel, Minitab, R, and RapidMiner.</t>
    </r>
  </si>
  <si>
    <t>All individuals who are new to predictive analytics and wish to use it to optimize their business performance; business leaders; analysts; marketing, sales, software, and IT professionals who want to add predictive analytics to their skill set; and decision makers of any kind</t>
  </si>
  <si>
    <t>What Is Predictive Analytics?</t>
  </si>
  <si>
    <t>recognize what predictive analytics is, the types of models used, and what its goals are</t>
  </si>
  <si>
    <t>Time Series, Uplift, and Logistic Models</t>
  </si>
  <si>
    <t>identify key features of time series, uplift, and logistic models</t>
  </si>
  <si>
    <t>identify key features of classification trees, neural networks, support vector machines, and Bayesian networks</t>
  </si>
  <si>
    <t>recognize key differences between predictive analytics and traditional business intelligence</t>
  </si>
  <si>
    <t>Sales, Marketing, and Operations</t>
  </si>
  <si>
    <t>identify project stakeholders and roles</t>
  </si>
  <si>
    <t>Predictive Analytics Implementation</t>
  </si>
  <si>
    <t>recognize important considerations for model usefulness and key features of knowledge application</t>
  </si>
  <si>
    <t>Exercise: Identify the Type of Analytics</t>
  </si>
  <si>
    <t>recognize the type of analytics presented in examples</t>
  </si>
  <si>
    <t>recognize features of descriptive and inferential statistics</t>
  </si>
  <si>
    <t>apply addition and multiplication rules for a probabilistic event</t>
  </si>
  <si>
    <t>apply Bayes theorem in a given situation</t>
  </si>
  <si>
    <t>Correlation and Causation</t>
  </si>
  <si>
    <t>Importance of Statistics in Analytics</t>
  </si>
  <si>
    <t>recognize the role of statistics in predictive analytics</t>
  </si>
  <si>
    <t>Correlation and Predictive Analytics</t>
  </si>
  <si>
    <t>Statistical Significance of Correlation</t>
  </si>
  <si>
    <t>Introduction to Regression Analysis</t>
  </si>
  <si>
    <t>Logistic Regression for Predictive Analytics</t>
  </si>
  <si>
    <t>Permutations and Combinations</t>
  </si>
  <si>
    <t>Probability Overview and Probabilistic Events</t>
  </si>
  <si>
    <t>recognize basic features of probability and the types of probabilistic events</t>
  </si>
  <si>
    <t>distinguish between statistical versus practical significance</t>
  </si>
  <si>
    <t>Best Fit and Residual Analysis</t>
  </si>
  <si>
    <t>identify how the predictive power of a model can be assessed using the r-squared metric</t>
  </si>
  <si>
    <t>recognize key features of logistic regression</t>
  </si>
  <si>
    <t>Predictive Analytics and Statistics</t>
  </si>
  <si>
    <t>distinguish between permutations and combinations</t>
  </si>
  <si>
    <t>identify the correct regression technique to use in a given situation</t>
  </si>
  <si>
    <t>recognize what types of questions are answered by predictive analytics and who uses it</t>
  </si>
  <si>
    <t>Univariate Analysis: CI for Hypothesis Testing</t>
  </si>
  <si>
    <t>Descriptive vs. Inferential Statistics</t>
  </si>
  <si>
    <t>recognize attributes of qualitative, quantitative, discrete, and continuous data</t>
  </si>
  <si>
    <t>recognize the role of regression in predictive analytics</t>
  </si>
  <si>
    <t>recognize how correlation is used in predictive analytics</t>
  </si>
  <si>
    <t>Practice: Applying Statistical Approaches</t>
  </si>
  <si>
    <t>Course 3 ID</t>
  </si>
  <si>
    <t>Course 3 Title</t>
  </si>
  <si>
    <t>Data Mining and Analytics</t>
  </si>
  <si>
    <t>Descriptive Data Analytics</t>
  </si>
  <si>
    <t>recognize key features of descriptive analytics</t>
  </si>
  <si>
    <t>Prescriptive Data Analytics</t>
  </si>
  <si>
    <t>recognize key features of prescriptive analytics</t>
  </si>
  <si>
    <t>What Is Data Mining?</t>
  </si>
  <si>
    <t>recognize key features of data mining</t>
  </si>
  <si>
    <t>Data Mining Concepts and Techniques</t>
  </si>
  <si>
    <t>identify important data mining concepts and techniques</t>
  </si>
  <si>
    <t>Methods for Data Mining</t>
  </si>
  <si>
    <t>identify data mining methods used for predictive analysis</t>
  </si>
  <si>
    <t>Data Distributions and Hypothesis Testing</t>
  </si>
  <si>
    <t>Distributions and the Probability Density Function</t>
  </si>
  <si>
    <t>identify features of a standard normal distribution</t>
  </si>
  <si>
    <t>Binomial and Poisson Distributions</t>
  </si>
  <si>
    <t>list features of the Binomial and Poisson distributions</t>
  </si>
  <si>
    <t>Introduction to Hypothesis Testing</t>
  </si>
  <si>
    <t>recognize key features of hypothesis testing and its application</t>
  </si>
  <si>
    <t>One and Two-tailed Hypothesis Tests</t>
  </si>
  <si>
    <t>recognize key features of one and two-tailed hypothesis tests</t>
  </si>
  <si>
    <t>Data Needs and Sources</t>
  </si>
  <si>
    <t>Choosing Predictive Data</t>
  </si>
  <si>
    <t>identify what data is valuable for prediction</t>
  </si>
  <si>
    <t>Source 3: Predictive Analytics, Data Mining and Big Data
Chap 4</t>
  </si>
  <si>
    <t>Source 4: Predictive Analytics for Dummies
Chap 3 + 9</t>
  </si>
  <si>
    <t>Timing and Quantity of Data</t>
  </si>
  <si>
    <t>Source 4: Predictive Analytics for Dummies
Chap 4</t>
  </si>
  <si>
    <t>Common Data Sources</t>
  </si>
  <si>
    <t>identify common sources of data</t>
  </si>
  <si>
    <t>Source 4: Predictive Analytics for Dummies
Chap 9</t>
  </si>
  <si>
    <t>Data Warehousing and Data Marts</t>
  </si>
  <si>
    <t>recognize the important features of data warehousing and marts</t>
  </si>
  <si>
    <t>New Source: Data Warehouse Design: Modern Principles and Methodologies
Chap 2</t>
  </si>
  <si>
    <t>New Source: Data Warehouse Design: Modern Principles and Methodologies
Chap 4</t>
  </si>
  <si>
    <t>Source 3: Predictive Analytics, Data Mining and Big Data
Chap 10</t>
  </si>
  <si>
    <t>New Source: Introduction to Database Management System 
Chap 1</t>
  </si>
  <si>
    <t>Data Collection and Exploration</t>
  </si>
  <si>
    <t>Data Collection Considerations</t>
  </si>
  <si>
    <t>identify important aspects of data collection</t>
  </si>
  <si>
    <t>recognize elements of data collection strategy</t>
  </si>
  <si>
    <t>Data Exploration Objectives</t>
  </si>
  <si>
    <t>Data Exploration Roadmap</t>
  </si>
  <si>
    <t>Practice: Data Mining Methods</t>
  </si>
  <si>
    <t xml:space="preserve">match analytics problems to appropriate data mining methods
</t>
  </si>
  <si>
    <t>Data Collection Strategy</t>
  </si>
  <si>
    <t>recognize various ways exploration helps in understanding data</t>
  </si>
  <si>
    <t>Extract, Transform, and Load Data</t>
  </si>
  <si>
    <t>recognize key concepts of extracting, transforming, and loading data</t>
  </si>
  <si>
    <t>list key steps in the data exploration roadmap</t>
  </si>
  <si>
    <t>Practice: Identifying the Type of Analytics</t>
  </si>
  <si>
    <t>Exercise: Identify the Regression Technique</t>
  </si>
  <si>
    <t>Key Statistical Concepts</t>
  </si>
  <si>
    <t>Exercise: Choose an Appropriate Data Mining Method</t>
  </si>
  <si>
    <t>Top-level collections</t>
  </si>
  <si>
    <t>IT</t>
  </si>
  <si>
    <t>Enterprise Database Systems Solution Area</t>
  </si>
  <si>
    <t>Data Management</t>
  </si>
  <si>
    <t>Data and Databases</t>
  </si>
  <si>
    <t>Data Mining</t>
  </si>
  <si>
    <t>Databases</t>
  </si>
  <si>
    <t>Pre-processing Data</t>
  </si>
  <si>
    <t>The Need to Clean Messy Data</t>
  </si>
  <si>
    <t>recognize what is tidy and what is untidy data</t>
  </si>
  <si>
    <t>causes of messiness</t>
  </si>
  <si>
    <t>https://ramnathv.github.io/pycon2014-r/explore/tidy.html</t>
  </si>
  <si>
    <t>Outlier Identification and Handling</t>
  </si>
  <si>
    <t>identify outliers and determine whether to remove these values</t>
  </si>
  <si>
    <t>Source 2: Data Mining and Predictive Analytics
Chap 2</t>
  </si>
  <si>
    <t>Source 3: Predictive Analytics, Data Mining and Big Data
Chap 8</t>
  </si>
  <si>
    <t>Variable Partitioning</t>
  </si>
  <si>
    <t>recognize important aspects of variable partitioning</t>
  </si>
  <si>
    <t>Dummy Variables and Variable Removal</t>
  </si>
  <si>
    <t>recognize important aspects of setting dummy variables and removing variables</t>
  </si>
  <si>
    <t>http://www.books24x7.com/assetviewer.aspx?bookid=63513&amp;chunkid=679768660&amp;rowid=196&amp;noteMenuToggle=0&amp;leftMenuState=1</t>
  </si>
  <si>
    <t>Approaches for Handling Missing Data</t>
  </si>
  <si>
    <t>recognize key approaches for handling missing data</t>
  </si>
  <si>
    <t>http://www.books24x7.com/assetviewer.aspx?bookid=63513&amp;chunkid=790082024</t>
  </si>
  <si>
    <t>Imputation for Continuous Data</t>
  </si>
  <si>
    <t>use imputation to replace missing data</t>
  </si>
  <si>
    <t>Source 2: Data Mining and Predictive Analytics
Chap 28</t>
  </si>
  <si>
    <t>http://www.books24x7.com/assetviewer.aspx?bookid=63513&amp;chunkid=717049309</t>
  </si>
  <si>
    <t>Dimension Reduction</t>
  </si>
  <si>
    <t>recognize key data reduction methodologies</t>
  </si>
  <si>
    <t>why is this important</t>
  </si>
  <si>
    <t>Source 2: Data Mining and Predictive Analytics
Chap 4</t>
  </si>
  <si>
    <t>http://www.books24x7.com/assetviewer.aspx?bookid=63513&amp;chunkid=514678853</t>
  </si>
  <si>
    <t>Principal Component Analysis for Numerical Data</t>
  </si>
  <si>
    <t>use principal component analysis for feature selection</t>
  </si>
  <si>
    <t>pca - numerical</t>
  </si>
  <si>
    <t>Source 1: Predictive Analytics and Data Mining
Chap 12.2
Source 2: Data Mining and Predictive Analytics</t>
  </si>
  <si>
    <t>http://www.books24x7.com/assetviewer.aspx?bookid=78126&amp;chunkid=868015789</t>
  </si>
  <si>
    <t>Information Theory Approach to Feature Selection</t>
  </si>
  <si>
    <t>use the information theory approach for feature selection</t>
  </si>
  <si>
    <t>info theory - numerical</t>
  </si>
  <si>
    <t>Source 1: Predictive Analytics and Data Mining
Chap 12.3</t>
  </si>
  <si>
    <t>http://www.books24x7.com/assetviewer.aspx?bookid=78126&amp;chunkid=472162584&amp;rowid=1210&amp;noteMenuToggle=0&amp;leftMenuState=1</t>
  </si>
  <si>
    <t>Chi-square Feature Selection Method</t>
  </si>
  <si>
    <t>chi-squared - categorical</t>
  </si>
  <si>
    <t>Source 1: Predictive Analytics and Data Mining
Chap 12.4</t>
  </si>
  <si>
    <t>http://www.books24x7.com/assetviewer.aspx?bookid=78126&amp;chunkid=322818112&amp;rowid=1216&amp;noteMenuToggle=0&amp;leftMenuState=1</t>
  </si>
  <si>
    <t>Wrapper Data Reduction Method</t>
  </si>
  <si>
    <t>recognize key features of the wrapper data reduction method</t>
  </si>
  <si>
    <t>wrapper type method - numerical</t>
  </si>
  <si>
    <t>Source 1: Predictive Analytics and Data Mining
Chap 12.5</t>
  </si>
  <si>
    <t>http://www.books24x7.com/assetviewer.aspx?bookid=78126&amp;chunkid=527817280&amp;rowid=1227&amp;noteMenuToggle=0&amp;leftMenuState=1</t>
  </si>
  <si>
    <t>Factor Analysis</t>
  </si>
  <si>
    <t>recognize the key features of factor analysis</t>
  </si>
  <si>
    <t>Source 2: Data Mining and Predictive Analytics
Chap 4.8</t>
  </si>
  <si>
    <t>http://www.books24x7.com/assetviewer.aspx?bookid=63513&amp;chunkid=259250963&amp;rowid=228&amp;noteMenuToggle=0&amp;leftMenuState=1</t>
  </si>
  <si>
    <t>Overview of EDA and Quantitative Techniques</t>
  </si>
  <si>
    <t>recognize key features of EDA and how quantitative techniques are used to perform EDA</t>
  </si>
  <si>
    <t>Source 2: Data Mining and Predictive Analytics
Chap 3</t>
  </si>
  <si>
    <t>Bar Charts and Box-and-whisker Plots</t>
  </si>
  <si>
    <t>Run Charts and Scatter Plots</t>
  </si>
  <si>
    <t>use run charts and scatter plots to perform EDA</t>
  </si>
  <si>
    <t>Histograms and Stem-and-leaf Plots</t>
  </si>
  <si>
    <t>Practice: Using PCA for Feature Selection</t>
  </si>
  <si>
    <t>Data Reduction with PCA and Factor Analysis</t>
  </si>
  <si>
    <t>Transforming, Normalizing, and Scaling Data</t>
  </si>
  <si>
    <t>perform data transformation, normalization, and scaling</t>
  </si>
  <si>
    <t>use histograms and stem-and-leaf plots to perform EDA</t>
  </si>
  <si>
    <t>A/B Testing</t>
  </si>
  <si>
    <t>Overview of A/B Testing</t>
  </si>
  <si>
    <t>recognize what A/B testing is and where it is applicable</t>
  </si>
  <si>
    <t>http://www.books24x7.com/toc.aspx?bookid=56226</t>
  </si>
  <si>
    <t>A/B Testing Features</t>
  </si>
  <si>
    <t>establish an A/B test hypothesis and determine what to test</t>
  </si>
  <si>
    <t xml:space="preserve">Implementing A/B Testing </t>
  </si>
  <si>
    <t>Overview of the k-NN Algorithm</t>
  </si>
  <si>
    <t>recognize features of the k-NN algorithm</t>
  </si>
  <si>
    <t>Distance and Weight Measures for Numeric Attributes</t>
  </si>
  <si>
    <t>recognize distance and weighted distance measures</t>
  </si>
  <si>
    <t>Proximity Measures for Non-numeric Attributes</t>
  </si>
  <si>
    <t>recognize proximity measures for non-numeric attributes</t>
  </si>
  <si>
    <t>Artificial Neural Networks</t>
  </si>
  <si>
    <t>Overview of Artificial Neural Networks</t>
  </si>
  <si>
    <t>identify key features of artificial neural networks</t>
  </si>
  <si>
    <t>Basic Artificial Neural Networks</t>
  </si>
  <si>
    <t>recognize steps and considerations to building artificial neural networks</t>
  </si>
  <si>
    <t>Advanced Artificial Neural Network Concepts</t>
  </si>
  <si>
    <t>recognize the purpose of nonlinear activation functions and methods to find the global minimum SSE</t>
  </si>
  <si>
    <t>Important Parameters for Artificial Neural Networks</t>
  </si>
  <si>
    <t>recognize important parameters for artificial neural networks</t>
  </si>
  <si>
    <t>Implementing an Artificial Neural Network</t>
  </si>
  <si>
    <t>Naïve Bayes and Bayesian Belief Networks</t>
  </si>
  <si>
    <t>Naïve Bayes Overview</t>
  </si>
  <si>
    <t>recognize key features of Naïve Bayes</t>
  </si>
  <si>
    <t>Predicting Outcomes with Naïve Bayes</t>
  </si>
  <si>
    <t>calculate the probability of an event occurring with Naïve Bayes</t>
  </si>
  <si>
    <t>Limitations of Naïve Bayes</t>
  </si>
  <si>
    <t>identify various limitations of Naïve Bayes</t>
  </si>
  <si>
    <t>Bayesian Belief Networks</t>
  </si>
  <si>
    <t>recognize features of Bayesian Belief Networks</t>
  </si>
  <si>
    <t>Support Vector Machines</t>
  </si>
  <si>
    <t>Support Vector Machines Overview</t>
  </si>
  <si>
    <t>identify features of Support Vector Machines</t>
  </si>
  <si>
    <t>Data Transformation Techniques</t>
  </si>
  <si>
    <t>Determining the Optimal Hyperplane</t>
  </si>
  <si>
    <t>determine the optimal hyperplane</t>
  </si>
  <si>
    <t>All individuals who are new to predictive analytics and wish to use it to optimize their business performance; business leaders; analysts; marketing, sales, software, and IT professionals who want to add predictive analytics to their skill set; and decision makers of any kind. Courses in this path may be a logical next step for those in business analysis, web analytics, marketing, business intelligence, data warehousing, and data mining.</t>
  </si>
  <si>
    <t>Linear Regression</t>
  </si>
  <si>
    <t>Linear Regression Overview</t>
  </si>
  <si>
    <t>Sum of Squared Errors</t>
  </si>
  <si>
    <t>calculate sum of squared errors</t>
  </si>
  <si>
    <t>determine the OLS parameters</t>
  </si>
  <si>
    <t>Drawing Inferences</t>
  </si>
  <si>
    <t>make regression inferences</t>
  </si>
  <si>
    <t>N</t>
  </si>
  <si>
    <t>Logistic Regression</t>
  </si>
  <si>
    <t>Logistic Regression Overview</t>
  </si>
  <si>
    <t>list key features of logistic regression</t>
  </si>
  <si>
    <t>Logit Transformation and the Likelihood Function</t>
  </si>
  <si>
    <t>Interpreting Results and Testing Significance</t>
  </si>
  <si>
    <t>interpret logistic regression results</t>
  </si>
  <si>
    <t>Odds Ratio and Relative Risk</t>
  </si>
  <si>
    <t>calculate the odds ratio</t>
  </si>
  <si>
    <t>Considerations for Logistic Regression</t>
  </si>
  <si>
    <t>Clustering Techniques</t>
  </si>
  <si>
    <t>Introduction to Clustering</t>
  </si>
  <si>
    <t>Types of Clustering Techniques</t>
  </si>
  <si>
    <t>identify the different types of clustering</t>
  </si>
  <si>
    <t>Proximity Measures for Clustering</t>
  </si>
  <si>
    <t>calculate proximity</t>
  </si>
  <si>
    <t>K-Means Clustering</t>
  </si>
  <si>
    <t>Overview of K-Means Clustering</t>
  </si>
  <si>
    <t>Minimizing SSE of Data Points</t>
  </si>
  <si>
    <t>recognize key steps for reducing the sum of squared errors in K-Means Clustering</t>
  </si>
  <si>
    <t>K-Means Clustering Termination Procedures</t>
  </si>
  <si>
    <t>recognize key steps for the termination of K-Means Clustering iterations</t>
  </si>
  <si>
    <t>Evaluation and Considerations for K-Means Clustering</t>
  </si>
  <si>
    <t>evaluate K-Means Clustering</t>
  </si>
  <si>
    <t>recognize key steps in DBSCAN</t>
  </si>
  <si>
    <t>Exercise: Linear Regression Statistical Inference</t>
  </si>
  <si>
    <t>list key features of Hierarchical Clustering and DBSCAN</t>
  </si>
  <si>
    <t>Practice: Applying Predictive Approaches</t>
  </si>
  <si>
    <t>K-Nearest Neighbor (k-NN)</t>
  </si>
  <si>
    <t>implement A/B testing for web site optimization</t>
  </si>
  <si>
    <t>Implementing the k-NN Algorithm</t>
  </si>
  <si>
    <t>implement an artificial neural network</t>
  </si>
  <si>
    <t>Hierarchical Clustering and DBSCAN</t>
  </si>
  <si>
    <t>Practice: Linear Regression Inference</t>
  </si>
  <si>
    <t>recognize characteristics of linear regression</t>
  </si>
  <si>
    <t>Ordinary Least Squares (OLS)</t>
  </si>
  <si>
    <t>recognize the logit transformation and likelihood functions</t>
  </si>
  <si>
    <t>recognize key considerations for logistic regression</t>
  </si>
  <si>
    <t xml:space="preserve">recognize characteristics of clustering </t>
  </si>
  <si>
    <t>determine and interpret the statistical significance of individual variables and of the overall model</t>
  </si>
  <si>
    <t>list key features of K-Means Clustering</t>
  </si>
  <si>
    <t>recognize how to transform linear non-separable data to linear separable data</t>
  </si>
  <si>
    <t>Text Mining</t>
  </si>
  <si>
    <t>Overview of Text Mining</t>
  </si>
  <si>
    <t>identify key characteristic of text mining</t>
  </si>
  <si>
    <t>assign within document predictor variables for text mining</t>
  </si>
  <si>
    <t>Text Normalization</t>
  </si>
  <si>
    <t>recognize key methods for text normalization</t>
  </si>
  <si>
    <t>assign across document predictor variables for text mining</t>
  </si>
  <si>
    <t>Sentiment Analysis</t>
  </si>
  <si>
    <t>identify key characteristics of sentiment analysis</t>
  </si>
  <si>
    <t>Text Mining Applications</t>
  </si>
  <si>
    <t>identify examples of text mining applications</t>
  </si>
  <si>
    <t>Social Network and Media Analytics</t>
  </si>
  <si>
    <t>identify key characteristics of social network analysis</t>
  </si>
  <si>
    <t>Social Network Mapping</t>
  </si>
  <si>
    <t>identify key features of social network mapping</t>
  </si>
  <si>
    <t>Key Terms and Concepts</t>
  </si>
  <si>
    <t>recognize key terms and concepts used in social network and media analysis</t>
  </si>
  <si>
    <t>Introduction to Time Series</t>
  </si>
  <si>
    <t>Time Series Overview</t>
  </si>
  <si>
    <t>identify key characteristics of time series forecasting</t>
  </si>
  <si>
    <t>Time Series Decomposition</t>
  </si>
  <si>
    <t>recognize the various components of time series data</t>
  </si>
  <si>
    <t>Time Series Forecasting Models</t>
  </si>
  <si>
    <t>Autoregressive Models</t>
  </si>
  <si>
    <t>identify features of autoregressive models</t>
  </si>
  <si>
    <t>Moving Average Models</t>
  </si>
  <si>
    <t>identify features of moving average models</t>
  </si>
  <si>
    <t>Parameterization and Forecasting</t>
  </si>
  <si>
    <t>identify various steps required to make a forecast</t>
  </si>
  <si>
    <t>Topic Objective 
(after taking this topic you will be able to...)</t>
  </si>
  <si>
    <t>Hierarchical Clustering and DBSCAN Overview</t>
  </si>
  <si>
    <t>DBSCAN Operation</t>
  </si>
  <si>
    <t>Assigning within Document Predictor Variables</t>
  </si>
  <si>
    <t>Term Frequency and Inverse Document Frequency</t>
  </si>
  <si>
    <t>recognize the use of term frequency and inverse document frequency measures for text mining</t>
  </si>
  <si>
    <t>Overview of Social Network Analysis</t>
  </si>
  <si>
    <t>Ego-centric and Network-centric Analysis</t>
  </si>
  <si>
    <t>distinguish between ego-centric and network-centric analysis</t>
  </si>
  <si>
    <t>Stationary and Nonstationary Data Series</t>
  </si>
  <si>
    <t>distinguish between stationary time series and nonstationary time series data</t>
  </si>
  <si>
    <t>Autoregressive Moving Average (ARMA) Models</t>
  </si>
  <si>
    <t>identify features of ARMA models</t>
  </si>
  <si>
    <t xml:space="preserve">Practice: Time Series Modeling Concepts
</t>
  </si>
  <si>
    <t>Exercise: Apply Time Series Modeling Concepts</t>
  </si>
  <si>
    <t>apply time series modeling concepts</t>
  </si>
  <si>
    <t>Predictive Analytics can be a huge discriminator for business decision-making. Its application in marketing and sales, finance, HR, risk management and security, and business strategy might help in driving revenues, reducing costs, and providing competitive advantage to businesses. This path will introduce predictive analytics, key tools, and their application at the intermediate to advanced level to a wide variety of business and technical users at all levels in the organization. These courses are meant to deliver some key predictive analytics and modeling concepts, describe common tools and algorithms, and most importantly business applications of predictive analytics. The training itself is software independent and will be using one or several of these software tools in examples: Excel, Minitab, R, and RapidMiner.</t>
  </si>
  <si>
    <t>predict outcomes using A/B testing</t>
  </si>
  <si>
    <t>Course 8 ID</t>
  </si>
  <si>
    <t>Course 8 Title</t>
  </si>
  <si>
    <t>Machine Learning</t>
  </si>
  <si>
    <t>Machine Learning Overview</t>
  </si>
  <si>
    <t>identify key features of machine learning</t>
  </si>
  <si>
    <t>Machine Learning Tools and Process</t>
  </si>
  <si>
    <t>Deep Learning</t>
  </si>
  <si>
    <t>identify key features of deep learning</t>
  </si>
  <si>
    <t>Ensemble Techniques for Machine Learning</t>
  </si>
  <si>
    <t>identify key features of ensemble techniques</t>
  </si>
  <si>
    <t>Ensemble Performance Considerations and Metrics</t>
  </si>
  <si>
    <t>measure ensemble error rate</t>
  </si>
  <si>
    <t>Random Forests</t>
  </si>
  <si>
    <t>Random Forest Overview</t>
  </si>
  <si>
    <t>identify key features of random forests</t>
  </si>
  <si>
    <t>Decision Tree Characteristics</t>
  </si>
  <si>
    <t>identify key features of decision trees</t>
  </si>
  <si>
    <t>Random Forest Model Error Measurement</t>
  </si>
  <si>
    <t>Random Forest Model Concepts</t>
  </si>
  <si>
    <t>identify key random forest model concepts</t>
  </si>
  <si>
    <t>Uplift Models</t>
  </si>
  <si>
    <t>Overview of Uplift Models</t>
  </si>
  <si>
    <t>identify key features of uplift models</t>
  </si>
  <si>
    <t>Targeting with Uplift Models</t>
  </si>
  <si>
    <t>recognize who to target with uplift models</t>
  </si>
  <si>
    <t>How Uplift Models Work</t>
  </si>
  <si>
    <t>Propensity Score</t>
  </si>
  <si>
    <t>Propensity Score Matching</t>
  </si>
  <si>
    <t>identify key features of propensity score matching</t>
  </si>
  <si>
    <t>Estimating Treatment Effects</t>
  </si>
  <si>
    <t>estimate treatment effects</t>
  </si>
  <si>
    <t>Example of Propensity Score Matching</t>
  </si>
  <si>
    <t>apply propensity score matching</t>
  </si>
  <si>
    <t>distinguish between exploratory data analysis and cluster segmentations</t>
  </si>
  <si>
    <t>Practice: Advanced Predictive Tools</t>
  </si>
  <si>
    <t>Exercise: Application of Advanced Predictive Tools</t>
  </si>
  <si>
    <t>identify key tools used for machine learning and the high-level process steps</t>
  </si>
  <si>
    <t>Supervised versus Nonsupervised Methods</t>
  </si>
  <si>
    <t>distinguish between supervised and nonsupervised learning methods</t>
  </si>
  <si>
    <t>recognize random forest performance measurements</t>
  </si>
  <si>
    <t>recognize how uplift models work</t>
  </si>
  <si>
    <t>recognize key features of the propensity score</t>
  </si>
  <si>
    <t>Overview of Segmentation Modeling</t>
  </si>
  <si>
    <t>identify key features of segmentation modeling</t>
  </si>
  <si>
    <t>EDA and Cluster Segmentation Modeling</t>
  </si>
  <si>
    <t xml:space="preserve">implement a random forest and an uplift model using an example dataset
</t>
  </si>
  <si>
    <t>Propensity Score and Segmentation Modeling</t>
  </si>
  <si>
    <t>Course 9 ID</t>
  </si>
  <si>
    <t>Course 9 Title</t>
  </si>
  <si>
    <t>Model Building</t>
  </si>
  <si>
    <t>Model Building Process and Data Discovery</t>
  </si>
  <si>
    <t>recognize key phases in developing a model</t>
  </si>
  <si>
    <t>Data Cleaning and Preparation</t>
  </si>
  <si>
    <t>recognize important aspects of data preparation for model development</t>
  </si>
  <si>
    <t>Data Pre-processing and Model Building</t>
  </si>
  <si>
    <t>identify key functions in the model creation process</t>
  </si>
  <si>
    <t>Model Considerations and Validation</t>
  </si>
  <si>
    <t>Considerations for Model Performance</t>
  </si>
  <si>
    <t>identify key considerations of model validation</t>
  </si>
  <si>
    <t>Model Complexity and Resampling</t>
  </si>
  <si>
    <t>balance model complexity with overfitting</t>
  </si>
  <si>
    <t>Model Validation</t>
  </si>
  <si>
    <t>identify features of two-fold validation</t>
  </si>
  <si>
    <t>Model Evaluation</t>
  </si>
  <si>
    <t>Descriptive Model Evaluation</t>
  </si>
  <si>
    <t>Mean Squared Error Measures for Prediction</t>
  </si>
  <si>
    <t>calculate mean squared error measures</t>
  </si>
  <si>
    <t>Variation Measures for Prediction</t>
  </si>
  <si>
    <t>recognize prediction variation measures</t>
  </si>
  <si>
    <t>Evaluating Classification Models</t>
  </si>
  <si>
    <t>recognize evaluation measures for classification models</t>
  </si>
  <si>
    <t>Lift and Gain Charts</t>
  </si>
  <si>
    <t>interpret lift and gain charts</t>
  </si>
  <si>
    <t>ROC and AUC</t>
  </si>
  <si>
    <t>interpret ROC curves and AUC</t>
  </si>
  <si>
    <t>Model Life Cycle Management</t>
  </si>
  <si>
    <t>Understanding Business Objectives and Data</t>
  </si>
  <si>
    <t>identify key aspects for understanding the business problem and securing the right data</t>
  </si>
  <si>
    <t>Model Development and Deployment</t>
  </si>
  <si>
    <t>recognize best practices for creating and deploying the forecasting model</t>
  </si>
  <si>
    <t>Model Deployment Planning</t>
  </si>
  <si>
    <t>Stakeholder Management</t>
  </si>
  <si>
    <t>identify important aspects of stakeholder management</t>
  </si>
  <si>
    <t>User Training and Model Documentation</t>
  </si>
  <si>
    <t>recognize the best practices for training users and developing project documentation</t>
  </si>
  <si>
    <t>Model Recalibration and Maintenance</t>
  </si>
  <si>
    <t>recognize the importance of monitoring and recalibrating the forecasting model</t>
  </si>
  <si>
    <t>Business Validation and Benchmarks</t>
  </si>
  <si>
    <t>Practice: Classification Model Performance</t>
  </si>
  <si>
    <t>determine the superior classification model</t>
  </si>
  <si>
    <t>recognize key features of Occam's Razor</t>
  </si>
  <si>
    <t>recognize the high-level activities and planning for model deployment</t>
  </si>
  <si>
    <t>recognize the importance of business validation and the various types of benchmarks to assess the forecasting model project</t>
  </si>
  <si>
    <t>Exercise: Evaluate Classification Models</t>
  </si>
  <si>
    <t>To identify key concepts of predictive analytics and big data</t>
  </si>
  <si>
    <t>Predictive analytics uses techniques, such as statistics and machine learning, to build predictive models, often using big data to test and validate these models. Explore key features of predictive analytics and big data.</t>
  </si>
  <si>
    <t>predictive, analytics, analysis, predictive analytics, predictive analysis, predictive analytics models, big data, data, time series, uplift, logistic models, advanced predictive analytics models, predictive model, business intelligence, BI</t>
  </si>
  <si>
    <t>predictive, analytics, analysis, predictive analytics, predictive analysis, sales, marketing, banking, insurance, healthcare, government, crime prevention, project stakeholders, data, predictive model</t>
  </si>
  <si>
    <t>To identify the application of predictive analytics to various industries and its process</t>
  </si>
  <si>
    <t>For any organization, predictive analytics is quickly becoming a key component for organizational success. Discover the application of predictive analytics to various industries, and explore the process and roles involved.</t>
  </si>
  <si>
    <t>Course 2 ID</t>
  </si>
  <si>
    <t>Course 2 Title</t>
  </si>
  <si>
    <t>Course 4 ID</t>
  </si>
  <si>
    <t>Course 4 Title</t>
  </si>
  <si>
    <t>Course 5 ID</t>
  </si>
  <si>
    <t>Course 5 Title</t>
  </si>
  <si>
    <t>Course 6 ID</t>
  </si>
  <si>
    <t>Course 6 Title</t>
  </si>
  <si>
    <t>Course 7 ID</t>
  </si>
  <si>
    <t>Course 7 Title</t>
  </si>
  <si>
    <t>Course 10 ID</t>
  </si>
  <si>
    <t>Course 10 Title</t>
  </si>
  <si>
    <t>Course 11 ID</t>
  </si>
  <si>
    <t>Course 11 Title</t>
  </si>
  <si>
    <t>Course 12 ID</t>
  </si>
  <si>
    <t>Course 12 Title</t>
  </si>
  <si>
    <t>Course 13 ID</t>
  </si>
  <si>
    <t>Course 13 Title</t>
  </si>
  <si>
    <t>Course 14 ID</t>
  </si>
  <si>
    <t>Course 14 Title</t>
  </si>
  <si>
    <t>Course 15 ID</t>
  </si>
  <si>
    <t>Course 15 Title</t>
  </si>
  <si>
    <t>Course 16 ID</t>
  </si>
  <si>
    <t>Course 16 Title</t>
  </si>
  <si>
    <t>Course 17 ID</t>
  </si>
  <si>
    <t>Course 17 Title</t>
  </si>
  <si>
    <t>Course 18 ID</t>
  </si>
  <si>
    <t>Course 18 Title</t>
  </si>
  <si>
    <t>Predictive Analytics &amp; Big Data</t>
  </si>
  <si>
    <t>Process &amp; Application</t>
  </si>
  <si>
    <t>Correlation &amp; Regression</t>
  </si>
  <si>
    <t>Predictive analytics involves a wide range of statistical tools and methods that allow an analyst to build a powerful predictive model. Explore the importance of statistics and probability theory in predictive analytics.</t>
  </si>
  <si>
    <t>Predictive analytics involves widely accepted tools and techniques that enable organizations to make informed decisions regarding potential future events. Explore how correlation and regression are employed in predictive analytics.</t>
  </si>
  <si>
    <t>predictive, analytics, analysis, predictive analytics, predictive analysis, statistics, data measurement, data measurement scales, descriptive statistics, inferential statistics, probability, addition rules, multiplication rules, Bayes rule, permutations, margin of error, univariate, multivariate</t>
  </si>
  <si>
    <t>To cover broad statistical concepts, methods, and tools used in predictive analytics</t>
  </si>
  <si>
    <t>predictive, analytics, analysis, predictive analytics, predictive analysis, correlation, causation, statistics, statistical significance, practical significance, regression, r-squared, r-squared metric, logical regression</t>
  </si>
  <si>
    <t>To recognize how correlation and regression are used in predictive analytics</t>
  </si>
  <si>
    <t>Data Collection &amp; Exploration</t>
  </si>
  <si>
    <t>Data Preprocessing</t>
  </si>
  <si>
    <t>Data Reduction &amp; Exploratory Data Analysis (EDA)</t>
  </si>
  <si>
    <t>K-Nearest Neighbor (k-NN) &amp; Artificial Neural Networks</t>
  </si>
  <si>
    <t>Text Mining &amp; Social Network Analysis</t>
  </si>
  <si>
    <t>Time Series Modeling</t>
  </si>
  <si>
    <t>Machine Learning, Propensity Score, &amp; Segmentation Modeling</t>
  </si>
  <si>
    <t>Random Forests &amp; Uplift Models</t>
  </si>
  <si>
    <t>Model Development, Validation, &amp; Evaluation</t>
  </si>
  <si>
    <t>Purposeful information can be extracted from large data sets to determine what has, could, or should happen. Explore descriptive, predictive, and prescriptive analytics, including data mining, distribution models, and hypothesis testing.</t>
  </si>
  <si>
    <t>To recognize key considerations around data collection and use</t>
  </si>
  <si>
    <t>To understand predictive, descriptive, and prescriptive analytics, including data mining, distribution models, and hypothesis testing</t>
  </si>
  <si>
    <t>predictive, analytics, analysis, predictive analytics, predictive analysis, descriptive, prescriptive, data mining, distributions, probability density function, binomial, Poisson, hypothesis</t>
  </si>
  <si>
    <t>With predictive analytics, relevant data should be stored for easy retrieval, kept up-to-date, and attributes must be selected contingent on their predictive potential. Explore data reduction and graphic tools for exploratory data analysis.</t>
  </si>
  <si>
    <t>To provide an overview of data reduction and exploratory data analysis</t>
  </si>
  <si>
    <t>Predictive analytics delivers the greatest value when the data being modeled is relevant to the business goals. Explore the preprocessing phase of data collection to provide the best predictive model.</t>
  </si>
  <si>
    <t>predictive, analytics, analysis, predictive analytics, predictive analysis, preprocessing, pre-processing, outliers, data transformation, data normalization, data scaling, variable partitioning, dummy variables, missing data, imputation</t>
  </si>
  <si>
    <t>predictive, analytics, analysis, predictive analytics, predictive analysis, data reduction, dimension reduction, principal component analysis, PCA, information theory, chi-square, wrapper data reduction, factor analysis, exploratory data analysis, EDA, box chart, box-and-whisker plot, run chart, scatter plot, histogram, stem-and-leaf plot</t>
  </si>
  <si>
    <t>To provide an overview of data preprocessing</t>
  </si>
  <si>
    <t>Choosing the appropriate technique to deliver confident predictions can be challenging for analysts. Explore algorithms used for predictive analytics, including the K-Nearest Neighbor (k-NN) algorithm and artificial neural network modeling.</t>
  </si>
  <si>
    <t>To provide an intermediate knowledge of commonly used predictive algorithms</t>
  </si>
  <si>
    <t>At the core of predictive analytics lie the models used to make predictions after the data has been collected and preprocessed. Explore predictive techniques, including A/B testing, Bayesian Networks, and the support vector machine (SVM).</t>
  </si>
  <si>
    <t>predictive, analytics, analysis, predictive analytics, predictive analysis, K-Nearest Neighbor, k-NN, non-numeric attributes, artificial neural networks, sum of squared errors, SSE</t>
  </si>
  <si>
    <t>predictive, analytics, analysis, predictive analytics, predictive analysis, a/b testing, Naive Bayes, Bayesian Belief Networks, support vector machine, SVM, data transformation, linear non-separable, linear separable, hyperplane</t>
  </si>
  <si>
    <t>The key to meaningful analysis is the ability to choose the right methods that provide the greatest predictive power. Explore how data clustering, such as K-Means, hierarchical, and DBSCAN, is used to combine similar subsets of data.</t>
  </si>
  <si>
    <t>To provide an intermediate knowledge of regression analysis</t>
  </si>
  <si>
    <t>predictive, analytics, analysis, predictive analytics, predictive analysis, clustering, K-Means clustering, Hierarchical clustering, DBSCAN</t>
  </si>
  <si>
    <t>predictive, analytics, analysis, predictive analytics, predictive analysis, regression, linear regression, logical regression, sum of squared errors, SSE, OLS, odds ratio</t>
  </si>
  <si>
    <t>Text mining facilitates social network analysis, giving analysts the ability to capture people's sentiments about various topics. Explore how text mining and social network analysis can greatly impact many diverse areas.</t>
  </si>
  <si>
    <t>Time series modeling is a common forecasting method, such as making stock market predictions. It has made its way into many varied applications, including inventory management and healthcare. Explore the features of time series modeling.</t>
  </si>
  <si>
    <t>To provide an intermediate knowledge of time series forecasting</t>
  </si>
  <si>
    <t>predictive, analytics, analysis, predictive analytics, predictive analysis, text mining, predictor variables, text normalization, term frequency, inverse document frequency, sentiment analysis, social network analysis, ego-centric, network-centric, social network mapping, media analysis</t>
  </si>
  <si>
    <t>predictive, analytics, analysis, predictive analytics, predictive analysis, time series, forecasting, stationary time series, nonstationary time series, autoregressive, moving average, autoregressive moving average, ARMA</t>
  </si>
  <si>
    <t>Both supervised and unsupervised machine learning techniques are at the forefront of the predictive analytics and data mining industry. Discover machine learning features and tools, and explore propensity scoring and segmentation modeling.</t>
  </si>
  <si>
    <t>Nestled within machine learning are ensemble techniques that enable the combination of multiple models to reduce prediction error and improve forecasting ability. Explore machine learning methods, including random forests and uplift models.</t>
  </si>
  <si>
    <t>To provide an intermediate knowledge of random forests and uplift models</t>
  </si>
  <si>
    <t>To provide an intermediate knowledge of machine learning, propensity scoring, and segmentation models</t>
  </si>
  <si>
    <t>predictive, analytics, analysis, predictive analytics, predictive analysis, machine learning, deep learning, learning methods, ensemble techniques, ensemble error rate, propensity score, segmentation model, exploratory data analysis, EDA, cluster segmentation</t>
  </si>
  <si>
    <t>predictive, analytics, analysis, predictive analytics, predictive analysis, machine learning, random forest, decision tree, uplift, uplift model</t>
  </si>
  <si>
    <t>To provide an intermediate knowledge of model life cycle management</t>
  </si>
  <si>
    <t>Analyst must continuously manage analytical models, such as monitoring performance over time and interacting with various stakeholders. Explore the operational decision making stages of model life cycle management.</t>
  </si>
  <si>
    <t>Analytic model management ensures that models are not only superior to alternatives, but they also meet or exceed current business needs. Explore the process of building, validating, and evaluating a predictive analytics model.</t>
  </si>
  <si>
    <t>To provide an intermediate knowledge of the process of building, validating, and evaluating a predictive analytics model</t>
  </si>
  <si>
    <t>predictive, analytics, analysis, predictive analytics, predictive analysis, life cycle management, lifecycle management, business objectives, model development, model deployment, stakeholder management, model training, model documentation, model recalibration, model maintenance, business validation, benchmarks</t>
  </si>
  <si>
    <t>predictive, analytics, analysis, predictive analytics, predictive analysis, life cycle management, model development, model building, model creation, model validation, model complexity, resampling, two-fold validation, mean squared error measures, variation measures, classification models, lift chart, gain chart, receiver operating characteristic curve, ROC curve, area under the curve, AUC</t>
  </si>
  <si>
    <r>
      <t>Predictive analytics can be a huge discriminator for business decision-making. Its application in marketing and sales, finance, HR, risk management and security, and business strategy might help in driving revenues, reducing costs, and providing competitive advantage to businesses. This path will introduce predictive analytics, key tools, and their application at the intermediate to advanced level to a wide variety of business and technical users at all levels in the organization. These courses are meant to deliver some key predictive analytics and modeling concepts, describe common tools and algorithms</t>
    </r>
    <r>
      <rPr>
        <sz val="12"/>
        <rFont val="Calibri"/>
        <family val="2"/>
        <scheme val="minor"/>
      </rPr>
      <t>, and most importantly business applications of predictive analytic</t>
    </r>
    <r>
      <rPr>
        <sz val="12"/>
        <color theme="1"/>
        <rFont val="Calibri"/>
        <family val="2"/>
        <scheme val="minor"/>
      </rPr>
      <t>s. The training itself is software independent and will be using one or several of these software tools in examples: Excel, Minitab, R, and RapidMiner.</t>
    </r>
  </si>
  <si>
    <t>Predictive Analytics vs. Traditional BI</t>
  </si>
  <si>
    <t>All individuals who are new to predictive analytics and wish to use it to optimize their business performance; business leaders; analysts; marketing, sales, software, and IT professionals who want to add predictive analytics to their skill set; and decision makers of any kind.</t>
  </si>
  <si>
    <t>H</t>
  </si>
  <si>
    <t>recognize how confidence intervals (CI) are used for hypothesis testing</t>
  </si>
  <si>
    <t>recognize when correlation indicates causation and when it doesn't</t>
  </si>
  <si>
    <t>Most data that organizations collect doesn't offer much value. However, by applying the right techniques, you can extract powerful insights from the stockpile of data. Use data collection and exploration for the best possible prediction.</t>
  </si>
  <si>
    <t>recognize the different data time frames and quantity of data needed to build predictive models</t>
  </si>
  <si>
    <t>Relational Database Management System and Hadoop</t>
  </si>
  <si>
    <t>identify key features of relational database management system (RDBMS) and Hadoop</t>
  </si>
  <si>
    <t>predictive, analytics, analysis, predictive analytics, predictive analysis, predictive data, timing of data, quantity of data, common data sources, extract data, transform data, load data, data warehousing, data marts, relational DBMS, Hadoop, data collection, data exploration, rdbms</t>
  </si>
  <si>
    <t>recognize the direction, form, and strength of a scatter plot</t>
  </si>
  <si>
    <t>recognize the key features of using Chi-square</t>
  </si>
  <si>
    <t>use bar charts and box-and-whisker plots to perform EDA</t>
  </si>
  <si>
    <t>Tools for Exploratory Data Analysis (EDA)</t>
  </si>
  <si>
    <t>Exercise: Interpret Scatter Plots</t>
  </si>
  <si>
    <t>implement the k-NN algorithm</t>
  </si>
  <si>
    <t>A/B Testing, Bayesian Networks, and Support Vector Machine</t>
  </si>
  <si>
    <t>To gain an intermediate knowledge of commonly used predictive techniques and algorithms</t>
  </si>
  <si>
    <t>Exercise: Use A/B Testing</t>
  </si>
  <si>
    <t>DBSCAN Attributes</t>
  </si>
  <si>
    <t>identify key attributes for performing DBSCAN</t>
  </si>
  <si>
    <t>To gain an intermediate knowledge of commonly used predictive algorithms and clustering techniques</t>
  </si>
  <si>
    <t>Using Clustering Techniques</t>
  </si>
  <si>
    <t>Regression modeling investigates relationships between dependent and independent variables and is heavily relied upon for predictive analytics and data mining applications. This course covers the linear and logistic regression models.</t>
  </si>
  <si>
    <t>Linear and Logical Regression</t>
  </si>
  <si>
    <t>To gain an intermediate knowledge of text mining and social network analysis</t>
  </si>
  <si>
    <t>Assigning across Document Predictor Variables</t>
  </si>
  <si>
    <t>Data Mining, Data Distributions, &amp; Hypothesis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</si>
</sst>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00_-;\-* #,##0.00_-;_-* &quot;-&quot;??_-;_-@_-"/>
  </numFmts>
  <fonts count="25" x14ac:knownFonts="1">
    <font>
      <sz val="11"/>
      <color theme="1"/>
      <name val="Calibri"/>
      <family val="2"/>
      <scheme val="minor"/>
    </font>
    <font>
      <b/>
      <sz val="14"/>
      <color theme="1"/>
      <name val="Calibri"/>
      <family val="2"/>
      <scheme val="minor"/>
    </font>
    <font>
      <sz val="11"/>
      <color theme="1"/>
      <name val="Calibri"/>
      <family val="2"/>
      <scheme val="minor"/>
    </font>
    <font>
      <b/>
      <sz val="10"/>
      <color theme="1"/>
      <name val="Calibri"/>
      <family val="2"/>
      <scheme val="minor"/>
    </font>
    <font>
      <b/>
      <sz val="11"/>
      <name val="Calibri"/>
      <family val="2"/>
      <scheme val="minor"/>
    </font>
    <font>
      <b/>
      <sz val="11"/>
      <color theme="1"/>
      <name val="Calibri"/>
      <family val="2"/>
      <scheme val="minor"/>
    </font>
    <font>
      <b/>
      <sz val="16"/>
      <name val="Calibri"/>
      <family val="2"/>
      <scheme val="minor"/>
    </font>
    <font>
      <sz val="16"/>
      <color theme="1"/>
      <name val="Calibri"/>
      <family val="2"/>
      <scheme val="minor"/>
    </font>
    <font>
      <sz val="12"/>
      <color theme="1"/>
      <name val="Calibri"/>
      <family val="2"/>
      <scheme val="minor"/>
    </font>
    <font>
      <b/>
      <sz val="16"/>
      <color theme="1"/>
      <name val="Calibri"/>
      <family val="2"/>
      <scheme val="minor"/>
    </font>
    <font>
      <b/>
      <sz val="12"/>
      <name val="Calibri"/>
      <family val="2"/>
      <scheme val="minor"/>
    </font>
    <font>
      <b/>
      <sz val="12"/>
      <color theme="1"/>
      <name val="Calibri"/>
      <family val="2"/>
      <scheme val="minor"/>
    </font>
    <font>
      <sz val="11"/>
      <color rgb="FF000000"/>
      <name val="Calibri"/>
      <family val="2"/>
      <charset val="1"/>
    </font>
    <font>
      <sz val="10"/>
      <name val="Arial"/>
      <family val="2"/>
    </font>
    <font>
      <sz val="10"/>
      <color indexed="8"/>
      <name val="Arial"/>
      <family val="2"/>
    </font>
    <font>
      <b/>
      <sz val="12"/>
      <color indexed="8"/>
      <name val="Calibri"/>
      <family val="2"/>
    </font>
    <font>
      <sz val="12"/>
      <name val="Calibri"/>
      <family val="2"/>
      <scheme val="minor"/>
    </font>
    <font>
      <sz val="12"/>
      <color theme="1"/>
      <name val="Arial"/>
      <family val="2"/>
    </font>
    <font>
      <b/>
      <sz val="12"/>
      <color theme="0"/>
      <name val="Calibri"/>
      <family val="2"/>
      <scheme val="minor"/>
    </font>
    <font>
      <sz val="12"/>
      <color rgb="FF000000"/>
      <name val="Calibri"/>
      <family val="2"/>
      <scheme val="minor"/>
    </font>
    <font>
      <sz val="12"/>
      <color theme="1" tint="0.499984740745262"/>
      <name val="Calibri"/>
      <family val="2"/>
      <scheme val="minor"/>
    </font>
    <font>
      <u/>
      <sz val="11"/>
      <color theme="10"/>
      <name val="Calibri"/>
      <family val="2"/>
      <scheme val="minor"/>
    </font>
    <font>
      <b/>
      <sz val="12"/>
      <color rgb="FFFFFFFF"/>
      <name val="Calibri"/>
      <family val="2"/>
    </font>
    <font>
      <sz val="12"/>
      <color rgb="FF000000"/>
      <name val="Calibri"/>
      <family val="2"/>
    </font>
    <font>
      <sz val="11"/>
      <color theme="1"/>
      <name val="Arial"/>
      <family val="2"/>
    </font>
  </fonts>
  <fills count="19">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4" tint="0.59999389629810485"/>
        <bgColor indexed="65"/>
      </patternFill>
    </fill>
    <fill>
      <patternFill patternType="solid">
        <fgColor theme="5" tint="0.59999389629810485"/>
        <bgColor indexed="64"/>
      </patternFill>
    </fill>
    <fill>
      <patternFill patternType="solid">
        <fgColor theme="5" tint="0.79998168889431442"/>
        <bgColor indexed="64"/>
      </patternFill>
    </fill>
    <fill>
      <patternFill patternType="solid">
        <fgColor theme="5" tint="0.59996337778862885"/>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24994659260841701"/>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6" tint="0.39997558519241921"/>
        <bgColor indexed="0"/>
      </patternFill>
    </fill>
    <fill>
      <patternFill patternType="solid">
        <fgColor theme="5" tint="0.39997558519241921"/>
        <bgColor indexed="0"/>
      </patternFill>
    </fill>
    <fill>
      <patternFill patternType="solid">
        <fgColor rgb="FF76933C"/>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style="thin">
        <color auto="1"/>
      </right>
      <top style="medium">
        <color indexed="64"/>
      </top>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top style="medium">
        <color indexed="64"/>
      </top>
      <bottom/>
      <diagonal/>
    </border>
    <border>
      <left style="thin">
        <color auto="1"/>
      </left>
      <right/>
      <top style="thin">
        <color auto="1"/>
      </top>
      <bottom style="medium">
        <color indexed="64"/>
      </bottom>
      <diagonal/>
    </border>
    <border>
      <left style="thin">
        <color auto="1"/>
      </left>
      <right/>
      <top/>
      <bottom style="thin">
        <color auto="1"/>
      </bottom>
      <diagonal/>
    </border>
    <border>
      <left style="medium">
        <color indexed="64"/>
      </left>
      <right style="thin">
        <color auto="1"/>
      </right>
      <top style="thin">
        <color auto="1"/>
      </top>
      <bottom/>
      <diagonal/>
    </border>
    <border>
      <left style="medium">
        <color indexed="64"/>
      </left>
      <right style="thin">
        <color indexed="64"/>
      </right>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s>
  <cellStyleXfs count="11">
    <xf numFmtId="0" fontId="0" fillId="0" borderId="0"/>
    <xf numFmtId="0" fontId="2" fillId="4" borderId="0" applyNumberFormat="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12" fillId="0" borderId="0"/>
    <xf numFmtId="0" fontId="12" fillId="0" borderId="0"/>
    <xf numFmtId="0" fontId="13" fillId="0" borderId="0"/>
    <xf numFmtId="164" fontId="2" fillId="0" borderId="0" applyFont="0" applyFill="0" applyBorder="0" applyAlignment="0" applyProtection="0"/>
    <xf numFmtId="0" fontId="14" fillId="0" borderId="0"/>
    <xf numFmtId="0" fontId="21" fillId="0" borderId="0" applyNumberFormat="0" applyFill="0" applyBorder="0" applyAlignment="0" applyProtection="0"/>
  </cellStyleXfs>
  <cellXfs count="358">
    <xf numFmtId="0" fontId="0" fillId="0" borderId="0" xfId="0"/>
    <xf numFmtId="0" fontId="1" fillId="0" borderId="0" xfId="0" applyFont="1" applyFill="1" applyBorder="1" applyAlignment="1">
      <alignment horizontal="center" vertical="center"/>
    </xf>
    <xf numFmtId="0" fontId="8" fillId="0" borderId="0" xfId="0" applyNumberFormat="1" applyFont="1" applyFill="1"/>
    <xf numFmtId="0" fontId="8" fillId="0" borderId="0" xfId="0" applyFont="1" applyFill="1"/>
    <xf numFmtId="0" fontId="8" fillId="0" borderId="0" xfId="0" applyFont="1"/>
    <xf numFmtId="0" fontId="0" fillId="0" borderId="0" xfId="0" applyFont="1" applyFill="1" applyAlignment="1">
      <alignment horizontal="center"/>
    </xf>
    <xf numFmtId="0" fontId="0" fillId="0" borderId="0" xfId="0" applyFont="1"/>
    <xf numFmtId="0" fontId="0" fillId="0" borderId="0" xfId="0" applyFont="1" applyBorder="1" applyAlignment="1">
      <alignment horizontal="center" vertical="center"/>
    </xf>
    <xf numFmtId="0" fontId="0" fillId="0" borderId="0" xfId="0" applyFont="1" applyFill="1" applyBorder="1" applyAlignment="1">
      <alignment horizontal="left" vertical="top" wrapText="1"/>
    </xf>
    <xf numFmtId="0" fontId="0" fillId="0" borderId="0" xfId="0" applyFont="1" applyFill="1" applyBorder="1"/>
    <xf numFmtId="0" fontId="0" fillId="0" borderId="0" xfId="0" applyFont="1" applyFill="1" applyBorder="1" applyAlignment="1">
      <alignment vertical="top" wrapText="1"/>
    </xf>
    <xf numFmtId="0" fontId="0" fillId="0" borderId="0" xfId="0" applyFont="1" applyFill="1" applyBorder="1" applyAlignment="1">
      <alignment horizontal="center" vertical="center" wrapText="1"/>
    </xf>
    <xf numFmtId="0" fontId="0" fillId="0" borderId="0" xfId="0" applyFont="1" applyFill="1" applyBorder="1" applyAlignment="1">
      <alignment horizontal="center" wrapText="1"/>
    </xf>
    <xf numFmtId="0" fontId="8" fillId="0" borderId="0" xfId="0" applyFont="1" applyAlignment="1">
      <alignment horizontal="left"/>
    </xf>
    <xf numFmtId="0" fontId="0" fillId="0" borderId="0" xfId="0" applyFont="1" applyAlignment="1">
      <alignment vertical="top" wrapText="1"/>
    </xf>
    <xf numFmtId="0" fontId="0" fillId="0" borderId="0" xfId="0" applyFont="1" applyFill="1" applyAlignment="1">
      <alignment vertical="top" wrapText="1"/>
    </xf>
    <xf numFmtId="0" fontId="15" fillId="0" borderId="0" xfId="9" applyFont="1" applyFill="1" applyBorder="1" applyAlignment="1">
      <alignment horizontal="left"/>
    </xf>
    <xf numFmtId="0" fontId="11" fillId="0" borderId="0" xfId="0" applyFont="1" applyFill="1" applyAlignment="1">
      <alignment horizontal="left"/>
    </xf>
    <xf numFmtId="0" fontId="11" fillId="9" borderId="0" xfId="0" applyFont="1" applyFill="1" applyAlignment="1">
      <alignment horizontal="left"/>
    </xf>
    <xf numFmtId="0" fontId="16" fillId="0" borderId="0" xfId="0" applyFont="1" applyFill="1" applyBorder="1" applyAlignment="1">
      <alignment horizontal="left" vertical="top"/>
    </xf>
    <xf numFmtId="0" fontId="8" fillId="0" borderId="0" xfId="0" applyFont="1" applyFill="1" applyBorder="1" applyAlignment="1">
      <alignment horizontal="left"/>
    </xf>
    <xf numFmtId="0" fontId="10" fillId="0" borderId="0" xfId="1" applyFont="1" applyFill="1" applyBorder="1" applyAlignment="1">
      <alignment vertical="top" wrapText="1"/>
    </xf>
    <xf numFmtId="0" fontId="17" fillId="10" borderId="0" xfId="0" applyFont="1" applyFill="1" applyAlignment="1">
      <alignment vertical="center"/>
    </xf>
    <xf numFmtId="0" fontId="0" fillId="10" borderId="0" xfId="0" applyFont="1" applyFill="1"/>
    <xf numFmtId="0" fontId="8" fillId="0" borderId="0" xfId="0" applyFont="1" applyBorder="1" applyAlignment="1">
      <alignment horizontal="left"/>
    </xf>
    <xf numFmtId="0" fontId="11" fillId="12" borderId="10" xfId="0" applyFont="1" applyFill="1" applyBorder="1" applyAlignment="1">
      <alignment horizontal="left"/>
    </xf>
    <xf numFmtId="0" fontId="18" fillId="11" borderId="10" xfId="0" applyFont="1" applyFill="1" applyBorder="1" applyAlignment="1">
      <alignment horizontal="left"/>
    </xf>
    <xf numFmtId="0" fontId="0"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8" fillId="0" borderId="0" xfId="0" applyFont="1" applyFill="1" applyBorder="1"/>
    <xf numFmtId="0" fontId="17" fillId="0" borderId="0" xfId="0" applyFont="1" applyFill="1" applyBorder="1" applyAlignment="1">
      <alignment vertical="center"/>
    </xf>
    <xf numFmtId="0" fontId="18" fillId="14" borderId="10" xfId="0" applyFont="1" applyFill="1" applyBorder="1" applyAlignment="1">
      <alignment horizontal="left"/>
    </xf>
    <xf numFmtId="0" fontId="15" fillId="17" borderId="1" xfId="9" applyFont="1" applyFill="1" applyBorder="1" applyAlignment="1">
      <alignment horizontal="left"/>
    </xf>
    <xf numFmtId="0" fontId="11" fillId="15" borderId="10" xfId="0" applyFont="1" applyFill="1" applyBorder="1" applyAlignment="1">
      <alignment horizontal="left"/>
    </xf>
    <xf numFmtId="0" fontId="18" fillId="13" borderId="10" xfId="0" applyFont="1" applyFill="1" applyBorder="1" applyAlignment="1">
      <alignment horizontal="left"/>
    </xf>
    <xf numFmtId="0" fontId="15" fillId="16" borderId="10" xfId="9" applyFont="1" applyFill="1" applyBorder="1" applyAlignment="1">
      <alignment horizontal="left"/>
    </xf>
    <xf numFmtId="0" fontId="15" fillId="12" borderId="1" xfId="9" applyFont="1" applyFill="1" applyBorder="1" applyAlignment="1">
      <alignment horizontal="left"/>
    </xf>
    <xf numFmtId="0" fontId="20" fillId="0" borderId="0" xfId="0" applyFont="1" applyAlignment="1">
      <alignment horizontal="left"/>
    </xf>
    <xf numFmtId="0" fontId="0" fillId="5" borderId="14" xfId="0" applyFont="1" applyFill="1" applyBorder="1" applyAlignment="1">
      <alignment horizontal="center" vertical="center"/>
    </xf>
    <xf numFmtId="0" fontId="11" fillId="5" borderId="6" xfId="0" applyFont="1" applyFill="1" applyBorder="1" applyAlignment="1">
      <alignment horizontal="left" vertical="center"/>
    </xf>
    <xf numFmtId="0" fontId="4" fillId="5" borderId="6" xfId="0" applyFont="1" applyFill="1" applyBorder="1" applyAlignment="1">
      <alignment horizontal="center" vertical="center" wrapText="1"/>
    </xf>
    <xf numFmtId="0" fontId="0" fillId="7" borderId="6" xfId="0" applyFont="1" applyFill="1" applyBorder="1" applyAlignment="1">
      <alignment horizontal="center" vertical="center" wrapText="1"/>
    </xf>
    <xf numFmtId="0" fontId="0" fillId="5" borderId="6" xfId="0" applyFont="1" applyFill="1" applyBorder="1" applyAlignment="1">
      <alignment horizontal="center" vertical="center"/>
    </xf>
    <xf numFmtId="0" fontId="0" fillId="5" borderId="7" xfId="0" applyFont="1" applyFill="1" applyBorder="1" applyAlignment="1">
      <alignment horizontal="center" vertical="center"/>
    </xf>
    <xf numFmtId="0" fontId="8" fillId="0" borderId="2" xfId="0" applyFont="1" applyFill="1" applyBorder="1" applyAlignment="1" applyProtection="1">
      <alignment horizontal="center" vertical="center" wrapText="1"/>
      <protection locked="0"/>
    </xf>
    <xf numFmtId="0" fontId="0" fillId="0" borderId="4" xfId="0" applyFont="1" applyFill="1" applyBorder="1" applyAlignment="1" applyProtection="1">
      <alignment horizontal="left" vertical="top" wrapText="1"/>
      <protection locked="0"/>
    </xf>
    <xf numFmtId="0" fontId="4" fillId="0" borderId="2" xfId="0" applyFont="1" applyFill="1" applyBorder="1" applyAlignment="1" applyProtection="1">
      <alignment horizontal="center" vertical="center" wrapText="1"/>
    </xf>
    <xf numFmtId="0" fontId="4" fillId="0" borderId="13" xfId="0" applyFont="1" applyFill="1" applyBorder="1" applyAlignment="1" applyProtection="1">
      <alignment horizontal="center" vertical="center" wrapText="1"/>
    </xf>
    <xf numFmtId="0" fontId="0" fillId="0" borderId="2" xfId="0" applyFont="1" applyFill="1" applyBorder="1" applyAlignment="1" applyProtection="1">
      <alignment horizontal="center" vertical="center" wrapText="1"/>
    </xf>
    <xf numFmtId="0" fontId="16" fillId="0" borderId="1" xfId="0" applyFont="1" applyFill="1" applyBorder="1" applyAlignment="1" applyProtection="1">
      <alignment horizontal="left" vertical="top"/>
      <protection locked="0"/>
    </xf>
    <xf numFmtId="0" fontId="8" fillId="0" borderId="1" xfId="0" applyFont="1" applyBorder="1" applyAlignment="1" applyProtection="1">
      <alignment horizontal="left"/>
      <protection locked="0"/>
    </xf>
    <xf numFmtId="0" fontId="8" fillId="0" borderId="10" xfId="0" applyFont="1" applyBorder="1" applyAlignment="1" applyProtection="1">
      <alignment horizontal="left"/>
      <protection locked="0"/>
    </xf>
    <xf numFmtId="0" fontId="8" fillId="0" borderId="10" xfId="0" applyFont="1" applyFill="1" applyBorder="1" applyAlignment="1" applyProtection="1">
      <alignment horizontal="left"/>
      <protection locked="0"/>
    </xf>
    <xf numFmtId="0" fontId="19" fillId="0" borderId="13" xfId="0" applyFont="1" applyBorder="1" applyProtection="1">
      <protection locked="0"/>
    </xf>
    <xf numFmtId="0" fontId="8" fillId="0" borderId="13" xfId="0" applyFont="1" applyBorder="1" applyAlignment="1" applyProtection="1">
      <alignment horizontal="left"/>
      <protection locked="0"/>
    </xf>
    <xf numFmtId="0" fontId="8" fillId="3" borderId="2" xfId="0" applyFont="1" applyFill="1" applyBorder="1" applyAlignment="1" applyProtection="1">
      <alignment horizontal="left" vertical="top" wrapText="1"/>
    </xf>
    <xf numFmtId="0" fontId="0" fillId="5" borderId="16" xfId="0" applyFont="1" applyFill="1" applyBorder="1" applyAlignment="1">
      <alignment horizontal="center" vertical="center"/>
    </xf>
    <xf numFmtId="0" fontId="0" fillId="0" borderId="17" xfId="0" applyFont="1" applyFill="1" applyBorder="1" applyAlignment="1" applyProtection="1">
      <alignment horizontal="center" vertical="center" wrapText="1"/>
      <protection locked="0"/>
    </xf>
    <xf numFmtId="0" fontId="0" fillId="0" borderId="11" xfId="0" applyFont="1" applyFill="1" applyBorder="1" applyAlignment="1" applyProtection="1">
      <alignment horizontal="center" vertical="center" wrapText="1"/>
      <protection locked="0"/>
    </xf>
    <xf numFmtId="0" fontId="1" fillId="6" borderId="15" xfId="0" applyFont="1" applyFill="1" applyBorder="1" applyAlignment="1" applyProtection="1">
      <alignment horizontal="center" vertical="center" wrapText="1"/>
    </xf>
    <xf numFmtId="0" fontId="1" fillId="6" borderId="9" xfId="0" applyFont="1" applyFill="1" applyBorder="1" applyAlignment="1" applyProtection="1">
      <alignment horizontal="center" vertical="center"/>
    </xf>
    <xf numFmtId="0" fontId="5" fillId="0" borderId="0" xfId="0" applyFont="1"/>
    <xf numFmtId="0" fontId="8" fillId="0" borderId="0" xfId="0" applyFont="1" applyFill="1" applyAlignment="1">
      <alignment horizontal="center" vertical="center"/>
    </xf>
    <xf numFmtId="0" fontId="1" fillId="2" borderId="3" xfId="0" applyFont="1" applyFill="1" applyBorder="1" applyAlignment="1">
      <alignment horizontal="center" vertical="center"/>
    </xf>
    <xf numFmtId="0" fontId="1" fillId="2" borderId="8" xfId="0" applyFont="1" applyFill="1" applyBorder="1" applyAlignment="1">
      <alignment horizontal="center" vertical="center"/>
    </xf>
    <xf numFmtId="0" fontId="3" fillId="2" borderId="8"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3" fillId="6" borderId="8" xfId="0" applyFont="1" applyFill="1" applyBorder="1" applyAlignment="1">
      <alignment horizontal="center" vertical="center" wrapText="1"/>
    </xf>
    <xf numFmtId="0" fontId="1" fillId="6" borderId="8" xfId="0" applyFont="1" applyFill="1" applyBorder="1" applyAlignment="1">
      <alignment horizontal="center" vertical="center"/>
    </xf>
    <xf numFmtId="0" fontId="5" fillId="6" borderId="8"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0" fillId="0" borderId="0" xfId="0" applyFont="1" applyFill="1"/>
    <xf numFmtId="0" fontId="0" fillId="0" borderId="0" xfId="0" applyFont="1" applyFill="1" applyAlignment="1">
      <alignment horizontal="center" vertical="center"/>
    </xf>
    <xf numFmtId="0" fontId="0" fillId="0" borderId="0" xfId="0" applyFont="1" applyFill="1" applyAlignment="1">
      <alignment horizontal="center" vertical="top" wrapText="1"/>
    </xf>
    <xf numFmtId="0" fontId="10" fillId="2" borderId="13" xfId="1" applyFont="1" applyFill="1" applyBorder="1" applyAlignment="1">
      <alignment vertical="top" wrapText="1"/>
    </xf>
    <xf numFmtId="0" fontId="8" fillId="0" borderId="0" xfId="0" applyFont="1" applyFill="1" applyAlignment="1" applyProtection="1">
      <alignment vertical="top" wrapText="1"/>
    </xf>
    <xf numFmtId="0" fontId="4" fillId="8" borderId="6" xfId="0" applyFont="1" applyFill="1" applyBorder="1" applyAlignment="1" applyProtection="1">
      <alignment horizontal="center" vertical="center" wrapText="1"/>
    </xf>
    <xf numFmtId="0" fontId="0" fillId="8" borderId="6" xfId="0" applyFont="1" applyFill="1" applyBorder="1" applyAlignment="1" applyProtection="1">
      <alignment horizontal="center" vertical="center" wrapText="1"/>
    </xf>
    <xf numFmtId="0" fontId="0" fillId="8" borderId="6" xfId="0" applyFont="1" applyFill="1" applyBorder="1" applyAlignment="1" applyProtection="1">
      <alignment horizontal="center" vertical="center" wrapText="1"/>
      <protection locked="0"/>
    </xf>
    <xf numFmtId="0" fontId="0" fillId="8" borderId="7" xfId="0" applyFont="1" applyFill="1" applyBorder="1" applyAlignment="1" applyProtection="1">
      <alignment horizontal="center" vertical="center" wrapText="1"/>
      <protection locked="0"/>
    </xf>
    <xf numFmtId="0" fontId="7" fillId="0" borderId="0" xfId="0" applyFont="1" applyFill="1" applyAlignment="1" applyProtection="1">
      <alignment vertical="top" wrapText="1"/>
      <protection locked="0"/>
    </xf>
    <xf numFmtId="0" fontId="1" fillId="6" borderId="15" xfId="0" applyFont="1" applyFill="1" applyBorder="1" applyAlignment="1" applyProtection="1">
      <alignment horizontal="center" vertical="center"/>
    </xf>
    <xf numFmtId="0" fontId="0" fillId="0" borderId="17" xfId="0" applyFont="1" applyFill="1" applyBorder="1" applyAlignment="1" applyProtection="1">
      <alignment horizontal="left" vertical="top" wrapText="1"/>
      <protection locked="0"/>
    </xf>
    <xf numFmtId="0" fontId="0" fillId="0" borderId="11" xfId="0" applyFont="1" applyFill="1" applyBorder="1" applyAlignment="1" applyProtection="1">
      <alignment horizontal="left" vertical="top" wrapText="1"/>
      <protection locked="0"/>
    </xf>
    <xf numFmtId="0" fontId="0" fillId="8" borderId="16" xfId="0" applyFont="1" applyFill="1" applyBorder="1" applyAlignment="1" applyProtection="1">
      <alignment horizontal="center" vertical="center" wrapText="1"/>
      <protection locked="0"/>
    </xf>
    <xf numFmtId="0" fontId="0" fillId="0" borderId="4" xfId="0" applyFont="1" applyFill="1" applyBorder="1" applyAlignment="1" applyProtection="1">
      <alignment vertical="top" wrapText="1"/>
      <protection locked="0"/>
    </xf>
    <xf numFmtId="0" fontId="8" fillId="0" borderId="0" xfId="0" applyFont="1" applyFill="1" applyAlignment="1">
      <alignment vertical="top" wrapText="1"/>
    </xf>
    <xf numFmtId="0" fontId="0" fillId="8" borderId="5" xfId="0" applyFont="1" applyFill="1" applyBorder="1" applyAlignment="1" applyProtection="1">
      <alignment vertical="top" wrapText="1"/>
      <protection locked="0"/>
    </xf>
    <xf numFmtId="0" fontId="8" fillId="3" borderId="19" xfId="0" applyFont="1" applyFill="1" applyBorder="1" applyAlignment="1" applyProtection="1">
      <alignment vertical="top" wrapText="1"/>
      <protection locked="0"/>
    </xf>
    <xf numFmtId="0" fontId="0" fillId="8" borderId="6" xfId="0" applyFont="1" applyFill="1" applyBorder="1" applyAlignment="1" applyProtection="1">
      <alignment vertical="top" wrapText="1"/>
      <protection locked="0"/>
    </xf>
    <xf numFmtId="0" fontId="8" fillId="0" borderId="13" xfId="0" applyFont="1" applyFill="1" applyBorder="1" applyAlignment="1" applyProtection="1">
      <alignment vertical="top" wrapText="1"/>
      <protection locked="0"/>
    </xf>
    <xf numFmtId="0" fontId="0" fillId="8" borderId="6" xfId="0" applyFont="1" applyFill="1" applyBorder="1" applyAlignment="1">
      <alignment vertical="top" wrapText="1"/>
    </xf>
    <xf numFmtId="0" fontId="8" fillId="0" borderId="13" xfId="0" applyFont="1" applyFill="1" applyBorder="1" applyAlignment="1">
      <alignment horizontal="center" vertical="center" wrapText="1"/>
    </xf>
    <xf numFmtId="0" fontId="8" fillId="0" borderId="13" xfId="0" applyFont="1" applyFill="1" applyBorder="1" applyAlignment="1">
      <alignment vertical="top" wrapText="1"/>
    </xf>
    <xf numFmtId="0" fontId="8" fillId="0" borderId="22" xfId="0" applyFont="1" applyFill="1" applyBorder="1" applyAlignment="1">
      <alignment vertical="top" wrapText="1"/>
    </xf>
    <xf numFmtId="0" fontId="8" fillId="8" borderId="2" xfId="0" applyFont="1" applyFill="1" applyBorder="1" applyAlignment="1" applyProtection="1">
      <alignment horizontal="center" vertical="center" wrapText="1"/>
      <protection locked="0"/>
    </xf>
    <xf numFmtId="0" fontId="9" fillId="0" borderId="0" xfId="0" applyFont="1" applyFill="1" applyAlignment="1" applyProtection="1">
      <alignment vertical="top" wrapText="1"/>
      <protection locked="0"/>
    </xf>
    <xf numFmtId="0" fontId="7" fillId="0" borderId="0" xfId="0" applyFont="1" applyFill="1" applyAlignment="1" applyProtection="1">
      <alignment horizontal="left" vertical="top" wrapText="1"/>
    </xf>
    <xf numFmtId="0" fontId="1" fillId="0" borderId="21" xfId="0" applyFont="1" applyFill="1" applyBorder="1" applyAlignment="1" applyProtection="1">
      <alignment horizontal="left" vertical="top" wrapText="1"/>
      <protection locked="0"/>
    </xf>
    <xf numFmtId="0" fontId="8" fillId="0" borderId="0" xfId="0" applyNumberFormat="1"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8" fillId="0" borderId="21" xfId="0" applyFont="1" applyFill="1" applyBorder="1" applyAlignment="1" applyProtection="1">
      <alignment vertical="top" wrapText="1"/>
      <protection locked="0"/>
    </xf>
    <xf numFmtId="0" fontId="8" fillId="8" borderId="13" xfId="0" applyFont="1" applyFill="1" applyBorder="1" applyAlignment="1">
      <alignment horizontal="center" vertical="center" wrapText="1"/>
    </xf>
    <xf numFmtId="0" fontId="8" fillId="0" borderId="13" xfId="0" applyFont="1" applyFill="1" applyBorder="1" applyAlignment="1">
      <alignment horizontal="left" vertical="top" wrapText="1"/>
    </xf>
    <xf numFmtId="0" fontId="0" fillId="0" borderId="13" xfId="0" applyFont="1" applyFill="1" applyBorder="1" applyAlignment="1">
      <alignment vertical="top" wrapText="1"/>
    </xf>
    <xf numFmtId="0" fontId="8" fillId="0" borderId="19" xfId="0" applyFont="1" applyFill="1" applyBorder="1" applyAlignment="1" applyProtection="1">
      <alignment vertical="top" wrapText="1"/>
      <protection locked="0"/>
    </xf>
    <xf numFmtId="0" fontId="8" fillId="8" borderId="2" xfId="0" applyFont="1" applyFill="1" applyBorder="1" applyAlignment="1" applyProtection="1">
      <alignment horizontal="left" vertical="top" wrapText="1"/>
    </xf>
    <xf numFmtId="0" fontId="8" fillId="0" borderId="2" xfId="0" applyFont="1" applyFill="1" applyBorder="1" applyAlignment="1" applyProtection="1">
      <alignment horizontal="left" vertical="top" wrapText="1"/>
    </xf>
    <xf numFmtId="0" fontId="0" fillId="0" borderId="0" xfId="0" applyFont="1" applyFill="1" applyBorder="1" applyAlignment="1">
      <alignment vertical="top"/>
    </xf>
    <xf numFmtId="0" fontId="5" fillId="0" borderId="13" xfId="0" applyFont="1" applyFill="1" applyBorder="1" applyAlignment="1" applyProtection="1">
      <alignment horizontal="center" vertical="center" wrapText="1"/>
    </xf>
    <xf numFmtId="0" fontId="6" fillId="2" borderId="13" xfId="0" applyFont="1" applyFill="1" applyBorder="1" applyAlignment="1">
      <alignment vertical="top" wrapText="1"/>
    </xf>
    <xf numFmtId="0" fontId="6" fillId="2" borderId="13" xfId="1" applyFont="1" applyFill="1" applyBorder="1" applyAlignment="1">
      <alignment vertical="top" wrapText="1"/>
    </xf>
    <xf numFmtId="0" fontId="0" fillId="7" borderId="20" xfId="0" applyFont="1" applyFill="1" applyBorder="1" applyAlignment="1">
      <alignment horizontal="center" vertical="center" wrapText="1"/>
    </xf>
    <xf numFmtId="0" fontId="4" fillId="5" borderId="20" xfId="0" applyFont="1" applyFill="1" applyBorder="1" applyAlignment="1">
      <alignment horizontal="center" vertical="center" wrapText="1"/>
    </xf>
    <xf numFmtId="0" fontId="8" fillId="3" borderId="13" xfId="0" applyFont="1" applyFill="1" applyBorder="1" applyAlignment="1" applyProtection="1">
      <alignment horizontal="left" vertical="top" wrapText="1"/>
    </xf>
    <xf numFmtId="0" fontId="9" fillId="3" borderId="13" xfId="0" applyFont="1" applyFill="1" applyBorder="1" applyAlignment="1" applyProtection="1">
      <alignment vertical="top" wrapText="1"/>
      <protection locked="0"/>
    </xf>
    <xf numFmtId="0" fontId="8" fillId="3" borderId="13" xfId="0" applyNumberFormat="1" applyFont="1" applyFill="1" applyBorder="1" applyAlignment="1">
      <alignment horizontal="left" vertical="top" wrapText="1"/>
    </xf>
    <xf numFmtId="0" fontId="8" fillId="3" borderId="13" xfId="0" applyFont="1" applyFill="1" applyBorder="1" applyAlignment="1">
      <alignment horizontal="left" vertical="top" wrapText="1"/>
    </xf>
    <xf numFmtId="0" fontId="8" fillId="3" borderId="13" xfId="0" applyFont="1" applyFill="1" applyBorder="1" applyAlignment="1">
      <alignment vertical="top" wrapText="1"/>
    </xf>
    <xf numFmtId="0" fontId="5" fillId="0" borderId="4" xfId="0" applyFont="1" applyFill="1" applyBorder="1" applyAlignment="1" applyProtection="1">
      <alignment horizontal="left" vertical="top" wrapText="1"/>
      <protection locked="0"/>
    </xf>
    <xf numFmtId="0" fontId="0" fillId="8" borderId="6" xfId="0" applyFont="1" applyFill="1" applyBorder="1" applyAlignment="1" applyProtection="1">
      <alignment horizontal="left" vertical="center" wrapText="1"/>
    </xf>
    <xf numFmtId="0" fontId="22" fillId="18" borderId="13" xfId="0" applyFont="1" applyFill="1" applyBorder="1" applyAlignment="1">
      <alignment vertical="center"/>
    </xf>
    <xf numFmtId="0" fontId="23" fillId="0" borderId="13" xfId="0" applyFont="1" applyBorder="1" applyAlignment="1" applyProtection="1">
      <alignment vertical="center"/>
      <protection locked="0"/>
    </xf>
    <xf numFmtId="0" fontId="8" fillId="0" borderId="21" xfId="0" applyNumberFormat="1" applyFont="1" applyFill="1" applyBorder="1" applyAlignment="1">
      <alignment horizontal="left" vertical="top" wrapText="1"/>
    </xf>
    <xf numFmtId="0" fontId="0" fillId="0" borderId="0" xfId="0" applyFont="1" applyFill="1" applyBorder="1" applyAlignment="1">
      <alignment wrapText="1"/>
    </xf>
    <xf numFmtId="0" fontId="8" fillId="0" borderId="0" xfId="0" applyFont="1" applyFill="1" applyBorder="1" applyAlignment="1">
      <alignment horizontal="left" vertical="top"/>
    </xf>
    <xf numFmtId="0" fontId="8" fillId="0" borderId="0" xfId="0" applyFont="1" applyFill="1" applyBorder="1" applyAlignment="1">
      <alignment vertical="top"/>
    </xf>
    <xf numFmtId="0" fontId="4" fillId="0" borderId="13" xfId="0" applyFont="1" applyFill="1" applyBorder="1" applyAlignment="1" applyProtection="1">
      <alignment horizontal="center" vertical="top" wrapText="1"/>
    </xf>
    <xf numFmtId="0" fontId="8" fillId="0" borderId="13" xfId="0" applyFont="1" applyFill="1" applyBorder="1" applyAlignment="1">
      <alignment horizontal="center" vertical="top" wrapText="1"/>
    </xf>
    <xf numFmtId="0" fontId="0" fillId="0" borderId="2" xfId="0" applyFont="1" applyFill="1" applyBorder="1" applyAlignment="1" applyProtection="1">
      <alignment horizontal="center" vertical="top" wrapText="1"/>
    </xf>
    <xf numFmtId="0" fontId="0" fillId="0" borderId="11" xfId="0" applyFont="1" applyFill="1" applyBorder="1" applyAlignment="1" applyProtection="1">
      <alignment horizontal="center" vertical="top" wrapText="1"/>
      <protection locked="0"/>
    </xf>
    <xf numFmtId="0" fontId="5" fillId="0" borderId="13" xfId="0" applyFont="1" applyFill="1" applyBorder="1" applyAlignment="1" applyProtection="1">
      <alignment horizontal="center" vertical="top" wrapText="1"/>
    </xf>
    <xf numFmtId="0" fontId="8" fillId="0" borderId="2" xfId="0" applyFont="1" applyFill="1" applyBorder="1" applyAlignment="1" applyProtection="1">
      <alignment horizontal="center" vertical="top" wrapText="1"/>
      <protection locked="0"/>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4" fillId="2" borderId="13" xfId="0" applyFont="1" applyFill="1" applyBorder="1" applyAlignment="1">
      <alignment vertical="top" wrapText="1"/>
    </xf>
    <xf numFmtId="0" fontId="0" fillId="0" borderId="0" xfId="0" applyFont="1" applyFill="1" applyAlignment="1" applyProtection="1">
      <alignment vertical="top" wrapText="1"/>
      <protection locked="0"/>
    </xf>
    <xf numFmtId="0" fontId="4" fillId="0" borderId="0" xfId="1" applyFont="1" applyFill="1" applyBorder="1" applyAlignment="1">
      <alignment vertical="top" wrapText="1"/>
    </xf>
    <xf numFmtId="0" fontId="24" fillId="0" borderId="0" xfId="0" applyFont="1" applyFill="1" applyBorder="1" applyAlignment="1">
      <alignment vertical="center"/>
    </xf>
    <xf numFmtId="0" fontId="4" fillId="2" borderId="13" xfId="1" applyFont="1" applyFill="1" applyBorder="1" applyAlignment="1">
      <alignment vertical="top" wrapText="1"/>
    </xf>
    <xf numFmtId="0" fontId="24" fillId="10" borderId="0" xfId="0" applyFont="1" applyFill="1" applyAlignment="1">
      <alignment vertical="center"/>
    </xf>
    <xf numFmtId="0" fontId="0" fillId="0" borderId="21" xfId="0" applyNumberFormat="1" applyFont="1" applyFill="1" applyBorder="1" applyAlignment="1">
      <alignment horizontal="left" vertical="top" wrapText="1"/>
    </xf>
    <xf numFmtId="0" fontId="0" fillId="0" borderId="0" xfId="0" applyNumberFormat="1" applyFont="1" applyFill="1"/>
    <xf numFmtId="0" fontId="0" fillId="0" borderId="21" xfId="0" applyFont="1" applyFill="1" applyBorder="1" applyAlignment="1" applyProtection="1">
      <alignment vertical="top" wrapText="1"/>
      <protection locked="0"/>
    </xf>
    <xf numFmtId="0" fontId="0" fillId="0" borderId="0" xfId="0" applyFont="1" applyFill="1" applyAlignment="1" applyProtection="1">
      <alignment vertical="top" wrapText="1"/>
    </xf>
    <xf numFmtId="0" fontId="5" fillId="2" borderId="3"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8" xfId="0" applyFont="1" applyFill="1" applyBorder="1" applyAlignment="1">
      <alignment horizontal="center" vertical="center" wrapText="1"/>
    </xf>
    <xf numFmtId="0" fontId="5" fillId="6" borderId="8" xfId="0" applyFont="1" applyFill="1" applyBorder="1" applyAlignment="1">
      <alignment horizontal="center" vertical="center"/>
    </xf>
    <xf numFmtId="0" fontId="5" fillId="6" borderId="15" xfId="0" applyFont="1" applyFill="1" applyBorder="1" applyAlignment="1" applyProtection="1">
      <alignment horizontal="center" vertical="center" wrapText="1"/>
    </xf>
    <xf numFmtId="0" fontId="5" fillId="6" borderId="15" xfId="0" applyFont="1" applyFill="1" applyBorder="1" applyAlignment="1" applyProtection="1">
      <alignment horizontal="center" vertical="center"/>
    </xf>
    <xf numFmtId="0" fontId="5" fillId="6" borderId="9" xfId="0" applyFont="1" applyFill="1" applyBorder="1" applyAlignment="1" applyProtection="1">
      <alignment horizontal="center" vertical="center"/>
    </xf>
    <xf numFmtId="0" fontId="5" fillId="0" borderId="0" xfId="0" applyFont="1" applyFill="1" applyBorder="1" applyAlignment="1">
      <alignment horizontal="center" vertical="center"/>
    </xf>
    <xf numFmtId="0" fontId="5" fillId="5" borderId="6" xfId="0" applyFont="1" applyFill="1" applyBorder="1" applyAlignment="1">
      <alignment horizontal="left" vertical="center"/>
    </xf>
    <xf numFmtId="0" fontId="0" fillId="0" borderId="13" xfId="0" applyFont="1" applyFill="1" applyBorder="1" applyAlignment="1">
      <alignment horizontal="center" vertical="top" wrapText="1"/>
    </xf>
    <xf numFmtId="0" fontId="0" fillId="0" borderId="2" xfId="0" applyFont="1" applyFill="1" applyBorder="1" applyAlignment="1" applyProtection="1">
      <alignment horizontal="left" vertical="top" wrapText="1"/>
    </xf>
    <xf numFmtId="0" fontId="0" fillId="0" borderId="13" xfId="0" applyFont="1" applyFill="1" applyBorder="1" applyAlignment="1" applyProtection="1">
      <alignment vertical="top" wrapText="1"/>
      <protection locked="0"/>
    </xf>
    <xf numFmtId="0" fontId="0" fillId="8" borderId="2" xfId="0" applyFont="1" applyFill="1" applyBorder="1" applyAlignment="1" applyProtection="1">
      <alignment horizontal="center" vertical="center" wrapText="1"/>
      <protection locked="0"/>
    </xf>
    <xf numFmtId="0" fontId="0" fillId="0" borderId="22" xfId="0" applyFont="1" applyFill="1" applyBorder="1" applyAlignment="1">
      <alignment vertical="top" wrapText="1"/>
    </xf>
    <xf numFmtId="0" fontId="0" fillId="0" borderId="19" xfId="0" applyFont="1" applyFill="1" applyBorder="1" applyAlignment="1" applyProtection="1">
      <alignment horizontal="left" wrapText="1"/>
      <protection locked="0"/>
    </xf>
    <xf numFmtId="0" fontId="0" fillId="0" borderId="13" xfId="0" applyFont="1" applyFill="1" applyBorder="1" applyAlignment="1">
      <alignment horizontal="left" vertical="top" wrapText="1"/>
    </xf>
    <xf numFmtId="0" fontId="0" fillId="0" borderId="19" xfId="0" applyFont="1" applyFill="1" applyBorder="1" applyAlignment="1" applyProtection="1">
      <alignment horizontal="left" vertical="top" wrapText="1"/>
      <protection locked="0"/>
    </xf>
    <xf numFmtId="0" fontId="0" fillId="8" borderId="2" xfId="0" applyFont="1" applyFill="1" applyBorder="1" applyAlignment="1" applyProtection="1">
      <alignment horizontal="left" vertical="top" wrapText="1"/>
    </xf>
    <xf numFmtId="0" fontId="0" fillId="3" borderId="13" xfId="0" applyFont="1" applyFill="1" applyBorder="1" applyAlignment="1">
      <alignment horizontal="left" vertical="top" wrapText="1"/>
    </xf>
    <xf numFmtId="0" fontId="0" fillId="0" borderId="2" xfId="0" applyFont="1" applyFill="1" applyBorder="1" applyAlignment="1" applyProtection="1">
      <alignment horizontal="center" vertical="center" wrapText="1"/>
      <protection locked="0"/>
    </xf>
    <xf numFmtId="0" fontId="8" fillId="8" borderId="2" xfId="0" applyFont="1" applyFill="1" applyBorder="1" applyAlignment="1" applyProtection="1">
      <alignment horizontal="center" vertical="top" wrapText="1"/>
      <protection locked="0"/>
    </xf>
    <xf numFmtId="0" fontId="8" fillId="0" borderId="19" xfId="0" applyFont="1" applyFill="1" applyBorder="1" applyAlignment="1" applyProtection="1">
      <alignment horizontal="left" vertical="top" wrapText="1"/>
      <protection locked="0"/>
    </xf>
    <xf numFmtId="0" fontId="16" fillId="0" borderId="0" xfId="1" applyFont="1" applyFill="1" applyBorder="1" applyAlignment="1">
      <alignment vertical="top" wrapText="1"/>
    </xf>
    <xf numFmtId="0" fontId="16" fillId="2" borderId="13" xfId="1" applyFont="1" applyFill="1" applyBorder="1" applyAlignment="1">
      <alignment vertical="top" wrapText="1"/>
    </xf>
    <xf numFmtId="0" fontId="8" fillId="5" borderId="6" xfId="0" applyFont="1" applyFill="1" applyBorder="1" applyAlignment="1">
      <alignment horizontal="left" vertical="center"/>
    </xf>
    <xf numFmtId="0" fontId="16" fillId="2" borderId="13" xfId="0" applyFont="1" applyFill="1" applyBorder="1" applyAlignment="1">
      <alignment vertical="top" wrapText="1"/>
    </xf>
    <xf numFmtId="0" fontId="8" fillId="0" borderId="0" xfId="0" applyFont="1" applyFill="1" applyAlignment="1">
      <alignment horizontal="center"/>
    </xf>
    <xf numFmtId="0" fontId="8" fillId="0" borderId="0" xfId="0" applyFont="1" applyAlignment="1">
      <alignment vertical="top" wrapText="1"/>
    </xf>
    <xf numFmtId="0" fontId="8" fillId="10" borderId="0" xfId="0" applyFont="1" applyFill="1"/>
    <xf numFmtId="0" fontId="8" fillId="0" borderId="0" xfId="0" applyFont="1" applyFill="1" applyAlignment="1">
      <alignment horizontal="center" vertical="top" wrapText="1"/>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6" borderId="8" xfId="0" applyFont="1" applyFill="1" applyBorder="1" applyAlignment="1">
      <alignment horizontal="center" vertical="center"/>
    </xf>
    <xf numFmtId="0" fontId="8" fillId="6" borderId="15" xfId="0" applyFont="1" applyFill="1" applyBorder="1" applyAlignment="1" applyProtection="1">
      <alignment horizontal="center" vertical="center" wrapText="1"/>
    </xf>
    <xf numFmtId="0" fontId="8" fillId="6" borderId="15" xfId="0" applyFont="1" applyFill="1" applyBorder="1" applyAlignment="1" applyProtection="1">
      <alignment horizontal="center" vertical="center"/>
    </xf>
    <xf numFmtId="0" fontId="8" fillId="6" borderId="9" xfId="0" applyFont="1" applyFill="1" applyBorder="1" applyAlignment="1" applyProtection="1">
      <alignment horizontal="center" vertical="center"/>
    </xf>
    <xf numFmtId="0" fontId="8" fillId="5" borderId="14" xfId="0" applyFont="1" applyFill="1" applyBorder="1" applyAlignment="1">
      <alignment horizontal="center" vertical="center"/>
    </xf>
    <xf numFmtId="0" fontId="16" fillId="5" borderId="6"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8" fillId="5" borderId="6" xfId="0" applyFont="1" applyFill="1" applyBorder="1" applyAlignment="1">
      <alignment horizontal="center" vertical="center"/>
    </xf>
    <xf numFmtId="0" fontId="8" fillId="5" borderId="16" xfId="0" applyFont="1" applyFill="1" applyBorder="1" applyAlignment="1">
      <alignment horizontal="center" vertical="center"/>
    </xf>
    <xf numFmtId="0" fontId="8" fillId="5" borderId="7" xfId="0" applyFont="1" applyFill="1" applyBorder="1" applyAlignment="1">
      <alignment horizontal="center" vertical="center"/>
    </xf>
    <xf numFmtId="0" fontId="8" fillId="0" borderId="0" xfId="0" applyFont="1" applyBorder="1" applyAlignment="1">
      <alignment horizontal="center" vertical="center"/>
    </xf>
    <xf numFmtId="0" fontId="16" fillId="0" borderId="13" xfId="0" applyFont="1" applyFill="1" applyBorder="1" applyAlignment="1" applyProtection="1">
      <alignment horizontal="center" vertical="top" wrapText="1"/>
    </xf>
    <xf numFmtId="0" fontId="8" fillId="0" borderId="2" xfId="0" applyFont="1" applyFill="1" applyBorder="1" applyAlignment="1" applyProtection="1">
      <alignment horizontal="center" vertical="top" wrapText="1"/>
    </xf>
    <xf numFmtId="0" fontId="8" fillId="0" borderId="11" xfId="0" applyFont="1" applyFill="1" applyBorder="1" applyAlignment="1" applyProtection="1">
      <alignment horizontal="center" vertical="top" wrapText="1"/>
      <protection locked="0"/>
    </xf>
    <xf numFmtId="0" fontId="8" fillId="0" borderId="11" xfId="0" applyFont="1" applyFill="1" applyBorder="1" applyAlignment="1" applyProtection="1">
      <alignment horizontal="left" vertical="top" wrapText="1"/>
      <protection locked="0"/>
    </xf>
    <xf numFmtId="0" fontId="8" fillId="0" borderId="4" xfId="0" applyFont="1" applyFill="1" applyBorder="1" applyAlignment="1" applyProtection="1">
      <alignment horizontal="left" vertical="top" wrapText="1"/>
      <protection locked="0"/>
    </xf>
    <xf numFmtId="0" fontId="8" fillId="0" borderId="13" xfId="0" applyFont="1" applyFill="1" applyBorder="1" applyAlignment="1" applyProtection="1">
      <alignment horizontal="center" vertical="top" wrapText="1"/>
    </xf>
    <xf numFmtId="0" fontId="16" fillId="0" borderId="13" xfId="0" applyFont="1" applyFill="1" applyBorder="1" applyAlignment="1" applyProtection="1">
      <alignment horizontal="center" vertical="center" wrapText="1"/>
    </xf>
    <xf numFmtId="0" fontId="8" fillId="0" borderId="2" xfId="0" applyFont="1" applyFill="1" applyBorder="1" applyAlignment="1" applyProtection="1">
      <alignment horizontal="center" vertical="center" wrapText="1"/>
    </xf>
    <xf numFmtId="0" fontId="8" fillId="0" borderId="11" xfId="0" applyFont="1" applyFill="1" applyBorder="1" applyAlignment="1" applyProtection="1">
      <alignment horizontal="center" vertical="center" wrapText="1"/>
      <protection locked="0"/>
    </xf>
    <xf numFmtId="0" fontId="8" fillId="0" borderId="0" xfId="0" applyFont="1" applyFill="1" applyBorder="1" applyAlignment="1">
      <alignment wrapText="1"/>
    </xf>
    <xf numFmtId="0" fontId="16" fillId="0" borderId="2" xfId="0" applyFont="1" applyFill="1" applyBorder="1" applyAlignment="1" applyProtection="1">
      <alignment horizontal="center" vertical="center" wrapText="1"/>
    </xf>
    <xf numFmtId="0" fontId="8" fillId="0" borderId="13" xfId="0" applyFont="1" applyFill="1" applyBorder="1" applyAlignment="1" applyProtection="1">
      <alignment horizontal="center" vertical="center" wrapText="1"/>
    </xf>
    <xf numFmtId="0" fontId="8" fillId="0" borderId="17" xfId="0" applyFont="1" applyFill="1" applyBorder="1" applyAlignment="1" applyProtection="1">
      <alignment horizontal="center" vertical="center" wrapText="1"/>
      <protection locked="0"/>
    </xf>
    <xf numFmtId="0" fontId="8" fillId="0" borderId="17" xfId="0" applyFont="1" applyFill="1" applyBorder="1" applyAlignment="1" applyProtection="1">
      <alignment horizontal="left" vertical="top" wrapText="1"/>
      <protection locked="0"/>
    </xf>
    <xf numFmtId="0" fontId="8" fillId="8" borderId="5" xfId="0" applyFont="1" applyFill="1" applyBorder="1" applyAlignment="1" applyProtection="1">
      <alignment vertical="top" wrapText="1"/>
      <protection locked="0"/>
    </xf>
    <xf numFmtId="0" fontId="8" fillId="8" borderId="6" xfId="0" applyFont="1" applyFill="1" applyBorder="1" applyAlignment="1" applyProtection="1">
      <alignment vertical="top" wrapText="1"/>
      <protection locked="0"/>
    </xf>
    <xf numFmtId="0" fontId="16" fillId="8" borderId="6" xfId="0" applyFont="1" applyFill="1" applyBorder="1" applyAlignment="1" applyProtection="1">
      <alignment horizontal="center" vertical="center" wrapText="1"/>
    </xf>
    <xf numFmtId="0" fontId="8" fillId="8" borderId="6" xfId="0" applyFont="1" applyFill="1" applyBorder="1" applyAlignment="1">
      <alignment vertical="top" wrapText="1"/>
    </xf>
    <xf numFmtId="0" fontId="8" fillId="8" borderId="6" xfId="0" applyFont="1" applyFill="1" applyBorder="1" applyAlignment="1" applyProtection="1">
      <alignment horizontal="center" vertical="center" wrapText="1"/>
    </xf>
    <xf numFmtId="0" fontId="8" fillId="8" borderId="6" xfId="0" applyFont="1" applyFill="1" applyBorder="1" applyAlignment="1" applyProtection="1">
      <alignment horizontal="center" vertical="center" wrapText="1"/>
      <protection locked="0"/>
    </xf>
    <xf numFmtId="0" fontId="8" fillId="8" borderId="16" xfId="0" applyFont="1" applyFill="1" applyBorder="1" applyAlignment="1" applyProtection="1">
      <alignment horizontal="center" vertical="center" wrapText="1"/>
      <protection locked="0"/>
    </xf>
    <xf numFmtId="0" fontId="8" fillId="8" borderId="7" xfId="0" applyFont="1" applyFill="1" applyBorder="1" applyAlignment="1" applyProtection="1">
      <alignment horizontal="center" vertical="center" wrapText="1"/>
      <protection locked="0"/>
    </xf>
    <xf numFmtId="0" fontId="8" fillId="0" borderId="0" xfId="0" applyFont="1" applyFill="1" applyBorder="1" applyAlignment="1">
      <alignment vertical="top" wrapText="1"/>
    </xf>
    <xf numFmtId="0" fontId="8" fillId="0" borderId="0" xfId="0" applyFont="1" applyFill="1" applyBorder="1" applyAlignment="1">
      <alignment horizontal="center" vertical="center" wrapText="1"/>
    </xf>
    <xf numFmtId="0" fontId="8" fillId="0" borderId="0" xfId="0" applyFont="1" applyFill="1" applyBorder="1" applyAlignment="1">
      <alignment horizontal="center" wrapText="1"/>
    </xf>
    <xf numFmtId="0" fontId="11" fillId="0" borderId="0" xfId="0" applyFont="1" applyFill="1" applyAlignment="1" applyProtection="1">
      <alignment vertical="top" wrapText="1"/>
      <protection locked="0"/>
    </xf>
    <xf numFmtId="0" fontId="8" fillId="3" borderId="13" xfId="0" applyFont="1" applyFill="1" applyBorder="1" applyAlignment="1">
      <alignment horizontal="center" vertical="top" wrapText="1"/>
    </xf>
    <xf numFmtId="0" fontId="8" fillId="3" borderId="2" xfId="0" applyFont="1" applyFill="1" applyBorder="1" applyAlignment="1" applyProtection="1">
      <alignment horizontal="center" vertical="top" wrapText="1"/>
      <protection locked="0"/>
    </xf>
    <xf numFmtId="164" fontId="0" fillId="0" borderId="11" xfId="8" applyFont="1" applyFill="1" applyBorder="1" applyAlignment="1" applyProtection="1">
      <alignment horizontal="left" vertical="top" wrapText="1"/>
      <protection locked="0"/>
    </xf>
    <xf numFmtId="0" fontId="8" fillId="8" borderId="13" xfId="0" applyFont="1" applyFill="1" applyBorder="1" applyAlignment="1">
      <alignment horizontal="center" vertical="top" wrapText="1"/>
    </xf>
    <xf numFmtId="0" fontId="6" fillId="2" borderId="13" xfId="0" applyFont="1" applyFill="1" applyBorder="1" applyAlignment="1" applyProtection="1">
      <alignment vertical="top" wrapText="1"/>
    </xf>
    <xf numFmtId="0" fontId="7" fillId="0" borderId="0" xfId="0" applyFont="1" applyFill="1" applyAlignment="1" applyProtection="1">
      <alignment vertical="top" wrapText="1"/>
    </xf>
    <xf numFmtId="0" fontId="0" fillId="0" borderId="0" xfId="0" applyFont="1" applyFill="1" applyAlignment="1" applyProtection="1">
      <alignment horizontal="center" vertical="center"/>
    </xf>
    <xf numFmtId="0" fontId="0" fillId="0" borderId="0" xfId="0" applyFont="1" applyFill="1" applyProtection="1"/>
    <xf numFmtId="0" fontId="5" fillId="0" borderId="0" xfId="0" applyFont="1" applyProtection="1"/>
    <xf numFmtId="0" fontId="0" fillId="0" borderId="0" xfId="0" applyFont="1" applyFill="1" applyAlignment="1" applyProtection="1">
      <alignment horizontal="center"/>
    </xf>
    <xf numFmtId="0" fontId="9" fillId="0" borderId="0" xfId="0" applyFont="1" applyFill="1" applyAlignment="1" applyProtection="1">
      <alignment vertical="top" wrapText="1"/>
    </xf>
    <xf numFmtId="0" fontId="9" fillId="3" borderId="13" xfId="0" applyFont="1" applyFill="1" applyBorder="1" applyAlignment="1" applyProtection="1">
      <alignment vertical="top" wrapText="1"/>
    </xf>
    <xf numFmtId="0" fontId="10" fillId="0" borderId="0" xfId="1" applyFont="1" applyFill="1" applyBorder="1" applyAlignment="1" applyProtection="1">
      <alignment vertical="top" wrapText="1"/>
    </xf>
    <xf numFmtId="0" fontId="0" fillId="0" borderId="0" xfId="0" applyFont="1" applyFill="1" applyBorder="1" applyAlignment="1" applyProtection="1">
      <alignment horizontal="center" vertical="center"/>
    </xf>
    <xf numFmtId="0" fontId="0" fillId="0" borderId="0" xfId="0" applyFont="1" applyFill="1" applyBorder="1" applyProtection="1"/>
    <xf numFmtId="0" fontId="17" fillId="0" borderId="0" xfId="0" applyFont="1" applyFill="1" applyBorder="1" applyAlignment="1" applyProtection="1">
      <alignment vertical="center"/>
    </xf>
    <xf numFmtId="0" fontId="10" fillId="2" borderId="13" xfId="1" applyFont="1" applyFill="1" applyBorder="1" applyAlignment="1" applyProtection="1">
      <alignment vertical="top" wrapText="1"/>
    </xf>
    <xf numFmtId="0" fontId="8" fillId="3" borderId="13" xfId="0" applyNumberFormat="1" applyFont="1" applyFill="1" applyBorder="1" applyAlignment="1" applyProtection="1">
      <alignment horizontal="left" vertical="top" wrapText="1"/>
    </xf>
    <xf numFmtId="0" fontId="8" fillId="0" borderId="0" xfId="0" applyFont="1" applyFill="1" applyBorder="1" applyProtection="1"/>
    <xf numFmtId="0" fontId="0" fillId="0" borderId="0" xfId="0" applyFont="1" applyAlignment="1" applyProtection="1">
      <alignment vertical="top" wrapText="1"/>
    </xf>
    <xf numFmtId="0" fontId="0" fillId="0" borderId="0" xfId="0" applyFont="1" applyProtection="1"/>
    <xf numFmtId="0" fontId="8" fillId="0" borderId="0" xfId="0" applyFont="1" applyFill="1" applyBorder="1" applyAlignment="1" applyProtection="1">
      <alignment horizontal="center" vertical="center"/>
    </xf>
    <xf numFmtId="0" fontId="17" fillId="10" borderId="0" xfId="0" applyFont="1" applyFill="1" applyAlignment="1" applyProtection="1">
      <alignment vertical="center"/>
    </xf>
    <xf numFmtId="0" fontId="0" fillId="10" borderId="0" xfId="0" applyFont="1" applyFill="1" applyProtection="1"/>
    <xf numFmtId="0" fontId="6" fillId="2" borderId="13" xfId="1" applyFont="1" applyFill="1" applyBorder="1" applyAlignment="1" applyProtection="1">
      <alignment vertical="top" wrapText="1"/>
    </xf>
    <xf numFmtId="0" fontId="1" fillId="0" borderId="21" xfId="0" applyFont="1" applyFill="1" applyBorder="1" applyAlignment="1" applyProtection="1">
      <alignment horizontal="left" vertical="top" wrapText="1"/>
    </xf>
    <xf numFmtId="0" fontId="0" fillId="0" borderId="0" xfId="0" applyFont="1" applyFill="1" applyAlignment="1" applyProtection="1">
      <alignment horizontal="center" vertical="top" wrapText="1"/>
    </xf>
    <xf numFmtId="0" fontId="8" fillId="0" borderId="0" xfId="0" applyNumberFormat="1" applyFont="1" applyFill="1" applyAlignment="1" applyProtection="1">
      <alignment vertical="top" wrapText="1"/>
    </xf>
    <xf numFmtId="0" fontId="8" fillId="0" borderId="0" xfId="0" applyFont="1" applyFill="1" applyProtection="1"/>
    <xf numFmtId="0" fontId="8" fillId="0" borderId="0" xfId="0" applyNumberFormat="1" applyFont="1" applyFill="1" applyProtection="1"/>
    <xf numFmtId="0" fontId="8" fillId="0" borderId="0" xfId="0" applyFont="1" applyFill="1" applyAlignment="1" applyProtection="1">
      <alignment horizontal="center" vertical="center"/>
    </xf>
    <xf numFmtId="0" fontId="8" fillId="0" borderId="21" xfId="0" applyFont="1" applyFill="1" applyBorder="1" applyAlignment="1" applyProtection="1">
      <alignment vertical="top" wrapText="1"/>
    </xf>
    <xf numFmtId="0" fontId="8" fillId="0" borderId="0" xfId="0" applyFont="1" applyProtection="1"/>
    <xf numFmtId="0" fontId="0" fillId="0" borderId="0" xfId="0" applyProtection="1"/>
    <xf numFmtId="0" fontId="1" fillId="2" borderId="3" xfId="0" applyFont="1" applyFill="1" applyBorder="1" applyAlignment="1" applyProtection="1">
      <alignment horizontal="center" vertical="center"/>
    </xf>
    <xf numFmtId="0" fontId="1" fillId="2" borderId="8" xfId="0" applyFont="1" applyFill="1" applyBorder="1" applyAlignment="1" applyProtection="1">
      <alignment horizontal="center" vertical="center"/>
    </xf>
    <xf numFmtId="0" fontId="3" fillId="2" borderId="8" xfId="0" applyFont="1" applyFill="1" applyBorder="1" applyAlignment="1" applyProtection="1">
      <alignment horizontal="center" vertical="center" wrapText="1"/>
    </xf>
    <xf numFmtId="0" fontId="1" fillId="2" borderId="8" xfId="0" applyFont="1" applyFill="1" applyBorder="1" applyAlignment="1" applyProtection="1">
      <alignment horizontal="center" vertical="center" wrapText="1"/>
    </xf>
    <xf numFmtId="0" fontId="3" fillId="6" borderId="8" xfId="0" applyFont="1" applyFill="1" applyBorder="1" applyAlignment="1" applyProtection="1">
      <alignment horizontal="center" vertical="center" wrapText="1"/>
    </xf>
    <xf numFmtId="0" fontId="1" fillId="6" borderId="8" xfId="0" applyFont="1" applyFill="1" applyBorder="1" applyAlignment="1" applyProtection="1">
      <alignment horizontal="center" vertical="center"/>
    </xf>
    <xf numFmtId="0" fontId="5" fillId="6" borderId="8" xfId="0" applyFont="1" applyFill="1" applyBorder="1" applyAlignment="1" applyProtection="1">
      <alignment horizontal="center" vertical="center" wrapText="1"/>
    </xf>
    <xf numFmtId="0" fontId="1" fillId="6" borderId="8" xfId="0" applyFont="1" applyFill="1" applyBorder="1" applyAlignment="1" applyProtection="1">
      <alignment horizontal="center" vertical="center" wrapText="1"/>
    </xf>
    <xf numFmtId="0" fontId="1" fillId="0" borderId="0" xfId="0" applyFont="1" applyFill="1" applyBorder="1" applyAlignment="1" applyProtection="1">
      <alignment horizontal="center" vertical="center"/>
    </xf>
    <xf numFmtId="0" fontId="0" fillId="5" borderId="14" xfId="0" applyFont="1" applyFill="1" applyBorder="1" applyAlignment="1" applyProtection="1">
      <alignment horizontal="center" vertical="center"/>
    </xf>
    <xf numFmtId="0" fontId="11" fillId="5" borderId="6" xfId="0" applyFont="1" applyFill="1" applyBorder="1" applyAlignment="1" applyProtection="1">
      <alignment horizontal="left" vertical="center"/>
    </xf>
    <xf numFmtId="0" fontId="4" fillId="5" borderId="6" xfId="0" applyFont="1" applyFill="1" applyBorder="1" applyAlignment="1" applyProtection="1">
      <alignment horizontal="center" vertical="center" wrapText="1"/>
    </xf>
    <xf numFmtId="0" fontId="0" fillId="7" borderId="20" xfId="0" applyFont="1" applyFill="1" applyBorder="1" applyAlignment="1" applyProtection="1">
      <alignment horizontal="center" vertical="center" wrapText="1"/>
    </xf>
    <xf numFmtId="0" fontId="4" fillId="5" borderId="20" xfId="0" applyFont="1" applyFill="1" applyBorder="1" applyAlignment="1" applyProtection="1">
      <alignment horizontal="center" vertical="center" wrapText="1"/>
    </xf>
    <xf numFmtId="0" fontId="0" fillId="5" borderId="6" xfId="0" applyFont="1" applyFill="1" applyBorder="1" applyAlignment="1" applyProtection="1">
      <alignment horizontal="center" vertical="center"/>
    </xf>
    <xf numFmtId="0" fontId="0" fillId="5" borderId="16" xfId="0" applyFont="1" applyFill="1" applyBorder="1" applyAlignment="1" applyProtection="1">
      <alignment horizontal="center" vertical="center"/>
    </xf>
    <xf numFmtId="0" fontId="0" fillId="5" borderId="7" xfId="0" applyFont="1" applyFill="1" applyBorder="1" applyAlignment="1" applyProtection="1">
      <alignment horizontal="center" vertical="center"/>
    </xf>
    <xf numFmtId="0" fontId="0" fillId="0" borderId="0" xfId="0" applyFont="1" applyBorder="1" applyAlignment="1" applyProtection="1">
      <alignment horizontal="center" vertical="center"/>
    </xf>
    <xf numFmtId="0" fontId="8" fillId="3" borderId="18" xfId="0" applyFont="1" applyFill="1" applyBorder="1" applyAlignment="1" applyProtection="1">
      <alignment vertical="top" wrapText="1"/>
    </xf>
    <xf numFmtId="0" fontId="8" fillId="0" borderId="20" xfId="0" applyFont="1" applyFill="1" applyBorder="1" applyAlignment="1" applyProtection="1">
      <alignment horizontal="left" vertical="top" wrapText="1"/>
    </xf>
    <xf numFmtId="0" fontId="8" fillId="0" borderId="13" xfId="0" applyFont="1" applyFill="1" applyBorder="1" applyAlignment="1" applyProtection="1">
      <alignment vertical="top" wrapText="1"/>
    </xf>
    <xf numFmtId="0" fontId="0" fillId="0" borderId="17" xfId="0" applyFont="1" applyFill="1" applyBorder="1" applyAlignment="1" applyProtection="1">
      <alignment horizontal="center" vertical="center" wrapText="1"/>
    </xf>
    <xf numFmtId="0" fontId="0" fillId="0" borderId="17" xfId="0" applyFont="1" applyFill="1" applyBorder="1" applyAlignment="1" applyProtection="1">
      <alignment horizontal="left" vertical="top" wrapText="1"/>
    </xf>
    <xf numFmtId="0" fontId="0" fillId="0" borderId="4" xfId="0" applyFont="1" applyFill="1" applyBorder="1" applyAlignment="1" applyProtection="1">
      <alignment horizontal="left" vertical="top" wrapText="1"/>
    </xf>
    <xf numFmtId="0" fontId="0" fillId="0" borderId="0" xfId="0" applyFont="1" applyFill="1" applyBorder="1" applyAlignment="1" applyProtection="1">
      <alignment horizontal="left" vertical="top" wrapText="1"/>
    </xf>
    <xf numFmtId="0" fontId="8" fillId="3" borderId="19" xfId="0" applyFont="1" applyFill="1" applyBorder="1" applyAlignment="1" applyProtection="1">
      <alignment vertical="top" wrapText="1"/>
    </xf>
    <xf numFmtId="0" fontId="8" fillId="0" borderId="22" xfId="0" applyFont="1" applyFill="1" applyBorder="1" applyAlignment="1" applyProtection="1">
      <alignment vertical="top" wrapText="1"/>
    </xf>
    <xf numFmtId="0" fontId="8" fillId="0" borderId="22" xfId="0" applyFont="1" applyFill="1" applyBorder="1" applyAlignment="1" applyProtection="1">
      <alignment horizontal="center" vertical="center" wrapText="1"/>
    </xf>
    <xf numFmtId="0" fontId="8" fillId="0" borderId="13" xfId="0" applyFont="1" applyFill="1" applyBorder="1" applyAlignment="1" applyProtection="1">
      <alignment horizontal="left" vertical="top" wrapText="1"/>
    </xf>
    <xf numFmtId="0" fontId="0" fillId="0" borderId="11" xfId="0" applyFont="1" applyFill="1" applyBorder="1" applyAlignment="1" applyProtection="1">
      <alignment horizontal="center" vertical="center" wrapText="1"/>
    </xf>
    <xf numFmtId="0" fontId="0" fillId="0" borderId="11" xfId="0" applyFont="1" applyFill="1" applyBorder="1" applyAlignment="1" applyProtection="1">
      <alignment horizontal="left" vertical="top" wrapText="1"/>
    </xf>
    <xf numFmtId="0" fontId="0" fillId="0" borderId="0" xfId="0" applyFont="1" applyFill="1" applyBorder="1" applyAlignment="1" applyProtection="1">
      <alignment vertical="top" wrapText="1"/>
    </xf>
    <xf numFmtId="0" fontId="0" fillId="0" borderId="0" xfId="0" applyFont="1" applyFill="1" applyBorder="1" applyAlignment="1" applyProtection="1">
      <alignment horizontal="center" vertical="center" wrapText="1"/>
    </xf>
    <xf numFmtId="0" fontId="0" fillId="0" borderId="0" xfId="0" applyFont="1" applyFill="1" applyBorder="1" applyAlignment="1" applyProtection="1">
      <alignment horizontal="center" wrapText="1"/>
    </xf>
    <xf numFmtId="0" fontId="21" fillId="0" borderId="4" xfId="10" applyFill="1" applyBorder="1" applyAlignment="1" applyProtection="1">
      <alignment horizontal="left" vertical="top" wrapText="1"/>
    </xf>
    <xf numFmtId="0" fontId="0" fillId="0" borderId="4" xfId="0" applyFont="1" applyFill="1" applyBorder="1" applyAlignment="1" applyProtection="1">
      <alignment vertical="top" wrapText="1"/>
    </xf>
    <xf numFmtId="0" fontId="0" fillId="8" borderId="5" xfId="0" applyFont="1" applyFill="1" applyBorder="1" applyAlignment="1" applyProtection="1">
      <alignment vertical="top" wrapText="1"/>
    </xf>
    <xf numFmtId="0" fontId="0" fillId="8" borderId="6" xfId="0" applyFont="1" applyFill="1" applyBorder="1" applyAlignment="1" applyProtection="1">
      <alignment vertical="top" wrapText="1"/>
    </xf>
    <xf numFmtId="0" fontId="8" fillId="8" borderId="13" xfId="0" applyFont="1" applyFill="1" applyBorder="1" applyAlignment="1" applyProtection="1">
      <alignment horizontal="center" vertical="center" wrapText="1"/>
    </xf>
    <xf numFmtId="0" fontId="8" fillId="8" borderId="2" xfId="0" applyFont="1" applyFill="1" applyBorder="1" applyAlignment="1" applyProtection="1">
      <alignment horizontal="center" vertical="center" wrapText="1"/>
    </xf>
    <xf numFmtId="0" fontId="0" fillId="8" borderId="16" xfId="0" applyFont="1" applyFill="1" applyBorder="1" applyAlignment="1" applyProtection="1">
      <alignment horizontal="center" vertical="center" wrapText="1"/>
    </xf>
    <xf numFmtId="0" fontId="0" fillId="8" borderId="7" xfId="0" applyFont="1" applyFill="1" applyBorder="1" applyAlignment="1" applyProtection="1">
      <alignment horizontal="center" vertical="center" wrapText="1"/>
    </xf>
    <xf numFmtId="0" fontId="0" fillId="7" borderId="6" xfId="0" applyFont="1" applyFill="1" applyBorder="1" applyAlignment="1" applyProtection="1">
      <alignment horizontal="center" vertical="center" wrapText="1"/>
    </xf>
    <xf numFmtId="0" fontId="8" fillId="0" borderId="19" xfId="0" applyFont="1" applyFill="1" applyBorder="1" applyAlignment="1" applyProtection="1">
      <alignment vertical="top" wrapText="1"/>
    </xf>
    <xf numFmtId="0" fontId="21" fillId="0" borderId="0" xfId="10" applyFill="1" applyBorder="1" applyAlignment="1" applyProtection="1">
      <alignment horizontal="left" vertical="top" wrapText="1"/>
    </xf>
    <xf numFmtId="0" fontId="0" fillId="0" borderId="0" xfId="0" applyFont="1" applyFill="1" applyBorder="1" applyAlignment="1" applyProtection="1">
      <alignment vertical="top"/>
    </xf>
    <xf numFmtId="0" fontId="21" fillId="0" borderId="0" xfId="10" applyFill="1" applyBorder="1" applyAlignment="1" applyProtection="1">
      <alignment vertical="top" wrapText="1"/>
    </xf>
    <xf numFmtId="0" fontId="0" fillId="0" borderId="13" xfId="0" applyFont="1" applyFill="1" applyBorder="1" applyAlignment="1" applyProtection="1">
      <alignment vertical="top" wrapText="1"/>
    </xf>
    <xf numFmtId="0" fontId="0" fillId="5" borderId="18" xfId="0" applyFont="1" applyFill="1" applyBorder="1" applyAlignment="1" applyProtection="1">
      <alignment horizontal="center" vertical="center"/>
    </xf>
    <xf numFmtId="0" fontId="5" fillId="0" borderId="4" xfId="0" applyFont="1" applyFill="1" applyBorder="1" applyAlignment="1" applyProtection="1">
      <alignment horizontal="left" vertical="top" wrapText="1"/>
    </xf>
    <xf numFmtId="0" fontId="0" fillId="0" borderId="13" xfId="0" applyFont="1" applyFill="1" applyBorder="1" applyProtection="1"/>
    <xf numFmtId="0" fontId="0" fillId="0" borderId="13" xfId="0" applyFont="1" applyFill="1" applyBorder="1" applyAlignment="1" applyProtection="1">
      <alignment vertical="top"/>
    </xf>
    <xf numFmtId="0" fontId="5" fillId="0" borderId="0" xfId="0" applyFont="1" applyFill="1" applyBorder="1" applyAlignment="1" applyProtection="1">
      <alignment horizontal="left" vertical="top" wrapText="1"/>
    </xf>
    <xf numFmtId="0" fontId="8" fillId="3" borderId="13" xfId="0" applyFont="1" applyFill="1" applyBorder="1" applyAlignment="1" applyProtection="1">
      <alignment vertical="top" wrapText="1"/>
    </xf>
    <xf numFmtId="0" fontId="8" fillId="0" borderId="21" xfId="0" applyNumberFormat="1" applyFont="1" applyFill="1" applyBorder="1" applyAlignment="1" applyProtection="1">
      <alignment horizontal="left" vertical="top" wrapText="1"/>
    </xf>
    <xf numFmtId="0" fontId="0" fillId="0" borderId="0" xfId="0" applyFont="1" applyFill="1" applyBorder="1" applyAlignment="1" applyProtection="1">
      <alignment wrapText="1"/>
    </xf>
    <xf numFmtId="0" fontId="8" fillId="8" borderId="13" xfId="0" applyFont="1" applyFill="1" applyBorder="1" applyAlignment="1" applyProtection="1">
      <alignment horizontal="left" vertical="top" wrapText="1"/>
    </xf>
    <xf numFmtId="0" fontId="8" fillId="0" borderId="0" xfId="0" applyFont="1" applyFill="1" applyBorder="1" applyAlignment="1" applyProtection="1">
      <alignment horizontal="left" vertical="top"/>
    </xf>
    <xf numFmtId="0" fontId="0" fillId="3" borderId="13" xfId="0" applyFont="1" applyFill="1" applyBorder="1" applyAlignment="1" applyProtection="1">
      <alignment horizontal="left" vertical="top" wrapText="1"/>
    </xf>
    <xf numFmtId="0" fontId="0" fillId="0" borderId="21" xfId="0" applyNumberFormat="1" applyFont="1" applyFill="1" applyBorder="1" applyAlignment="1" applyProtection="1">
      <alignment horizontal="left" vertical="top" wrapText="1"/>
    </xf>
    <xf numFmtId="0" fontId="0" fillId="0" borderId="21" xfId="0" applyFont="1" applyFill="1" applyBorder="1" applyAlignment="1" applyProtection="1">
      <alignment vertical="top" wrapText="1"/>
    </xf>
    <xf numFmtId="0" fontId="5" fillId="2" borderId="8" xfId="0" applyFont="1" applyFill="1" applyBorder="1" applyAlignment="1" applyProtection="1">
      <alignment horizontal="center" vertical="center"/>
    </xf>
    <xf numFmtId="0" fontId="5" fillId="5" borderId="6" xfId="0" applyFont="1" applyFill="1" applyBorder="1" applyAlignment="1" applyProtection="1">
      <alignment horizontal="left" vertical="center"/>
    </xf>
    <xf numFmtId="0" fontId="8" fillId="0" borderId="0" xfId="0" applyFont="1" applyFill="1" applyBorder="1" applyAlignment="1" applyProtection="1">
      <alignment vertical="top"/>
    </xf>
    <xf numFmtId="0" fontId="0" fillId="0" borderId="22" xfId="0" applyFont="1" applyFill="1" applyBorder="1" applyAlignment="1" applyProtection="1">
      <alignment vertical="top" wrapText="1"/>
    </xf>
    <xf numFmtId="0" fontId="0" fillId="0" borderId="13" xfId="0" applyFont="1" applyFill="1" applyBorder="1" applyAlignment="1" applyProtection="1">
      <alignment horizontal="left" vertical="top" wrapText="1"/>
    </xf>
    <xf numFmtId="0" fontId="0" fillId="0" borderId="11" xfId="0" applyFont="1" applyFill="1" applyBorder="1" applyAlignment="1" applyProtection="1">
      <alignment horizontal="center" vertical="top" wrapText="1"/>
    </xf>
    <xf numFmtId="0" fontId="4" fillId="2" borderId="13" xfId="0" applyFont="1" applyFill="1" applyBorder="1" applyAlignment="1" applyProtection="1">
      <alignment vertical="top" wrapText="1"/>
    </xf>
    <xf numFmtId="0" fontId="4" fillId="0" borderId="0" xfId="1" applyFont="1" applyFill="1" applyBorder="1" applyAlignment="1" applyProtection="1">
      <alignment vertical="top" wrapText="1"/>
    </xf>
    <xf numFmtId="0" fontId="24" fillId="0" borderId="0" xfId="0" applyFont="1" applyFill="1" applyBorder="1" applyAlignment="1" applyProtection="1">
      <alignment vertical="center"/>
    </xf>
    <xf numFmtId="0" fontId="4" fillId="2" borderId="13" xfId="1" applyFont="1" applyFill="1" applyBorder="1" applyAlignment="1" applyProtection="1">
      <alignment vertical="top" wrapText="1"/>
    </xf>
    <xf numFmtId="0" fontId="24" fillId="10" borderId="0" xfId="0" applyFont="1" applyFill="1" applyAlignment="1" applyProtection="1">
      <alignment vertical="center"/>
    </xf>
    <xf numFmtId="0" fontId="0" fillId="0" borderId="0" xfId="0" applyNumberFormat="1" applyFont="1" applyFill="1" applyProtection="1"/>
    <xf numFmtId="0" fontId="5" fillId="2" borderId="3" xfId="0" applyFont="1" applyFill="1" applyBorder="1" applyAlignment="1" applyProtection="1">
      <alignment horizontal="center" vertical="center"/>
    </xf>
    <xf numFmtId="0" fontId="5" fillId="2" borderId="8" xfId="0" applyFont="1" applyFill="1" applyBorder="1" applyAlignment="1" applyProtection="1">
      <alignment horizontal="center" vertical="center" wrapText="1"/>
    </xf>
    <xf numFmtId="0" fontId="5" fillId="6" borderId="8" xfId="0" applyFont="1" applyFill="1" applyBorder="1" applyAlignment="1" applyProtection="1">
      <alignment horizontal="center" vertical="center"/>
    </xf>
    <xf numFmtId="0" fontId="5" fillId="0" borderId="0" xfId="0" applyFont="1" applyFill="1" applyBorder="1" applyAlignment="1" applyProtection="1">
      <alignment horizontal="center" vertical="center"/>
    </xf>
    <xf numFmtId="0" fontId="0" fillId="0" borderId="13" xfId="0" applyFont="1" applyFill="1" applyBorder="1" applyAlignment="1" applyProtection="1">
      <alignment horizontal="left" vertical="top"/>
    </xf>
    <xf numFmtId="0" fontId="0" fillId="0" borderId="13" xfId="0" applyFont="1" applyFill="1" applyBorder="1" applyAlignment="1" applyProtection="1">
      <alignment horizontal="center" vertical="top" wrapText="1"/>
    </xf>
    <xf numFmtId="0" fontId="0" fillId="0" borderId="13" xfId="0" applyFont="1" applyFill="1" applyBorder="1" applyAlignment="1" applyProtection="1">
      <alignment horizontal="left"/>
    </xf>
    <xf numFmtId="0" fontId="8" fillId="0" borderId="11" xfId="0" applyFont="1" applyFill="1" applyBorder="1" applyAlignment="1" applyProtection="1">
      <alignment horizontal="left" vertical="center"/>
    </xf>
    <xf numFmtId="0" fontId="8" fillId="0" borderId="12" xfId="0" applyFont="1" applyFill="1" applyBorder="1" applyAlignment="1" applyProtection="1">
      <alignment horizontal="left" vertical="center"/>
    </xf>
    <xf numFmtId="0" fontId="17" fillId="0" borderId="11" xfId="0" applyFont="1" applyFill="1" applyBorder="1" applyAlignment="1" applyProtection="1">
      <alignment horizontal="left" vertical="center"/>
    </xf>
    <xf numFmtId="0" fontId="17" fillId="0" borderId="12" xfId="0" applyFont="1" applyFill="1" applyBorder="1" applyAlignment="1" applyProtection="1">
      <alignment horizontal="left" vertical="center"/>
    </xf>
    <xf numFmtId="0" fontId="0" fillId="0" borderId="11" xfId="0" applyFont="1" applyFill="1" applyBorder="1" applyAlignment="1" applyProtection="1">
      <alignment horizontal="left" vertical="center"/>
    </xf>
    <xf numFmtId="0" fontId="0" fillId="0" borderId="12" xfId="0" applyFont="1" applyFill="1" applyBorder="1" applyAlignment="1" applyProtection="1">
      <alignment horizontal="left" vertical="center"/>
    </xf>
    <xf numFmtId="0" fontId="17" fillId="0" borderId="11" xfId="0" applyFont="1" applyFill="1" applyBorder="1" applyAlignment="1" applyProtection="1">
      <alignment horizontal="left" vertical="top"/>
    </xf>
    <xf numFmtId="0" fontId="17" fillId="0" borderId="12" xfId="0" applyFont="1" applyFill="1" applyBorder="1" applyAlignment="1" applyProtection="1">
      <alignment horizontal="left" vertical="top"/>
    </xf>
    <xf numFmtId="0" fontId="17" fillId="0" borderId="11" xfId="0" applyFont="1" applyFill="1" applyBorder="1" applyAlignment="1" applyProtection="1">
      <alignment horizontal="left" vertical="center"/>
      <protection locked="0"/>
    </xf>
    <xf numFmtId="0" fontId="17" fillId="0" borderId="12" xfId="0" applyFont="1" applyFill="1" applyBorder="1" applyAlignment="1" applyProtection="1">
      <alignment horizontal="left" vertical="center"/>
      <protection locked="0"/>
    </xf>
    <xf numFmtId="0" fontId="17" fillId="0" borderId="11" xfId="0" applyFont="1" applyFill="1" applyBorder="1" applyAlignment="1" applyProtection="1">
      <alignment horizontal="left" vertical="top"/>
      <protection locked="0"/>
    </xf>
    <xf numFmtId="0" fontId="17" fillId="0" borderId="12" xfId="0" applyFont="1" applyFill="1" applyBorder="1" applyAlignment="1" applyProtection="1">
      <alignment horizontal="left" vertical="top"/>
      <protection locked="0"/>
    </xf>
    <xf numFmtId="0" fontId="0" fillId="0" borderId="11" xfId="0" applyFont="1" applyFill="1" applyBorder="1" applyAlignment="1" applyProtection="1">
      <alignment horizontal="left" vertical="center"/>
      <protection locked="0"/>
    </xf>
    <xf numFmtId="0" fontId="0" fillId="0" borderId="12" xfId="0" applyFont="1" applyFill="1" applyBorder="1" applyAlignment="1" applyProtection="1">
      <alignment horizontal="left" vertical="center"/>
      <protection locked="0"/>
    </xf>
    <xf numFmtId="0" fontId="8" fillId="0" borderId="11" xfId="0" applyFont="1" applyFill="1" applyBorder="1" applyAlignment="1" applyProtection="1">
      <alignment horizontal="left" vertical="center"/>
      <protection locked="0"/>
    </xf>
    <xf numFmtId="0" fontId="8" fillId="0" borderId="12" xfId="0" applyFont="1" applyFill="1" applyBorder="1" applyAlignment="1" applyProtection="1">
      <alignment horizontal="left" vertical="center"/>
      <protection locked="0"/>
    </xf>
    <xf numFmtId="0" fontId="17" fillId="8" borderId="11" xfId="0" applyFont="1" applyFill="1" applyBorder="1" applyAlignment="1" applyProtection="1">
      <alignment horizontal="left" vertical="center"/>
    </xf>
    <xf numFmtId="0" fontId="17" fillId="8" borderId="12" xfId="0" applyFont="1" applyFill="1" applyBorder="1" applyAlignment="1" applyProtection="1">
      <alignment horizontal="left" vertical="center"/>
    </xf>
    <xf numFmtId="0" fontId="24" fillId="8" borderId="11" xfId="0" applyFont="1" applyFill="1" applyBorder="1" applyAlignment="1" applyProtection="1">
      <alignment horizontal="left" vertical="center"/>
    </xf>
    <xf numFmtId="0" fontId="24" fillId="8" borderId="12" xfId="0" applyFont="1" applyFill="1" applyBorder="1" applyAlignment="1" applyProtection="1">
      <alignment horizontal="left" vertical="center"/>
    </xf>
    <xf numFmtId="0" fontId="24" fillId="0" borderId="11" xfId="0" applyFont="1" applyFill="1" applyBorder="1" applyAlignment="1" applyProtection="1">
      <alignment horizontal="left" vertical="top"/>
    </xf>
    <xf numFmtId="0" fontId="24" fillId="0" borderId="12" xfId="0" applyFont="1" applyFill="1" applyBorder="1" applyAlignment="1" applyProtection="1">
      <alignment horizontal="left" vertical="top"/>
    </xf>
    <xf numFmtId="0" fontId="24" fillId="8" borderId="11" xfId="0" applyFont="1" applyFill="1" applyBorder="1" applyAlignment="1" applyProtection="1">
      <alignment horizontal="left" vertical="center"/>
      <protection locked="0"/>
    </xf>
    <xf numFmtId="0" fontId="24" fillId="8" borderId="12" xfId="0" applyFont="1" applyFill="1" applyBorder="1" applyAlignment="1" applyProtection="1">
      <alignment horizontal="left" vertical="center"/>
      <protection locked="0"/>
    </xf>
    <xf numFmtId="0" fontId="24" fillId="0" borderId="11" xfId="0" applyFont="1" applyFill="1" applyBorder="1" applyAlignment="1" applyProtection="1">
      <alignment horizontal="left" vertical="top"/>
      <protection locked="0"/>
    </xf>
    <xf numFmtId="0" fontId="24" fillId="0" borderId="12" xfId="0" applyFont="1" applyFill="1" applyBorder="1" applyAlignment="1" applyProtection="1">
      <alignment horizontal="left" vertical="top"/>
      <protection locked="0"/>
    </xf>
    <xf numFmtId="0" fontId="17" fillId="8" borderId="11" xfId="0" applyFont="1" applyFill="1" applyBorder="1" applyAlignment="1" applyProtection="1">
      <alignment horizontal="left" vertical="center"/>
      <protection locked="0"/>
    </xf>
    <xf numFmtId="0" fontId="17" fillId="8" borderId="12" xfId="0" applyFont="1" applyFill="1" applyBorder="1" applyAlignment="1" applyProtection="1">
      <alignment horizontal="left" vertical="center"/>
      <protection locked="0"/>
    </xf>
  </cellXfs>
  <cellStyles count="11">
    <cellStyle name="%" xfId="7"/>
    <cellStyle name="40% - Accent1" xfId="1" builtinId="31"/>
    <cellStyle name="Comma 2" xfId="4"/>
    <cellStyle name="Comma 3" xfId="8"/>
    <cellStyle name="Comma 4" xfId="2"/>
    <cellStyle name="Hyperlink" xfId="10" builtinId="8"/>
    <cellStyle name="Normal" xfId="0" builtinId="0"/>
    <cellStyle name="Normal 2" xfId="3"/>
    <cellStyle name="Normal 2 2" xfId="5"/>
    <cellStyle name="Normal_Sheet1_1" xfId="9"/>
    <cellStyle name="TableStyleLight1" xfId="6"/>
  </cellStyles>
  <dxfs count="3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FF"/>
      <color rgb="FFFFCCC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11907</xdr:rowOff>
    </xdr:from>
    <xdr:to>
      <xdr:col>4</xdr:col>
      <xdr:colOff>11906</xdr:colOff>
      <xdr:row>3</xdr:row>
      <xdr:rowOff>11906</xdr:rowOff>
    </xdr:to>
    <xdr:sp macro="[0]!Spellcheck" textlink="">
      <xdr:nvSpPr>
        <xdr:cNvPr id="3" name="Rounded Rectangle 2">
          <a:extLst>
            <a:ext uri="{FF2B5EF4-FFF2-40B4-BE49-F238E27FC236}">
              <a16:creationId xmlns:a16="http://schemas.microsoft.com/office/drawing/2014/main" id="{00000000-0008-0000-0000-000003000000}"/>
            </a:ext>
          </a:extLst>
        </xdr:cNvPr>
        <xdr:cNvSpPr/>
      </xdr:nvSpPr>
      <xdr:spPr>
        <a:xfrm>
          <a:off x="6500813" y="261938"/>
          <a:ext cx="3393281" cy="500062"/>
        </a:xfrm>
        <a:prstGeom prst="roundRect">
          <a:avLst/>
        </a:prstGeom>
        <a:solidFill>
          <a:schemeClr val="accent3">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E" sz="1600" b="1">
              <a:solidFill>
                <a:srgbClr val="FF0000"/>
              </a:solidFill>
            </a:rPr>
            <a:t>Spell Check</a:t>
          </a:r>
        </a:p>
      </xdr:txBody>
    </xdr:sp>
    <xdr:clientData/>
  </xdr:twoCellAnchor>
  <xdr:twoCellAnchor>
    <xdr:from>
      <xdr:col>3</xdr:col>
      <xdr:colOff>0</xdr:colOff>
      <xdr:row>1</xdr:row>
      <xdr:rowOff>11907</xdr:rowOff>
    </xdr:from>
    <xdr:to>
      <xdr:col>4</xdr:col>
      <xdr:colOff>11906</xdr:colOff>
      <xdr:row>3</xdr:row>
      <xdr:rowOff>11906</xdr:rowOff>
    </xdr:to>
    <xdr:sp macro="" textlink="">
      <xdr:nvSpPr>
        <xdr:cNvPr id="4" name="Rounded Rectangle 3">
          <a:extLst>
            <a:ext uri="{FF2B5EF4-FFF2-40B4-BE49-F238E27FC236}">
              <a16:creationId xmlns:a16="http://schemas.microsoft.com/office/drawing/2014/main" id="{00000000-0008-0000-0000-000004000000}"/>
            </a:ext>
          </a:extLst>
        </xdr:cNvPr>
        <xdr:cNvSpPr/>
      </xdr:nvSpPr>
      <xdr:spPr>
        <a:xfrm>
          <a:off x="5591175" y="259557"/>
          <a:ext cx="3393281" cy="495299"/>
        </a:xfrm>
        <a:prstGeom prst="roundRect">
          <a:avLst/>
        </a:prstGeom>
        <a:solidFill>
          <a:schemeClr val="accent3">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E" sz="1600" b="1">
              <a:solidFill>
                <a:srgbClr val="FF0000"/>
              </a:solidFill>
            </a:rPr>
            <a:t>Spell Check</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0</xdr:colOff>
      <xdr:row>1</xdr:row>
      <xdr:rowOff>11907</xdr:rowOff>
    </xdr:from>
    <xdr:to>
      <xdr:col>4</xdr:col>
      <xdr:colOff>11906</xdr:colOff>
      <xdr:row>3</xdr:row>
      <xdr:rowOff>11906</xdr:rowOff>
    </xdr:to>
    <xdr:sp macro="" textlink="">
      <xdr:nvSpPr>
        <xdr:cNvPr id="2" name="Rounded Rectangle 1">
          <a:extLst>
            <a:ext uri="{FF2B5EF4-FFF2-40B4-BE49-F238E27FC236}">
              <a16:creationId xmlns:a16="http://schemas.microsoft.com/office/drawing/2014/main" id="{5D4131D1-2FA2-4782-9A52-7D619DC1DCC5}"/>
            </a:ext>
          </a:extLst>
        </xdr:cNvPr>
        <xdr:cNvSpPr/>
      </xdr:nvSpPr>
      <xdr:spPr>
        <a:xfrm>
          <a:off x="5915025" y="278607"/>
          <a:ext cx="3393281" cy="533399"/>
        </a:xfrm>
        <a:prstGeom prst="roundRect">
          <a:avLst/>
        </a:prstGeom>
        <a:solidFill>
          <a:schemeClr val="accent3">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E" sz="1600" b="1">
              <a:solidFill>
                <a:srgbClr val="FF0000"/>
              </a:solidFill>
            </a:rPr>
            <a:t>Spell Check</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0</xdr:colOff>
      <xdr:row>1</xdr:row>
      <xdr:rowOff>11907</xdr:rowOff>
    </xdr:from>
    <xdr:to>
      <xdr:col>4</xdr:col>
      <xdr:colOff>11906</xdr:colOff>
      <xdr:row>3</xdr:row>
      <xdr:rowOff>11906</xdr:rowOff>
    </xdr:to>
    <xdr:sp macro="" textlink="">
      <xdr:nvSpPr>
        <xdr:cNvPr id="2" name="Rounded Rectangle 1">
          <a:extLst>
            <a:ext uri="{FF2B5EF4-FFF2-40B4-BE49-F238E27FC236}">
              <a16:creationId xmlns:a16="http://schemas.microsoft.com/office/drawing/2014/main" id="{00000000-0008-0000-0500-000002000000}"/>
            </a:ext>
          </a:extLst>
        </xdr:cNvPr>
        <xdr:cNvSpPr/>
      </xdr:nvSpPr>
      <xdr:spPr>
        <a:xfrm>
          <a:off x="6143625" y="259557"/>
          <a:ext cx="3393281" cy="495299"/>
        </a:xfrm>
        <a:prstGeom prst="roundRect">
          <a:avLst/>
        </a:prstGeom>
        <a:solidFill>
          <a:schemeClr val="accent3">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E" sz="1600" b="1">
              <a:solidFill>
                <a:srgbClr val="FF0000"/>
              </a:solidFill>
            </a:rPr>
            <a:t>Spell Check</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0</xdr:colOff>
      <xdr:row>1</xdr:row>
      <xdr:rowOff>11907</xdr:rowOff>
    </xdr:from>
    <xdr:to>
      <xdr:col>4</xdr:col>
      <xdr:colOff>11906</xdr:colOff>
      <xdr:row>3</xdr:row>
      <xdr:rowOff>11906</xdr:rowOff>
    </xdr:to>
    <xdr:sp macro="" textlink="">
      <xdr:nvSpPr>
        <xdr:cNvPr id="2" name="Rounded Rectangle 1">
          <a:extLst>
            <a:ext uri="{FF2B5EF4-FFF2-40B4-BE49-F238E27FC236}">
              <a16:creationId xmlns:a16="http://schemas.microsoft.com/office/drawing/2014/main" id="{24736681-C464-4F9E-B2FF-AC6DD0FACB92}"/>
            </a:ext>
          </a:extLst>
        </xdr:cNvPr>
        <xdr:cNvSpPr/>
      </xdr:nvSpPr>
      <xdr:spPr>
        <a:xfrm>
          <a:off x="6143625" y="259557"/>
          <a:ext cx="3393281" cy="495299"/>
        </a:xfrm>
        <a:prstGeom prst="roundRect">
          <a:avLst/>
        </a:prstGeom>
        <a:solidFill>
          <a:schemeClr val="accent3">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E" sz="1600" b="1">
              <a:solidFill>
                <a:srgbClr val="FF0000"/>
              </a:solidFill>
            </a:rPr>
            <a:t>Spell Check</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0</xdr:colOff>
      <xdr:row>1</xdr:row>
      <xdr:rowOff>11907</xdr:rowOff>
    </xdr:from>
    <xdr:to>
      <xdr:col>4</xdr:col>
      <xdr:colOff>11906</xdr:colOff>
      <xdr:row>3</xdr:row>
      <xdr:rowOff>11906</xdr:rowOff>
    </xdr:to>
    <xdr:sp macro="[0]!Spellcheck" textlink="">
      <xdr:nvSpPr>
        <xdr:cNvPr id="2" name="Rounded Rectangle 1">
          <a:extLst>
            <a:ext uri="{FF2B5EF4-FFF2-40B4-BE49-F238E27FC236}">
              <a16:creationId xmlns:a16="http://schemas.microsoft.com/office/drawing/2014/main" id="{00000000-0008-0000-0600-000002000000}"/>
            </a:ext>
          </a:extLst>
        </xdr:cNvPr>
        <xdr:cNvSpPr/>
      </xdr:nvSpPr>
      <xdr:spPr>
        <a:xfrm>
          <a:off x="7315200" y="263367"/>
          <a:ext cx="3486626" cy="502919"/>
        </a:xfrm>
        <a:prstGeom prst="roundRect">
          <a:avLst/>
        </a:prstGeom>
        <a:solidFill>
          <a:schemeClr val="accent3">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E" sz="1600" b="1">
              <a:solidFill>
                <a:srgbClr val="FF0000"/>
              </a:solidFill>
            </a:rPr>
            <a:t>Spell Check</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0</xdr:colOff>
      <xdr:row>1</xdr:row>
      <xdr:rowOff>11907</xdr:rowOff>
    </xdr:from>
    <xdr:to>
      <xdr:col>4</xdr:col>
      <xdr:colOff>11906</xdr:colOff>
      <xdr:row>3</xdr:row>
      <xdr:rowOff>11906</xdr:rowOff>
    </xdr:to>
    <xdr:sp macro="" textlink="">
      <xdr:nvSpPr>
        <xdr:cNvPr id="2" name="Rounded Rectangle 1">
          <a:extLst>
            <a:ext uri="{FF2B5EF4-FFF2-40B4-BE49-F238E27FC236}">
              <a16:creationId xmlns:a16="http://schemas.microsoft.com/office/drawing/2014/main" id="{418B739C-9312-4DEB-8C72-E28B5781D52A}"/>
            </a:ext>
          </a:extLst>
        </xdr:cNvPr>
        <xdr:cNvSpPr/>
      </xdr:nvSpPr>
      <xdr:spPr>
        <a:xfrm>
          <a:off x="5429250" y="202407"/>
          <a:ext cx="3393281" cy="380999"/>
        </a:xfrm>
        <a:prstGeom prst="roundRect">
          <a:avLst/>
        </a:prstGeom>
        <a:solidFill>
          <a:schemeClr val="accent3">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E" sz="1600" b="1">
              <a:solidFill>
                <a:srgbClr val="FF0000"/>
              </a:solidFill>
            </a:rPr>
            <a:t>Spell Check</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0</xdr:colOff>
      <xdr:row>1</xdr:row>
      <xdr:rowOff>11907</xdr:rowOff>
    </xdr:from>
    <xdr:to>
      <xdr:col>4</xdr:col>
      <xdr:colOff>11906</xdr:colOff>
      <xdr:row>3</xdr:row>
      <xdr:rowOff>11906</xdr:rowOff>
    </xdr:to>
    <xdr:sp macro="" textlink="">
      <xdr:nvSpPr>
        <xdr:cNvPr id="2" name="Rounded Rectangle 1">
          <a:extLst>
            <a:ext uri="{FF2B5EF4-FFF2-40B4-BE49-F238E27FC236}">
              <a16:creationId xmlns:a16="http://schemas.microsoft.com/office/drawing/2014/main" id="{00000000-0008-0000-0700-000002000000}"/>
            </a:ext>
          </a:extLst>
        </xdr:cNvPr>
        <xdr:cNvSpPr/>
      </xdr:nvSpPr>
      <xdr:spPr>
        <a:xfrm>
          <a:off x="7772400" y="263367"/>
          <a:ext cx="3486626" cy="502919"/>
        </a:xfrm>
        <a:prstGeom prst="roundRect">
          <a:avLst/>
        </a:prstGeom>
        <a:solidFill>
          <a:schemeClr val="accent3">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E" sz="1600" b="1">
              <a:solidFill>
                <a:srgbClr val="FF0000"/>
              </a:solidFill>
            </a:rPr>
            <a:t>Spell Check</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0</xdr:colOff>
      <xdr:row>1</xdr:row>
      <xdr:rowOff>11907</xdr:rowOff>
    </xdr:from>
    <xdr:to>
      <xdr:col>4</xdr:col>
      <xdr:colOff>11906</xdr:colOff>
      <xdr:row>3</xdr:row>
      <xdr:rowOff>11906</xdr:rowOff>
    </xdr:to>
    <xdr:sp macro="" textlink="">
      <xdr:nvSpPr>
        <xdr:cNvPr id="2" name="Rounded Rectangle 1">
          <a:extLst>
            <a:ext uri="{FF2B5EF4-FFF2-40B4-BE49-F238E27FC236}">
              <a16:creationId xmlns:a16="http://schemas.microsoft.com/office/drawing/2014/main" id="{E57B1367-A160-4B37-82D6-ED3C4BB74731}"/>
            </a:ext>
          </a:extLst>
        </xdr:cNvPr>
        <xdr:cNvSpPr/>
      </xdr:nvSpPr>
      <xdr:spPr>
        <a:xfrm>
          <a:off x="5314950" y="211932"/>
          <a:ext cx="3393281" cy="400049"/>
        </a:xfrm>
        <a:prstGeom prst="roundRect">
          <a:avLst/>
        </a:prstGeom>
        <a:solidFill>
          <a:schemeClr val="accent3">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E" sz="1600" b="1">
              <a:solidFill>
                <a:srgbClr val="FF0000"/>
              </a:solidFill>
            </a:rPr>
            <a:t>Spell Check</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0</xdr:colOff>
      <xdr:row>1</xdr:row>
      <xdr:rowOff>11907</xdr:rowOff>
    </xdr:from>
    <xdr:to>
      <xdr:col>4</xdr:col>
      <xdr:colOff>11906</xdr:colOff>
      <xdr:row>3</xdr:row>
      <xdr:rowOff>11906</xdr:rowOff>
    </xdr:to>
    <xdr:sp macro="" textlink="">
      <xdr:nvSpPr>
        <xdr:cNvPr id="2" name="Rounded Rectangle 1">
          <a:extLst>
            <a:ext uri="{FF2B5EF4-FFF2-40B4-BE49-F238E27FC236}">
              <a16:creationId xmlns:a16="http://schemas.microsoft.com/office/drawing/2014/main" id="{00000000-0008-0000-0800-000002000000}"/>
            </a:ext>
          </a:extLst>
        </xdr:cNvPr>
        <xdr:cNvSpPr/>
      </xdr:nvSpPr>
      <xdr:spPr>
        <a:xfrm>
          <a:off x="6690360" y="263367"/>
          <a:ext cx="3486626" cy="502919"/>
        </a:xfrm>
        <a:prstGeom prst="roundRect">
          <a:avLst/>
        </a:prstGeom>
        <a:solidFill>
          <a:schemeClr val="accent3">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E" sz="1600" b="1">
              <a:solidFill>
                <a:srgbClr val="FF0000"/>
              </a:solidFill>
            </a:rPr>
            <a:t>Spell Check</a:t>
          </a:r>
        </a:p>
      </xdr:txBody>
    </xdr:sp>
    <xdr:clientData/>
  </xdr:twoCellAnchor>
  <xdr:twoCellAnchor>
    <xdr:from>
      <xdr:col>3</xdr:col>
      <xdr:colOff>0</xdr:colOff>
      <xdr:row>1</xdr:row>
      <xdr:rowOff>11907</xdr:rowOff>
    </xdr:from>
    <xdr:to>
      <xdr:col>4</xdr:col>
      <xdr:colOff>11906</xdr:colOff>
      <xdr:row>3</xdr:row>
      <xdr:rowOff>11906</xdr:rowOff>
    </xdr:to>
    <xdr:sp macro="" textlink="">
      <xdr:nvSpPr>
        <xdr:cNvPr id="3" name="Rounded Rectangle 2">
          <a:extLst>
            <a:ext uri="{FF2B5EF4-FFF2-40B4-BE49-F238E27FC236}">
              <a16:creationId xmlns:a16="http://schemas.microsoft.com/office/drawing/2014/main" id="{00000000-0008-0000-0800-000003000000}"/>
            </a:ext>
          </a:extLst>
        </xdr:cNvPr>
        <xdr:cNvSpPr/>
      </xdr:nvSpPr>
      <xdr:spPr>
        <a:xfrm>
          <a:off x="6690360" y="263367"/>
          <a:ext cx="3486626" cy="502919"/>
        </a:xfrm>
        <a:prstGeom prst="roundRect">
          <a:avLst/>
        </a:prstGeom>
        <a:solidFill>
          <a:schemeClr val="accent3">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E" sz="1600" b="1">
              <a:solidFill>
                <a:srgbClr val="FF0000"/>
              </a:solidFill>
            </a:rPr>
            <a:t>Spell Check</a:t>
          </a:r>
        </a:p>
      </xdr:txBody>
    </xdr:sp>
    <xdr:clientData/>
  </xdr:twoCellAnchor>
  <xdr:twoCellAnchor>
    <xdr:from>
      <xdr:col>3</xdr:col>
      <xdr:colOff>0</xdr:colOff>
      <xdr:row>1</xdr:row>
      <xdr:rowOff>11907</xdr:rowOff>
    </xdr:from>
    <xdr:to>
      <xdr:col>4</xdr:col>
      <xdr:colOff>11906</xdr:colOff>
      <xdr:row>3</xdr:row>
      <xdr:rowOff>11906</xdr:rowOff>
    </xdr:to>
    <xdr:sp macro="" textlink="">
      <xdr:nvSpPr>
        <xdr:cNvPr id="4" name="Rounded Rectangle 3">
          <a:extLst>
            <a:ext uri="{FF2B5EF4-FFF2-40B4-BE49-F238E27FC236}">
              <a16:creationId xmlns:a16="http://schemas.microsoft.com/office/drawing/2014/main" id="{00000000-0008-0000-0800-000004000000}"/>
            </a:ext>
          </a:extLst>
        </xdr:cNvPr>
        <xdr:cNvSpPr/>
      </xdr:nvSpPr>
      <xdr:spPr>
        <a:xfrm>
          <a:off x="7315200" y="263367"/>
          <a:ext cx="3486626" cy="502919"/>
        </a:xfrm>
        <a:prstGeom prst="roundRect">
          <a:avLst/>
        </a:prstGeom>
        <a:solidFill>
          <a:schemeClr val="accent3">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E" sz="1600" b="1">
              <a:solidFill>
                <a:srgbClr val="FF0000"/>
              </a:solidFill>
            </a:rPr>
            <a:t>Spell Check</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0</xdr:colOff>
      <xdr:row>1</xdr:row>
      <xdr:rowOff>11907</xdr:rowOff>
    </xdr:from>
    <xdr:to>
      <xdr:col>4</xdr:col>
      <xdr:colOff>11906</xdr:colOff>
      <xdr:row>3</xdr:row>
      <xdr:rowOff>11906</xdr:rowOff>
    </xdr:to>
    <xdr:sp macro="" textlink="">
      <xdr:nvSpPr>
        <xdr:cNvPr id="2" name="Rounded Rectangle 1">
          <a:extLst>
            <a:ext uri="{FF2B5EF4-FFF2-40B4-BE49-F238E27FC236}">
              <a16:creationId xmlns:a16="http://schemas.microsoft.com/office/drawing/2014/main" id="{787BE0C2-52CA-41FB-8448-3ECE0FF94DC7}"/>
            </a:ext>
          </a:extLst>
        </xdr:cNvPr>
        <xdr:cNvSpPr/>
      </xdr:nvSpPr>
      <xdr:spPr>
        <a:xfrm>
          <a:off x="6419850" y="259557"/>
          <a:ext cx="2659856" cy="495299"/>
        </a:xfrm>
        <a:prstGeom prst="roundRect">
          <a:avLst/>
        </a:prstGeom>
        <a:solidFill>
          <a:schemeClr val="accent3">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E" sz="1600" b="1">
              <a:solidFill>
                <a:srgbClr val="FF0000"/>
              </a:solidFill>
            </a:rPr>
            <a:t>Spell Check</a:t>
          </a:r>
        </a:p>
      </xdr:txBody>
    </xdr:sp>
    <xdr:clientData/>
  </xdr:twoCellAnchor>
  <xdr:twoCellAnchor>
    <xdr:from>
      <xdr:col>3</xdr:col>
      <xdr:colOff>0</xdr:colOff>
      <xdr:row>1</xdr:row>
      <xdr:rowOff>11907</xdr:rowOff>
    </xdr:from>
    <xdr:to>
      <xdr:col>4</xdr:col>
      <xdr:colOff>11906</xdr:colOff>
      <xdr:row>3</xdr:row>
      <xdr:rowOff>11906</xdr:rowOff>
    </xdr:to>
    <xdr:sp macro="" textlink="">
      <xdr:nvSpPr>
        <xdr:cNvPr id="3" name="Rounded Rectangle 2">
          <a:extLst>
            <a:ext uri="{FF2B5EF4-FFF2-40B4-BE49-F238E27FC236}">
              <a16:creationId xmlns:a16="http://schemas.microsoft.com/office/drawing/2014/main" id="{79333B54-3E18-4C85-AF48-897A32DB483D}"/>
            </a:ext>
          </a:extLst>
        </xdr:cNvPr>
        <xdr:cNvSpPr/>
      </xdr:nvSpPr>
      <xdr:spPr>
        <a:xfrm>
          <a:off x="6419850" y="259557"/>
          <a:ext cx="2659856" cy="495299"/>
        </a:xfrm>
        <a:prstGeom prst="roundRect">
          <a:avLst/>
        </a:prstGeom>
        <a:solidFill>
          <a:schemeClr val="accent3">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E" sz="1600" b="1">
              <a:solidFill>
                <a:srgbClr val="FF0000"/>
              </a:solidFill>
            </a:rPr>
            <a:t>Spell Check</a:t>
          </a:r>
        </a:p>
      </xdr:txBody>
    </xdr:sp>
    <xdr:clientData/>
  </xdr:twoCellAnchor>
  <xdr:twoCellAnchor>
    <xdr:from>
      <xdr:col>3</xdr:col>
      <xdr:colOff>0</xdr:colOff>
      <xdr:row>1</xdr:row>
      <xdr:rowOff>11907</xdr:rowOff>
    </xdr:from>
    <xdr:to>
      <xdr:col>4</xdr:col>
      <xdr:colOff>11906</xdr:colOff>
      <xdr:row>3</xdr:row>
      <xdr:rowOff>11906</xdr:rowOff>
    </xdr:to>
    <xdr:sp macro="" textlink="">
      <xdr:nvSpPr>
        <xdr:cNvPr id="4" name="Rounded Rectangle 3">
          <a:extLst>
            <a:ext uri="{FF2B5EF4-FFF2-40B4-BE49-F238E27FC236}">
              <a16:creationId xmlns:a16="http://schemas.microsoft.com/office/drawing/2014/main" id="{5ACF3DB5-C6E2-433E-B9FB-93922E0CD35D}"/>
            </a:ext>
          </a:extLst>
        </xdr:cNvPr>
        <xdr:cNvSpPr/>
      </xdr:nvSpPr>
      <xdr:spPr>
        <a:xfrm>
          <a:off x="6419850" y="259557"/>
          <a:ext cx="2659856" cy="495299"/>
        </a:xfrm>
        <a:prstGeom prst="roundRect">
          <a:avLst/>
        </a:prstGeom>
        <a:solidFill>
          <a:schemeClr val="accent3">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E" sz="1600" b="1">
              <a:solidFill>
                <a:srgbClr val="FF0000"/>
              </a:solidFill>
            </a:rPr>
            <a:t>Spell Check</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11907</xdr:rowOff>
    </xdr:from>
    <xdr:to>
      <xdr:col>4</xdr:col>
      <xdr:colOff>11906</xdr:colOff>
      <xdr:row>3</xdr:row>
      <xdr:rowOff>11906</xdr:rowOff>
    </xdr:to>
    <xdr:sp macro="[0]!Spellcheck" textlink="">
      <xdr:nvSpPr>
        <xdr:cNvPr id="2" name="Rounded Rectangle 2">
          <a:extLst>
            <a:ext uri="{FF2B5EF4-FFF2-40B4-BE49-F238E27FC236}">
              <a16:creationId xmlns:a16="http://schemas.microsoft.com/office/drawing/2014/main" id="{DC8AD2F2-CE4C-48F3-825E-631E434E386E}"/>
            </a:ext>
          </a:extLst>
        </xdr:cNvPr>
        <xdr:cNvSpPr/>
      </xdr:nvSpPr>
      <xdr:spPr>
        <a:xfrm>
          <a:off x="5591175" y="259557"/>
          <a:ext cx="3393281" cy="495299"/>
        </a:xfrm>
        <a:prstGeom prst="roundRect">
          <a:avLst/>
        </a:prstGeom>
        <a:solidFill>
          <a:schemeClr val="accent3">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E" sz="1600" b="1">
              <a:solidFill>
                <a:srgbClr val="FF0000"/>
              </a:solidFill>
            </a:rPr>
            <a:t>Spell Check</a:t>
          </a:r>
        </a:p>
      </xdr:txBody>
    </xdr:sp>
    <xdr:clientData/>
  </xdr:twoCellAnchor>
  <xdr:twoCellAnchor>
    <xdr:from>
      <xdr:col>3</xdr:col>
      <xdr:colOff>0</xdr:colOff>
      <xdr:row>1</xdr:row>
      <xdr:rowOff>11907</xdr:rowOff>
    </xdr:from>
    <xdr:to>
      <xdr:col>4</xdr:col>
      <xdr:colOff>11906</xdr:colOff>
      <xdr:row>3</xdr:row>
      <xdr:rowOff>11906</xdr:rowOff>
    </xdr:to>
    <xdr:sp macro="" textlink="">
      <xdr:nvSpPr>
        <xdr:cNvPr id="3" name="Rounded Rectangle 3">
          <a:extLst>
            <a:ext uri="{FF2B5EF4-FFF2-40B4-BE49-F238E27FC236}">
              <a16:creationId xmlns:a16="http://schemas.microsoft.com/office/drawing/2014/main" id="{4BC0600D-785E-454A-929D-8228BB9FB55F}"/>
            </a:ext>
          </a:extLst>
        </xdr:cNvPr>
        <xdr:cNvSpPr/>
      </xdr:nvSpPr>
      <xdr:spPr>
        <a:xfrm>
          <a:off x="5591175" y="259557"/>
          <a:ext cx="3393281" cy="495299"/>
        </a:xfrm>
        <a:prstGeom prst="roundRect">
          <a:avLst/>
        </a:prstGeom>
        <a:solidFill>
          <a:schemeClr val="accent3">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E" sz="1600" b="1">
              <a:solidFill>
                <a:srgbClr val="FF0000"/>
              </a:solidFill>
            </a:rPr>
            <a:t>Spell Check</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11907</xdr:rowOff>
    </xdr:from>
    <xdr:to>
      <xdr:col>4</xdr:col>
      <xdr:colOff>11906</xdr:colOff>
      <xdr:row>3</xdr:row>
      <xdr:rowOff>11906</xdr:rowOff>
    </xdr:to>
    <xdr:sp macro="[0]!Spellcheck" textlink="">
      <xdr:nvSpPr>
        <xdr:cNvPr id="2" name="Rounded Rectangle 1">
          <a:extLst>
            <a:ext uri="{FF2B5EF4-FFF2-40B4-BE49-F238E27FC236}">
              <a16:creationId xmlns:a16="http://schemas.microsoft.com/office/drawing/2014/main" id="{00000000-0008-0000-0100-000002000000}"/>
            </a:ext>
          </a:extLst>
        </xdr:cNvPr>
        <xdr:cNvSpPr/>
      </xdr:nvSpPr>
      <xdr:spPr>
        <a:xfrm>
          <a:off x="6505575" y="259557"/>
          <a:ext cx="3393281" cy="495299"/>
        </a:xfrm>
        <a:prstGeom prst="roundRect">
          <a:avLst/>
        </a:prstGeom>
        <a:solidFill>
          <a:schemeClr val="accent3">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E" sz="1600" b="1">
              <a:solidFill>
                <a:srgbClr val="FF0000"/>
              </a:solidFill>
            </a:rPr>
            <a:t>Spell Check</a:t>
          </a:r>
        </a:p>
      </xdr:txBody>
    </xdr:sp>
    <xdr:clientData/>
  </xdr:twoCellAnchor>
  <xdr:twoCellAnchor>
    <xdr:from>
      <xdr:col>3</xdr:col>
      <xdr:colOff>0</xdr:colOff>
      <xdr:row>1</xdr:row>
      <xdr:rowOff>11907</xdr:rowOff>
    </xdr:from>
    <xdr:to>
      <xdr:col>4</xdr:col>
      <xdr:colOff>11906</xdr:colOff>
      <xdr:row>3</xdr:row>
      <xdr:rowOff>11906</xdr:rowOff>
    </xdr:to>
    <xdr:sp macro="" textlink="">
      <xdr:nvSpPr>
        <xdr:cNvPr id="4" name="Rounded Rectangle 3">
          <a:extLst>
            <a:ext uri="{FF2B5EF4-FFF2-40B4-BE49-F238E27FC236}">
              <a16:creationId xmlns:a16="http://schemas.microsoft.com/office/drawing/2014/main" id="{00000000-0008-0000-0100-000004000000}"/>
            </a:ext>
          </a:extLst>
        </xdr:cNvPr>
        <xdr:cNvSpPr/>
      </xdr:nvSpPr>
      <xdr:spPr>
        <a:xfrm>
          <a:off x="6505575" y="259557"/>
          <a:ext cx="3393281" cy="495299"/>
        </a:xfrm>
        <a:prstGeom prst="roundRect">
          <a:avLst/>
        </a:prstGeom>
        <a:solidFill>
          <a:schemeClr val="accent3">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E" sz="1600" b="1">
              <a:solidFill>
                <a:srgbClr val="FF0000"/>
              </a:solidFill>
            </a:rPr>
            <a:t>Spell Check</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11907</xdr:rowOff>
    </xdr:from>
    <xdr:to>
      <xdr:col>4</xdr:col>
      <xdr:colOff>11906</xdr:colOff>
      <xdr:row>3</xdr:row>
      <xdr:rowOff>11906</xdr:rowOff>
    </xdr:to>
    <xdr:sp macro="[0]!Spellcheck" textlink="">
      <xdr:nvSpPr>
        <xdr:cNvPr id="2" name="Rounded Rectangle 1">
          <a:extLst>
            <a:ext uri="{FF2B5EF4-FFF2-40B4-BE49-F238E27FC236}">
              <a16:creationId xmlns:a16="http://schemas.microsoft.com/office/drawing/2014/main" id="{F191F00F-1503-431B-A879-AA93E4D2A49D}"/>
            </a:ext>
          </a:extLst>
        </xdr:cNvPr>
        <xdr:cNvSpPr/>
      </xdr:nvSpPr>
      <xdr:spPr>
        <a:xfrm>
          <a:off x="6505575" y="259557"/>
          <a:ext cx="3393281" cy="495299"/>
        </a:xfrm>
        <a:prstGeom prst="roundRect">
          <a:avLst/>
        </a:prstGeom>
        <a:solidFill>
          <a:schemeClr val="accent3">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E" sz="1600" b="1">
              <a:solidFill>
                <a:srgbClr val="FF0000"/>
              </a:solidFill>
            </a:rPr>
            <a:t>Spell Check</a:t>
          </a:r>
        </a:p>
      </xdr:txBody>
    </xdr:sp>
    <xdr:clientData/>
  </xdr:twoCellAnchor>
  <xdr:twoCellAnchor>
    <xdr:from>
      <xdr:col>3</xdr:col>
      <xdr:colOff>0</xdr:colOff>
      <xdr:row>1</xdr:row>
      <xdr:rowOff>11907</xdr:rowOff>
    </xdr:from>
    <xdr:to>
      <xdr:col>4</xdr:col>
      <xdr:colOff>11906</xdr:colOff>
      <xdr:row>3</xdr:row>
      <xdr:rowOff>11906</xdr:rowOff>
    </xdr:to>
    <xdr:sp macro="" textlink="">
      <xdr:nvSpPr>
        <xdr:cNvPr id="3" name="Rounded Rectangle 3">
          <a:extLst>
            <a:ext uri="{FF2B5EF4-FFF2-40B4-BE49-F238E27FC236}">
              <a16:creationId xmlns:a16="http://schemas.microsoft.com/office/drawing/2014/main" id="{595BB8DF-7FE0-4CDC-811C-D762A09D1D39}"/>
            </a:ext>
          </a:extLst>
        </xdr:cNvPr>
        <xdr:cNvSpPr/>
      </xdr:nvSpPr>
      <xdr:spPr>
        <a:xfrm>
          <a:off x="6505575" y="259557"/>
          <a:ext cx="3393281" cy="495299"/>
        </a:xfrm>
        <a:prstGeom prst="roundRect">
          <a:avLst/>
        </a:prstGeom>
        <a:solidFill>
          <a:schemeClr val="accent3">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E" sz="1600" b="1">
              <a:solidFill>
                <a:srgbClr val="FF0000"/>
              </a:solidFill>
            </a:rPr>
            <a:t>Spell Check</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11907</xdr:rowOff>
    </xdr:from>
    <xdr:to>
      <xdr:col>4</xdr:col>
      <xdr:colOff>11906</xdr:colOff>
      <xdr:row>3</xdr:row>
      <xdr:rowOff>11906</xdr:rowOff>
    </xdr:to>
    <xdr:sp macro="" textlink="">
      <xdr:nvSpPr>
        <xdr:cNvPr id="2" name="Rounded Rectangle 1">
          <a:extLst>
            <a:ext uri="{FF2B5EF4-FFF2-40B4-BE49-F238E27FC236}">
              <a16:creationId xmlns:a16="http://schemas.microsoft.com/office/drawing/2014/main" id="{00000000-0008-0000-0200-000002000000}"/>
            </a:ext>
          </a:extLst>
        </xdr:cNvPr>
        <xdr:cNvSpPr/>
      </xdr:nvSpPr>
      <xdr:spPr>
        <a:xfrm>
          <a:off x="5591175" y="259557"/>
          <a:ext cx="3393281" cy="495299"/>
        </a:xfrm>
        <a:prstGeom prst="roundRect">
          <a:avLst/>
        </a:prstGeom>
        <a:solidFill>
          <a:schemeClr val="accent3">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E" sz="1600" b="1">
              <a:solidFill>
                <a:srgbClr val="FF0000"/>
              </a:solidFill>
            </a:rPr>
            <a:t>Spell Check</a:t>
          </a:r>
        </a:p>
      </xdr:txBody>
    </xdr:sp>
    <xdr:clientData/>
  </xdr:twoCellAnchor>
  <xdr:twoCellAnchor>
    <xdr:from>
      <xdr:col>3</xdr:col>
      <xdr:colOff>0</xdr:colOff>
      <xdr:row>1</xdr:row>
      <xdr:rowOff>11907</xdr:rowOff>
    </xdr:from>
    <xdr:to>
      <xdr:col>4</xdr:col>
      <xdr:colOff>11906</xdr:colOff>
      <xdr:row>3</xdr:row>
      <xdr:rowOff>11906</xdr:rowOff>
    </xdr:to>
    <xdr:sp macro="" textlink="">
      <xdr:nvSpPr>
        <xdr:cNvPr id="3" name="Rounded Rectangle 2">
          <a:extLst>
            <a:ext uri="{FF2B5EF4-FFF2-40B4-BE49-F238E27FC236}">
              <a16:creationId xmlns:a16="http://schemas.microsoft.com/office/drawing/2014/main" id="{00000000-0008-0000-0200-000003000000}"/>
            </a:ext>
          </a:extLst>
        </xdr:cNvPr>
        <xdr:cNvSpPr/>
      </xdr:nvSpPr>
      <xdr:spPr>
        <a:xfrm>
          <a:off x="5591175" y="259557"/>
          <a:ext cx="3393281" cy="495299"/>
        </a:xfrm>
        <a:prstGeom prst="roundRect">
          <a:avLst/>
        </a:prstGeom>
        <a:solidFill>
          <a:schemeClr val="accent3">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E" sz="1600" b="1">
              <a:solidFill>
                <a:srgbClr val="FF0000"/>
              </a:solidFill>
            </a:rPr>
            <a:t>Spell Check</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1</xdr:row>
      <xdr:rowOff>11907</xdr:rowOff>
    </xdr:from>
    <xdr:to>
      <xdr:col>4</xdr:col>
      <xdr:colOff>11906</xdr:colOff>
      <xdr:row>3</xdr:row>
      <xdr:rowOff>11906</xdr:rowOff>
    </xdr:to>
    <xdr:sp macro="" textlink="">
      <xdr:nvSpPr>
        <xdr:cNvPr id="2" name="Rounded Rectangle 1">
          <a:extLst>
            <a:ext uri="{FF2B5EF4-FFF2-40B4-BE49-F238E27FC236}">
              <a16:creationId xmlns:a16="http://schemas.microsoft.com/office/drawing/2014/main" id="{576DD0AB-D08B-4887-8D23-1033C52A1DFA}"/>
            </a:ext>
          </a:extLst>
        </xdr:cNvPr>
        <xdr:cNvSpPr/>
      </xdr:nvSpPr>
      <xdr:spPr>
        <a:xfrm>
          <a:off x="7391400" y="278607"/>
          <a:ext cx="3393281" cy="533399"/>
        </a:xfrm>
        <a:prstGeom prst="roundRect">
          <a:avLst/>
        </a:prstGeom>
        <a:solidFill>
          <a:schemeClr val="accent3">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E" sz="1600" b="1">
              <a:solidFill>
                <a:srgbClr val="FF0000"/>
              </a:solidFill>
            </a:rPr>
            <a:t>Spell Check</a:t>
          </a:r>
        </a:p>
      </xdr:txBody>
    </xdr:sp>
    <xdr:clientData/>
  </xdr:twoCellAnchor>
  <xdr:twoCellAnchor>
    <xdr:from>
      <xdr:col>3</xdr:col>
      <xdr:colOff>0</xdr:colOff>
      <xdr:row>1</xdr:row>
      <xdr:rowOff>11907</xdr:rowOff>
    </xdr:from>
    <xdr:to>
      <xdr:col>4</xdr:col>
      <xdr:colOff>11906</xdr:colOff>
      <xdr:row>3</xdr:row>
      <xdr:rowOff>11906</xdr:rowOff>
    </xdr:to>
    <xdr:sp macro="" textlink="">
      <xdr:nvSpPr>
        <xdr:cNvPr id="3" name="Rounded Rectangle 2">
          <a:extLst>
            <a:ext uri="{FF2B5EF4-FFF2-40B4-BE49-F238E27FC236}">
              <a16:creationId xmlns:a16="http://schemas.microsoft.com/office/drawing/2014/main" id="{65321E85-E731-426E-87D9-4D7CC29F34EC}"/>
            </a:ext>
          </a:extLst>
        </xdr:cNvPr>
        <xdr:cNvSpPr/>
      </xdr:nvSpPr>
      <xdr:spPr>
        <a:xfrm>
          <a:off x="7391400" y="278607"/>
          <a:ext cx="3393281" cy="533399"/>
        </a:xfrm>
        <a:prstGeom prst="roundRect">
          <a:avLst/>
        </a:prstGeom>
        <a:solidFill>
          <a:schemeClr val="accent3">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E" sz="1600" b="1">
              <a:solidFill>
                <a:srgbClr val="FF0000"/>
              </a:solidFill>
            </a:rPr>
            <a:t>Spell Check</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1</xdr:row>
      <xdr:rowOff>11907</xdr:rowOff>
    </xdr:from>
    <xdr:to>
      <xdr:col>4</xdr:col>
      <xdr:colOff>11906</xdr:colOff>
      <xdr:row>3</xdr:row>
      <xdr:rowOff>11906</xdr:rowOff>
    </xdr:to>
    <xdr:sp macro="" textlink="">
      <xdr:nvSpPr>
        <xdr:cNvPr id="2" name="Rounded Rectangle 1">
          <a:extLst>
            <a:ext uri="{FF2B5EF4-FFF2-40B4-BE49-F238E27FC236}">
              <a16:creationId xmlns:a16="http://schemas.microsoft.com/office/drawing/2014/main" id="{00000000-0008-0000-0300-000002000000}"/>
            </a:ext>
          </a:extLst>
        </xdr:cNvPr>
        <xdr:cNvSpPr/>
      </xdr:nvSpPr>
      <xdr:spPr>
        <a:xfrm>
          <a:off x="7115175" y="259557"/>
          <a:ext cx="3393281" cy="495299"/>
        </a:xfrm>
        <a:prstGeom prst="roundRect">
          <a:avLst/>
        </a:prstGeom>
        <a:solidFill>
          <a:schemeClr val="accent3">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E" sz="1600" b="1">
              <a:solidFill>
                <a:srgbClr val="FF0000"/>
              </a:solidFill>
            </a:rPr>
            <a:t>Spell Check</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0</xdr:colOff>
      <xdr:row>1</xdr:row>
      <xdr:rowOff>11907</xdr:rowOff>
    </xdr:from>
    <xdr:to>
      <xdr:col>4</xdr:col>
      <xdr:colOff>11906</xdr:colOff>
      <xdr:row>3</xdr:row>
      <xdr:rowOff>11906</xdr:rowOff>
    </xdr:to>
    <xdr:sp macro="" textlink="">
      <xdr:nvSpPr>
        <xdr:cNvPr id="2" name="Rounded Rectangle 1">
          <a:extLst>
            <a:ext uri="{FF2B5EF4-FFF2-40B4-BE49-F238E27FC236}">
              <a16:creationId xmlns:a16="http://schemas.microsoft.com/office/drawing/2014/main" id="{8DC54985-A5D9-489B-B632-031F48A083F1}"/>
            </a:ext>
          </a:extLst>
        </xdr:cNvPr>
        <xdr:cNvSpPr/>
      </xdr:nvSpPr>
      <xdr:spPr>
        <a:xfrm>
          <a:off x="7115175" y="278607"/>
          <a:ext cx="3393281" cy="533399"/>
        </a:xfrm>
        <a:prstGeom prst="roundRect">
          <a:avLst/>
        </a:prstGeom>
        <a:solidFill>
          <a:schemeClr val="accent3">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E" sz="1600" b="1">
              <a:solidFill>
                <a:srgbClr val="FF0000"/>
              </a:solidFill>
            </a:rPr>
            <a:t>Spell Check</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1</xdr:row>
      <xdr:rowOff>11907</xdr:rowOff>
    </xdr:from>
    <xdr:to>
      <xdr:col>4</xdr:col>
      <xdr:colOff>11906</xdr:colOff>
      <xdr:row>3</xdr:row>
      <xdr:rowOff>11906</xdr:rowOff>
    </xdr:to>
    <xdr:sp macro="" textlink="">
      <xdr:nvSpPr>
        <xdr:cNvPr id="2" name="Rounded Rectangle 1">
          <a:extLst>
            <a:ext uri="{FF2B5EF4-FFF2-40B4-BE49-F238E27FC236}">
              <a16:creationId xmlns:a16="http://schemas.microsoft.com/office/drawing/2014/main" id="{00000000-0008-0000-0400-000002000000}"/>
            </a:ext>
          </a:extLst>
        </xdr:cNvPr>
        <xdr:cNvSpPr/>
      </xdr:nvSpPr>
      <xdr:spPr>
        <a:xfrm>
          <a:off x="7115175" y="259557"/>
          <a:ext cx="3393281" cy="495299"/>
        </a:xfrm>
        <a:prstGeom prst="roundRect">
          <a:avLst/>
        </a:prstGeom>
        <a:solidFill>
          <a:schemeClr val="accent3">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E" sz="1600" b="1">
              <a:solidFill>
                <a:srgbClr val="FF0000"/>
              </a:solidFill>
            </a:rPr>
            <a:t>Spell Check</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ramnathv.github.io/pycon2014-r/explore/tidy.htm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6.bin"/><Relationship Id="rId1" Type="http://schemas.openxmlformats.org/officeDocument/2006/relationships/hyperlink" Target="http://www.books24x7.com/assetviewer.aspx?bookid=63513&amp;chunkid=259250963&amp;rowid=228&amp;noteMenuToggle=0&amp;leftMenuState=1"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B050"/>
  </sheetPr>
  <dimension ref="A1:O42"/>
  <sheetViews>
    <sheetView tabSelected="1" topLeftCell="A12" zoomScale="80" zoomScaleNormal="80" workbookViewId="0">
      <selection activeCell="E21" sqref="E21:E28"/>
    </sheetView>
  </sheetViews>
  <sheetFormatPr defaultColWidth="51.7109375" defaultRowHeight="15" x14ac:dyDescent="0.25"/>
  <cols>
    <col min="1" max="1" width="31.140625" style="236" customWidth="1"/>
    <col min="2" max="2" width="43.7109375" style="223" customWidth="1"/>
    <col min="3" max="3" width="9" style="222" customWidth="1"/>
    <col min="4" max="4" width="50.7109375" style="223" customWidth="1"/>
    <col min="5" max="5" width="9.42578125" style="236" customWidth="1"/>
    <col min="6" max="6" width="50.7109375" style="223" customWidth="1"/>
    <col min="7" max="7" width="9.5703125" style="225" customWidth="1"/>
    <col min="8" max="8" width="11.7109375" style="222" bestFit="1" customWidth="1"/>
    <col min="9" max="9" width="14.7109375" style="222" customWidth="1"/>
    <col min="10" max="10" width="53.7109375" style="222" customWidth="1"/>
    <col min="11" max="11" width="32.7109375" style="222" customWidth="1"/>
    <col min="12" max="12" width="16.85546875" style="223" customWidth="1"/>
    <col min="13" max="13" width="51.7109375" style="223" customWidth="1"/>
    <col min="14" max="14" width="40.140625" style="223" hidden="1" customWidth="1"/>
    <col min="15" max="15" width="14.28515625" style="223" hidden="1" customWidth="1"/>
    <col min="16" max="16384" width="51.7109375" style="223"/>
  </cols>
  <sheetData>
    <row r="1" spans="1:15" ht="20.100000000000001" customHeight="1" x14ac:dyDescent="0.25">
      <c r="A1" s="220" t="s">
        <v>52</v>
      </c>
      <c r="B1" s="221" t="s">
        <v>62</v>
      </c>
      <c r="E1" s="224" t="s">
        <v>4</v>
      </c>
      <c r="K1" s="223"/>
    </row>
    <row r="2" spans="1:15" ht="20.100000000000001" customHeight="1" x14ac:dyDescent="0.25">
      <c r="A2" s="220" t="s">
        <v>20</v>
      </c>
      <c r="B2" s="226" t="s">
        <v>68</v>
      </c>
      <c r="C2" s="222">
        <f>LEN(B2)</f>
        <v>20</v>
      </c>
      <c r="E2" s="224" t="s">
        <v>4</v>
      </c>
      <c r="K2" s="223"/>
    </row>
    <row r="3" spans="1:15" ht="20.100000000000001" customHeight="1" x14ac:dyDescent="0.25">
      <c r="A3" s="220" t="s">
        <v>60</v>
      </c>
      <c r="B3" s="226" t="s">
        <v>68</v>
      </c>
      <c r="E3" s="224"/>
      <c r="K3" s="223"/>
    </row>
    <row r="4" spans="1:15" ht="20.100000000000001" customHeight="1" x14ac:dyDescent="0.25">
      <c r="A4" s="220" t="s">
        <v>23</v>
      </c>
      <c r="B4" s="227" t="s">
        <v>117</v>
      </c>
      <c r="E4" s="224"/>
      <c r="F4" s="228"/>
      <c r="G4" s="228"/>
      <c r="H4" s="229"/>
      <c r="K4" s="230"/>
      <c r="L4" s="230"/>
      <c r="M4" s="231"/>
      <c r="N4" s="230"/>
    </row>
    <row r="5" spans="1:15" ht="330.75" x14ac:dyDescent="0.25">
      <c r="A5" s="232" t="s">
        <v>17</v>
      </c>
      <c r="B5" s="233" t="s">
        <v>599</v>
      </c>
      <c r="E5" s="224"/>
      <c r="F5" s="228"/>
      <c r="G5" s="228"/>
      <c r="H5" s="229"/>
      <c r="K5" s="230"/>
      <c r="L5" s="230"/>
      <c r="M5" s="231"/>
      <c r="N5" s="230"/>
    </row>
    <row r="6" spans="1:15" ht="173.25" x14ac:dyDescent="0.25">
      <c r="A6" s="232" t="s">
        <v>11</v>
      </c>
      <c r="B6" s="114" t="s">
        <v>320</v>
      </c>
      <c r="E6" s="224"/>
      <c r="F6" s="228"/>
      <c r="G6" s="228"/>
      <c r="H6" s="229"/>
      <c r="K6" s="230"/>
      <c r="L6" s="230"/>
      <c r="M6" s="231"/>
      <c r="N6" s="230"/>
    </row>
    <row r="7" spans="1:15" ht="20.100000000000001" customHeight="1" x14ac:dyDescent="0.25">
      <c r="A7" s="232" t="s">
        <v>18</v>
      </c>
      <c r="B7" s="75" t="s">
        <v>63</v>
      </c>
      <c r="E7" s="224"/>
      <c r="F7" s="228"/>
      <c r="G7" s="228"/>
      <c r="H7" s="229"/>
      <c r="K7" s="234"/>
      <c r="L7" s="234"/>
      <c r="M7" s="231"/>
      <c r="N7" s="234"/>
    </row>
    <row r="8" spans="1:15" ht="20.100000000000001" customHeight="1" x14ac:dyDescent="0.25">
      <c r="A8" s="232" t="s">
        <v>6</v>
      </c>
      <c r="B8" s="75" t="s">
        <v>63</v>
      </c>
      <c r="E8" s="224"/>
      <c r="F8" s="228"/>
      <c r="G8" s="228"/>
      <c r="H8" s="229"/>
      <c r="K8" s="234"/>
      <c r="L8" s="234"/>
      <c r="M8" s="231"/>
      <c r="N8" s="234"/>
    </row>
    <row r="9" spans="1:15" ht="20.100000000000001" customHeight="1" x14ac:dyDescent="0.25">
      <c r="A9" s="235"/>
      <c r="B9" s="144"/>
      <c r="F9" s="228"/>
      <c r="G9" s="228"/>
      <c r="H9" s="237"/>
      <c r="K9" s="223"/>
      <c r="N9" s="238" t="s">
        <v>58</v>
      </c>
      <c r="O9" s="239" t="s">
        <v>25</v>
      </c>
    </row>
    <row r="10" spans="1:15" ht="20.100000000000001" customHeight="1" x14ac:dyDescent="0.25">
      <c r="A10" s="240" t="s">
        <v>16</v>
      </c>
      <c r="B10" s="97" t="str">
        <f>IF(B1="IT Skills",B4&amp;"_a01_it_enus",IF(B1="Business Skills",B4&amp;"_a01_bs_enus",IF(B1="IT Desktop",B4&amp;"_a01_dt_enus","_a01_it_enus")))</f>
        <v>df_prma_a01_it_enus</v>
      </c>
      <c r="E10" s="224"/>
      <c r="F10" s="232" t="s">
        <v>24</v>
      </c>
      <c r="G10" s="336" t="s">
        <v>54</v>
      </c>
      <c r="H10" s="337"/>
      <c r="K10" s="223"/>
      <c r="N10" s="238" t="s">
        <v>56</v>
      </c>
      <c r="O10" s="239" t="s">
        <v>27</v>
      </c>
    </row>
    <row r="11" spans="1:15" ht="39.75" customHeight="1" x14ac:dyDescent="0.25">
      <c r="A11" s="240" t="s">
        <v>15</v>
      </c>
      <c r="B11" s="241" t="s">
        <v>545</v>
      </c>
      <c r="C11" s="242">
        <f>LEN(B11)</f>
        <v>31</v>
      </c>
      <c r="E11" s="224"/>
      <c r="F11" s="232" t="s">
        <v>26</v>
      </c>
      <c r="G11" s="334"/>
      <c r="H11" s="335"/>
      <c r="K11" s="223"/>
      <c r="N11" s="238" t="s">
        <v>57</v>
      </c>
      <c r="O11" s="239" t="s">
        <v>29</v>
      </c>
    </row>
    <row r="12" spans="1:15" s="244" customFormat="1" ht="78.75" x14ac:dyDescent="0.25">
      <c r="A12" s="232" t="s">
        <v>19</v>
      </c>
      <c r="B12" s="243" t="s">
        <v>512</v>
      </c>
      <c r="C12" s="242">
        <f>LEN(B12)</f>
        <v>221</v>
      </c>
      <c r="E12" s="245"/>
      <c r="F12" s="232" t="s">
        <v>28</v>
      </c>
      <c r="G12" s="334"/>
      <c r="H12" s="335"/>
      <c r="N12" s="238" t="s">
        <v>54</v>
      </c>
    </row>
    <row r="13" spans="1:15" s="244" customFormat="1" ht="31.5" x14ac:dyDescent="0.25">
      <c r="A13" s="232" t="s">
        <v>10</v>
      </c>
      <c r="B13" s="75" t="s">
        <v>511</v>
      </c>
      <c r="C13" s="246"/>
      <c r="E13" s="245"/>
      <c r="F13" s="232" t="s">
        <v>30</v>
      </c>
      <c r="G13" s="330"/>
      <c r="H13" s="331"/>
      <c r="N13" s="238" t="s">
        <v>59</v>
      </c>
    </row>
    <row r="14" spans="1:15" s="244" customFormat="1" ht="110.25" x14ac:dyDescent="0.25">
      <c r="A14" s="232" t="s">
        <v>1</v>
      </c>
      <c r="B14" s="247" t="s">
        <v>119</v>
      </c>
      <c r="C14" s="246"/>
      <c r="E14" s="248"/>
      <c r="F14" s="232" t="s">
        <v>31</v>
      </c>
      <c r="G14" s="330"/>
      <c r="H14" s="331"/>
      <c r="N14" s="238" t="s">
        <v>53</v>
      </c>
    </row>
    <row r="15" spans="1:15" s="244" customFormat="1" ht="94.5" x14ac:dyDescent="0.25">
      <c r="A15" s="232" t="s">
        <v>2</v>
      </c>
      <c r="B15" s="75" t="s">
        <v>513</v>
      </c>
      <c r="C15" s="242">
        <f>LEN(B15)</f>
        <v>240</v>
      </c>
      <c r="E15" s="248"/>
      <c r="F15" s="232" t="s">
        <v>32</v>
      </c>
      <c r="G15" s="330"/>
      <c r="H15" s="331"/>
      <c r="N15" s="238" t="s">
        <v>55</v>
      </c>
    </row>
    <row r="16" spans="1:15" s="244" customFormat="1" ht="20.100000000000001" customHeight="1" x14ac:dyDescent="0.25">
      <c r="A16" s="232" t="s">
        <v>21</v>
      </c>
      <c r="B16" s="75">
        <f>COUNT(E21:E28)</f>
        <v>8</v>
      </c>
      <c r="C16" s="246"/>
      <c r="E16" s="248"/>
      <c r="G16" s="246"/>
      <c r="H16" s="246"/>
    </row>
    <row r="17" spans="1:12" ht="15" customHeight="1" x14ac:dyDescent="0.25">
      <c r="A17" s="232" t="s">
        <v>51</v>
      </c>
      <c r="B17" s="249">
        <f>SUM(B16+'Course 3'!B16+'Course 5'!B16)</f>
        <v>30</v>
      </c>
      <c r="F17" s="232" t="s">
        <v>33</v>
      </c>
      <c r="G17" s="332" t="s">
        <v>27</v>
      </c>
      <c r="H17" s="333"/>
      <c r="K17" s="223"/>
    </row>
    <row r="18" spans="1:12" ht="15" customHeight="1" thickBot="1" x14ac:dyDescent="0.3">
      <c r="A18" s="223"/>
      <c r="E18" s="223"/>
      <c r="K18" s="223"/>
    </row>
    <row r="19" spans="1:12" s="258" customFormat="1" ht="71.25" customHeight="1" x14ac:dyDescent="0.25">
      <c r="A19" s="250" t="s">
        <v>0</v>
      </c>
      <c r="B19" s="251" t="s">
        <v>48</v>
      </c>
      <c r="C19" s="252" t="s">
        <v>9</v>
      </c>
      <c r="D19" s="253" t="s">
        <v>7</v>
      </c>
      <c r="E19" s="254" t="s">
        <v>5</v>
      </c>
      <c r="F19" s="255" t="s">
        <v>49</v>
      </c>
      <c r="G19" s="256" t="s">
        <v>12</v>
      </c>
      <c r="H19" s="257" t="s">
        <v>22</v>
      </c>
      <c r="I19" s="59" t="s">
        <v>50</v>
      </c>
      <c r="J19" s="81" t="s">
        <v>3</v>
      </c>
      <c r="K19" s="60" t="s">
        <v>61</v>
      </c>
    </row>
    <row r="20" spans="1:12" s="267" customFormat="1" ht="48.75" customHeight="1" thickBot="1" x14ac:dyDescent="0.3">
      <c r="A20" s="259" t="s">
        <v>8</v>
      </c>
      <c r="B20" s="260" t="s">
        <v>13</v>
      </c>
      <c r="C20" s="261"/>
      <c r="D20" s="262" t="s">
        <v>14</v>
      </c>
      <c r="E20" s="263" t="s">
        <v>8</v>
      </c>
      <c r="F20" s="263" t="s">
        <v>8</v>
      </c>
      <c r="G20" s="264" t="s">
        <v>8</v>
      </c>
      <c r="H20" s="264"/>
      <c r="I20" s="265" t="s">
        <v>8</v>
      </c>
      <c r="J20" s="265"/>
      <c r="K20" s="266"/>
    </row>
    <row r="21" spans="1:12" s="230" customFormat="1" ht="45" customHeight="1" x14ac:dyDescent="0.25">
      <c r="A21" s="268" t="s">
        <v>83</v>
      </c>
      <c r="B21" s="269" t="s">
        <v>120</v>
      </c>
      <c r="C21" s="46">
        <f t="shared" ref="C21:C28" si="0">LEN(B21)</f>
        <v>29</v>
      </c>
      <c r="D21" s="270" t="s">
        <v>121</v>
      </c>
      <c r="E21" s="201">
        <v>0</v>
      </c>
      <c r="F21" s="114" t="str">
        <f>$B$3&amp;": "&amp;B21</f>
        <v>Predictive Analytics: What Is Predictive Analytics?</v>
      </c>
      <c r="G21" s="197" t="s">
        <v>602</v>
      </c>
      <c r="H21" s="48">
        <f>LEN(F21)</f>
        <v>51</v>
      </c>
      <c r="I21" s="271"/>
      <c r="J21" s="272"/>
      <c r="K21" s="273"/>
      <c r="L21" s="274"/>
    </row>
    <row r="22" spans="1:12" s="230" customFormat="1" ht="45" customHeight="1" x14ac:dyDescent="0.25">
      <c r="A22" s="275"/>
      <c r="B22" s="269" t="s">
        <v>70</v>
      </c>
      <c r="C22" s="46">
        <f t="shared" si="0"/>
        <v>40</v>
      </c>
      <c r="D22" s="276" t="s">
        <v>152</v>
      </c>
      <c r="E22" s="277">
        <v>118704</v>
      </c>
      <c r="F22" s="55" t="str">
        <f>$B$3&amp;": "&amp;B22</f>
        <v>Predictive Analytics: Shedding Light with Predictive Analytics</v>
      </c>
      <c r="G22" s="197" t="s">
        <v>71</v>
      </c>
      <c r="H22" s="48">
        <f>LEN(F22)</f>
        <v>62</v>
      </c>
      <c r="I22" s="271"/>
      <c r="J22" s="272"/>
      <c r="K22" s="273"/>
      <c r="L22" s="274"/>
    </row>
    <row r="23" spans="1:12" s="230" customFormat="1" ht="45" customHeight="1" x14ac:dyDescent="0.25">
      <c r="A23" s="275"/>
      <c r="B23" s="278" t="s">
        <v>69</v>
      </c>
      <c r="C23" s="47">
        <f t="shared" si="0"/>
        <v>39</v>
      </c>
      <c r="D23" s="270" t="s">
        <v>82</v>
      </c>
      <c r="E23" s="201">
        <v>118705</v>
      </c>
      <c r="F23" s="55" t="str">
        <f t="shared" ref="F23:F28" si="1">$B$3&amp;": "&amp;B23</f>
        <v>Predictive Analytics: Features of Predictive Analytics Models</v>
      </c>
      <c r="G23" s="197" t="s">
        <v>71</v>
      </c>
      <c r="H23" s="48">
        <f t="shared" ref="H23:H27" si="2">LEN(F23)</f>
        <v>61</v>
      </c>
      <c r="I23" s="279"/>
      <c r="J23" s="280"/>
      <c r="K23" s="273"/>
      <c r="L23" s="274"/>
    </row>
    <row r="24" spans="1:12" s="230" customFormat="1" ht="45" customHeight="1" x14ac:dyDescent="0.25">
      <c r="A24" s="275"/>
      <c r="B24" s="278" t="s">
        <v>79</v>
      </c>
      <c r="C24" s="47">
        <f t="shared" si="0"/>
        <v>8</v>
      </c>
      <c r="D24" s="270" t="s">
        <v>99</v>
      </c>
      <c r="E24" s="277">
        <v>118706</v>
      </c>
      <c r="F24" s="55" t="str">
        <f t="shared" si="1"/>
        <v>Predictive Analytics: Big Data</v>
      </c>
      <c r="G24" s="197" t="s">
        <v>71</v>
      </c>
      <c r="H24" s="48">
        <f t="shared" si="2"/>
        <v>30</v>
      </c>
      <c r="I24" s="279"/>
      <c r="J24" s="280"/>
      <c r="K24" s="273"/>
      <c r="L24" s="274"/>
    </row>
    <row r="25" spans="1:12" s="230" customFormat="1" ht="45" customHeight="1" x14ac:dyDescent="0.25">
      <c r="A25" s="275"/>
      <c r="B25" s="278" t="s">
        <v>97</v>
      </c>
      <c r="C25" s="47">
        <f t="shared" si="0"/>
        <v>35</v>
      </c>
      <c r="D25" s="270" t="s">
        <v>98</v>
      </c>
      <c r="E25" s="201">
        <v>118707</v>
      </c>
      <c r="F25" s="55" t="str">
        <f t="shared" si="1"/>
        <v>Predictive Analytics: Big Data Considerations and Sources</v>
      </c>
      <c r="G25" s="197" t="s">
        <v>71</v>
      </c>
      <c r="H25" s="48">
        <f t="shared" si="2"/>
        <v>57</v>
      </c>
      <c r="I25" s="279"/>
      <c r="J25" s="280"/>
      <c r="K25" s="273"/>
      <c r="L25" s="274"/>
    </row>
    <row r="26" spans="1:12" s="230" customFormat="1" ht="45" customHeight="1" x14ac:dyDescent="0.25">
      <c r="A26" s="275" t="s">
        <v>96</v>
      </c>
      <c r="B26" s="278" t="s">
        <v>122</v>
      </c>
      <c r="C26" s="47">
        <f t="shared" si="0"/>
        <v>40</v>
      </c>
      <c r="D26" s="270" t="s">
        <v>123</v>
      </c>
      <c r="E26" s="277">
        <v>118708</v>
      </c>
      <c r="F26" s="55" t="str">
        <f t="shared" si="1"/>
        <v>Predictive Analytics: Time Series, Uplift, and Logistic Models</v>
      </c>
      <c r="G26" s="197" t="s">
        <v>71</v>
      </c>
      <c r="H26" s="48">
        <f t="shared" si="2"/>
        <v>62</v>
      </c>
      <c r="I26" s="279"/>
      <c r="J26" s="280"/>
      <c r="K26" s="273"/>
      <c r="L26" s="274"/>
    </row>
    <row r="27" spans="1:12" s="230" customFormat="1" ht="53.25" customHeight="1" x14ac:dyDescent="0.25">
      <c r="A27" s="275"/>
      <c r="B27" s="278" t="s">
        <v>84</v>
      </c>
      <c r="C27" s="47">
        <f t="shared" si="0"/>
        <v>42</v>
      </c>
      <c r="D27" s="270" t="s">
        <v>124</v>
      </c>
      <c r="E27" s="201">
        <v>118709</v>
      </c>
      <c r="F27" s="55" t="str">
        <f t="shared" si="1"/>
        <v>Predictive Analytics: Other Advanced Predictive Analytics Models</v>
      </c>
      <c r="G27" s="197" t="s">
        <v>71</v>
      </c>
      <c r="H27" s="48">
        <f t="shared" si="2"/>
        <v>64</v>
      </c>
      <c r="I27" s="279"/>
      <c r="J27" s="280"/>
      <c r="K27" s="273"/>
      <c r="L27" s="274"/>
    </row>
    <row r="28" spans="1:12" s="230" customFormat="1" ht="45" customHeight="1" x14ac:dyDescent="0.25">
      <c r="B28" s="270" t="s">
        <v>600</v>
      </c>
      <c r="C28" s="46">
        <f t="shared" si="0"/>
        <v>39</v>
      </c>
      <c r="D28" s="270" t="s">
        <v>125</v>
      </c>
      <c r="E28" s="277">
        <v>118710</v>
      </c>
      <c r="F28" s="107" t="str">
        <f t="shared" si="1"/>
        <v>Predictive Analytics: Predictive Analytics vs. Traditional BI</v>
      </c>
      <c r="G28" s="197" t="s">
        <v>71</v>
      </c>
      <c r="H28" s="48">
        <f>LEN(F28)</f>
        <v>61</v>
      </c>
      <c r="I28" s="279"/>
      <c r="J28" s="280"/>
      <c r="K28" s="273"/>
      <c r="L28" s="274"/>
    </row>
    <row r="29" spans="1:12" s="230" customFormat="1" ht="24" customHeight="1" x14ac:dyDescent="0.25">
      <c r="A29" s="281"/>
      <c r="B29" s="281"/>
      <c r="C29" s="282"/>
      <c r="F29" s="281"/>
      <c r="G29" s="283"/>
      <c r="H29" s="282"/>
      <c r="I29" s="282"/>
      <c r="J29" s="282"/>
      <c r="K29" s="282"/>
      <c r="L29" s="281"/>
    </row>
    <row r="30" spans="1:12" s="230" customFormat="1" ht="24.75" customHeight="1" x14ac:dyDescent="0.25">
      <c r="A30" s="281"/>
      <c r="B30" s="281"/>
      <c r="C30" s="282"/>
      <c r="F30" s="281"/>
      <c r="G30" s="283"/>
      <c r="H30" s="282"/>
      <c r="I30" s="282"/>
      <c r="J30" s="282"/>
      <c r="K30" s="282"/>
      <c r="L30" s="281"/>
    </row>
    <row r="31" spans="1:12" s="230" customFormat="1" ht="24.75" customHeight="1" x14ac:dyDescent="0.25">
      <c r="A31" s="281"/>
      <c r="B31" s="281"/>
      <c r="C31" s="282"/>
      <c r="F31" s="281"/>
      <c r="G31" s="283"/>
      <c r="H31" s="282"/>
      <c r="I31" s="282"/>
      <c r="J31" s="282"/>
      <c r="K31" s="282"/>
      <c r="L31" s="281"/>
    </row>
    <row r="32" spans="1:12" s="230" customFormat="1" ht="27.75" customHeight="1" x14ac:dyDescent="0.25">
      <c r="A32" s="281"/>
      <c r="B32" s="281"/>
      <c r="C32" s="282"/>
      <c r="F32" s="281"/>
      <c r="G32" s="283"/>
      <c r="H32" s="282"/>
      <c r="I32" s="282"/>
      <c r="J32" s="282"/>
      <c r="K32" s="282"/>
      <c r="L32" s="281"/>
    </row>
    <row r="33" spans="1:12" s="230" customFormat="1" ht="25.5" customHeight="1" x14ac:dyDescent="0.25">
      <c r="A33" s="281"/>
      <c r="B33" s="281"/>
      <c r="C33" s="282"/>
      <c r="F33" s="281"/>
      <c r="G33" s="283"/>
      <c r="H33" s="282"/>
      <c r="I33" s="282"/>
      <c r="J33" s="282"/>
      <c r="K33" s="282"/>
      <c r="L33" s="281"/>
    </row>
    <row r="34" spans="1:12" s="230" customFormat="1" ht="25.5" customHeight="1" x14ac:dyDescent="0.25">
      <c r="A34" s="281"/>
      <c r="B34" s="281"/>
      <c r="C34" s="282"/>
      <c r="F34" s="281"/>
      <c r="G34" s="283"/>
      <c r="H34" s="282"/>
      <c r="I34" s="282"/>
      <c r="J34" s="282"/>
      <c r="K34" s="282"/>
      <c r="L34" s="281"/>
    </row>
    <row r="35" spans="1:12" s="230" customFormat="1" ht="25.5" customHeight="1" x14ac:dyDescent="0.25">
      <c r="A35" s="281"/>
      <c r="B35" s="281"/>
      <c r="C35" s="282"/>
      <c r="F35" s="281"/>
      <c r="G35" s="283"/>
      <c r="H35" s="282"/>
      <c r="I35" s="282"/>
      <c r="J35" s="282"/>
      <c r="K35" s="282"/>
      <c r="L35" s="281"/>
    </row>
    <row r="36" spans="1:12" s="230" customFormat="1" ht="25.5" customHeight="1" x14ac:dyDescent="0.25">
      <c r="A36" s="281"/>
      <c r="B36" s="281"/>
      <c r="C36" s="282"/>
      <c r="F36" s="281"/>
      <c r="G36" s="283"/>
      <c r="H36" s="282"/>
      <c r="I36" s="282"/>
      <c r="J36" s="282"/>
      <c r="K36" s="282"/>
      <c r="L36" s="281"/>
    </row>
    <row r="37" spans="1:12" s="230" customFormat="1" ht="25.5" customHeight="1" x14ac:dyDescent="0.25">
      <c r="A37" s="281"/>
      <c r="B37" s="281"/>
      <c r="C37" s="282"/>
      <c r="F37" s="281"/>
      <c r="G37" s="283"/>
      <c r="H37" s="282"/>
      <c r="I37" s="282"/>
      <c r="J37" s="282"/>
      <c r="K37" s="282"/>
      <c r="L37" s="281"/>
    </row>
    <row r="38" spans="1:12" s="230" customFormat="1" ht="32.25" customHeight="1" x14ac:dyDescent="0.25">
      <c r="A38" s="281"/>
      <c r="B38" s="281"/>
      <c r="C38" s="282"/>
      <c r="F38" s="281"/>
      <c r="G38" s="283"/>
      <c r="H38" s="282"/>
      <c r="I38" s="282"/>
      <c r="J38" s="282"/>
      <c r="K38" s="282"/>
      <c r="L38" s="281"/>
    </row>
    <row r="39" spans="1:12" s="230" customFormat="1" ht="23.25" customHeight="1" x14ac:dyDescent="0.25">
      <c r="A39" s="281"/>
      <c r="B39" s="281"/>
      <c r="C39" s="282"/>
      <c r="F39" s="281"/>
      <c r="G39" s="283"/>
      <c r="H39" s="282"/>
      <c r="I39" s="282"/>
      <c r="J39" s="282"/>
      <c r="K39" s="282"/>
      <c r="L39" s="281"/>
    </row>
    <row r="40" spans="1:12" s="230" customFormat="1" ht="23.25" customHeight="1" x14ac:dyDescent="0.25">
      <c r="A40" s="281"/>
      <c r="B40" s="281"/>
      <c r="C40" s="282"/>
      <c r="F40" s="281"/>
      <c r="G40" s="283"/>
      <c r="H40" s="282"/>
      <c r="I40" s="282"/>
      <c r="J40" s="282"/>
      <c r="K40" s="282"/>
      <c r="L40" s="281"/>
    </row>
    <row r="41" spans="1:12" s="230" customFormat="1" ht="23.25" customHeight="1" x14ac:dyDescent="0.25">
      <c r="A41" s="281"/>
      <c r="B41" s="281"/>
      <c r="C41" s="282"/>
      <c r="F41" s="281"/>
      <c r="G41" s="283"/>
      <c r="H41" s="282"/>
      <c r="I41" s="282"/>
      <c r="J41" s="282"/>
      <c r="K41" s="282"/>
      <c r="L41" s="281"/>
    </row>
    <row r="42" spans="1:12" s="230" customFormat="1" ht="23.25" customHeight="1" x14ac:dyDescent="0.25">
      <c r="A42" s="281"/>
      <c r="B42" s="281"/>
      <c r="C42" s="282"/>
      <c r="F42" s="281"/>
      <c r="G42" s="283"/>
      <c r="H42" s="282"/>
      <c r="I42" s="282"/>
      <c r="J42" s="282"/>
      <c r="K42" s="282"/>
      <c r="L42" s="281"/>
    </row>
  </sheetData>
  <mergeCells count="7">
    <mergeCell ref="G15:H15"/>
    <mergeCell ref="G17:H17"/>
    <mergeCell ref="G11:H11"/>
    <mergeCell ref="G10:H10"/>
    <mergeCell ref="G13:H13"/>
    <mergeCell ref="G12:H12"/>
    <mergeCell ref="G14:H14"/>
  </mergeCells>
  <conditionalFormatting sqref="C21:C24 C26:C28">
    <cfRule type="cellIs" dxfId="366" priority="23" operator="greaterThan">
      <formula>52</formula>
    </cfRule>
  </conditionalFormatting>
  <conditionalFormatting sqref="H21:H24 H28">
    <cfRule type="cellIs" dxfId="365" priority="21" operator="greaterThan">
      <formula>100</formula>
    </cfRule>
  </conditionalFormatting>
  <conditionalFormatting sqref="C2">
    <cfRule type="cellIs" dxfId="364" priority="20" operator="greaterThan">
      <formula>49</formula>
    </cfRule>
  </conditionalFormatting>
  <conditionalFormatting sqref="C11">
    <cfRule type="cellIs" dxfId="363" priority="19" operator="greaterThan">
      <formula>80</formula>
    </cfRule>
  </conditionalFormatting>
  <conditionalFormatting sqref="C12">
    <cfRule type="cellIs" dxfId="362" priority="18" operator="greaterThan">
      <formula>4000</formula>
    </cfRule>
  </conditionalFormatting>
  <conditionalFormatting sqref="C15">
    <cfRule type="cellIs" dxfId="361" priority="17" operator="greaterThan">
      <formula>500</formula>
    </cfRule>
  </conditionalFormatting>
  <conditionalFormatting sqref="C1">
    <cfRule type="cellIs" dxfId="360" priority="16" operator="greaterThan">
      <formula>49</formula>
    </cfRule>
  </conditionalFormatting>
  <conditionalFormatting sqref="H26:H27">
    <cfRule type="cellIs" dxfId="359" priority="9" operator="greaterThan">
      <formula>100</formula>
    </cfRule>
  </conditionalFormatting>
  <conditionalFormatting sqref="C25">
    <cfRule type="cellIs" dxfId="358" priority="2" operator="greaterThan">
      <formula>52</formula>
    </cfRule>
  </conditionalFormatting>
  <conditionalFormatting sqref="H25">
    <cfRule type="cellIs" dxfId="357" priority="1" operator="greaterThan">
      <formula>100</formula>
    </cfRule>
  </conditionalFormatting>
  <dataValidations xWindow="1336" yWindow="344" count="19">
    <dataValidation type="list" allowBlank="1" showInputMessage="1" showErrorMessage="1" sqref="G17:H17">
      <formula1>$O$9:$O$11</formula1>
    </dataValidation>
    <dataValidation type="list" allowBlank="1" showInputMessage="1" showErrorMessage="1" sqref="G10:H15">
      <formula1>$N$9:$N$15</formula1>
    </dataValidation>
    <dataValidation type="textLength" operator="lessThanOrEqual" allowBlank="1" showInputMessage="1" showErrorMessage="1" error="Lesson title may not exceed 43 characters" prompt="max 43 characters" sqref="A21:A23 A26">
      <formula1>43</formula1>
    </dataValidation>
    <dataValidation allowBlank="1" showInputMessage="1" showErrorMessage="1" prompt="Max 49 characters." sqref="B2:B3"/>
    <dataValidation allowBlank="1" showInputMessage="1" showErrorMessage="1" prompt="ab_cdef" sqref="B4"/>
    <dataValidation allowBlank="1" showInputMessage="1" showErrorMessage="1" prompt="High-level description of the content, a hook of why learning this is beneficial to the learner, and exam/cert coverage" sqref="B5"/>
    <dataValidation allowBlank="1" showInputMessage="1" showErrorMessage="1" prompt="High-level description of the audience, similar to course audience." sqref="B6"/>
    <dataValidation allowBlank="1" showInputMessage="1" showErrorMessage="1" prompt="Auto-populated based on LP ID and Content Type. IT skills for 'a0#_it_enus', IT Desktop for 'a0#_dt_enus' etc." sqref="B10"/>
    <dataValidation allowBlank="1" showInputMessage="1" showErrorMessage="1" prompt="Include technology name. Max 80 characters" sqref="B11"/>
    <dataValidation allowBlank="1" showInputMessage="1" showErrorMessage="1" prompt="Hook describing the benefit to the learner. 1 - 3 sentences describing the content coverage, + exam/cert info. 4000 characters." sqref="B12"/>
    <dataValidation allowBlank="1" showInputMessage="1" showErrorMessage="1" prompt="Single sentence describing what the learner will be able to perform after completing the course. Begins with 'To'. No terminal punctuation." sqref="B13"/>
    <dataValidation allowBlank="1" showInputMessage="1" showErrorMessage="1" prompt="Describe audience in terms of job titles, responsibilities, and/or required expertise or profiency. Can be a single list separated by semicolons, or a full sentence with terminal punctuation. Can be the same for all courses in the lesson path." sqref="B14"/>
    <dataValidation allowBlank="1" showInputMessage="1" showErrorMessage="1" prompt="At least five keywords that are likely to be entered by a learner searching for specific content. 500 characters max." sqref="B15"/>
    <dataValidation allowBlank="1" showInputMessage="1" showErrorMessage="1" prompt="Auto-Count from column E. Locked cell." sqref="B16"/>
    <dataValidation allowBlank="1" showInputMessage="1" showErrorMessage="1" prompt="All PSVs in plan. Auto-populate from amount of PSVs in each course (B14). Locked cell." sqref="B17"/>
    <dataValidation type="list" allowBlank="1" showInputMessage="1" showErrorMessage="1" prompt="Choose from the drop down list to autopopulate Course ID." sqref="B1">
      <formula1>"IT Skills, Business Skills, IT Desktop"</formula1>
    </dataValidation>
    <dataValidation allowBlank="1" showInputMessage="1" showErrorMessage="1" prompt="Each topic title is unique. Capitalize each main word. Max 52 characters" sqref="B21:B28"/>
    <dataValidation allowBlank="1" showInputMessage="1" showErrorMessage="1" prompt="Describes what the learner will be able to do after completing the topic. Include technology name when possible. This field doubles as the PSV description in SkillPort. No end punctuation. Use measurable verbs." sqref="D21:D28"/>
    <dataValidation allowBlank="1" showInputMessage="1" showErrorMessage="1" prompt="Auto-populated from path and topic title. Locked cell." sqref="F21:F28"/>
  </dataValidation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34"/>
  <sheetViews>
    <sheetView topLeftCell="A4" zoomScale="90" zoomScaleNormal="90" workbookViewId="0">
      <selection activeCell="C21" sqref="C21"/>
    </sheetView>
  </sheetViews>
  <sheetFormatPr defaultColWidth="51.7109375" defaultRowHeight="15" x14ac:dyDescent="0.25"/>
  <cols>
    <col min="1" max="1" width="29" style="236" customWidth="1"/>
    <col min="2" max="2" width="50.7109375" style="223" customWidth="1"/>
    <col min="3" max="3" width="9" style="222" customWidth="1"/>
    <col min="4" max="4" width="50.7109375" style="223" customWidth="1"/>
    <col min="5" max="5" width="11.42578125" style="236" customWidth="1"/>
    <col min="6" max="6" width="50.7109375" style="223" customWidth="1"/>
    <col min="7" max="7" width="9.5703125" style="225" customWidth="1"/>
    <col min="8" max="8" width="11.7109375" style="222" customWidth="1"/>
    <col min="9" max="9" width="14.7109375" style="222" customWidth="1"/>
    <col min="10" max="10" width="53.7109375" style="222" customWidth="1"/>
    <col min="11" max="11" width="68.5703125" style="222" customWidth="1"/>
    <col min="12" max="12" width="51.7109375" style="223" customWidth="1"/>
    <col min="13" max="13" width="40.140625" style="223" hidden="1" customWidth="1"/>
    <col min="14" max="14" width="14.28515625" style="223" hidden="1" customWidth="1"/>
    <col min="15" max="16384" width="51.7109375" style="223"/>
  </cols>
  <sheetData>
    <row r="1" spans="1:14" ht="21" x14ac:dyDescent="0.25">
      <c r="A1" s="220" t="s">
        <v>52</v>
      </c>
      <c r="B1" s="221" t="s">
        <v>62</v>
      </c>
      <c r="E1" s="224" t="s">
        <v>4</v>
      </c>
      <c r="K1" s="223"/>
    </row>
    <row r="2" spans="1:14" ht="21" x14ac:dyDescent="0.25">
      <c r="A2" s="220" t="s">
        <v>20</v>
      </c>
      <c r="B2" s="221" t="s">
        <v>68</v>
      </c>
      <c r="C2" s="222">
        <f>LEN(B2)</f>
        <v>20</v>
      </c>
      <c r="E2" s="224" t="s">
        <v>4</v>
      </c>
      <c r="K2" s="223"/>
    </row>
    <row r="3" spans="1:14" ht="21" x14ac:dyDescent="0.25">
      <c r="A3" s="220" t="s">
        <v>60</v>
      </c>
      <c r="B3" s="221" t="s">
        <v>68</v>
      </c>
      <c r="E3" s="224"/>
      <c r="K3" s="223"/>
    </row>
    <row r="4" spans="1:14" ht="21" x14ac:dyDescent="0.25">
      <c r="A4" s="220" t="s">
        <v>23</v>
      </c>
      <c r="B4" s="221" t="s">
        <v>117</v>
      </c>
      <c r="E4" s="224"/>
      <c r="F4" s="228"/>
      <c r="G4" s="228"/>
      <c r="H4" s="229"/>
      <c r="K4" s="230"/>
      <c r="L4" s="231"/>
      <c r="M4" s="230"/>
    </row>
    <row r="5" spans="1:14" ht="267.75" x14ac:dyDescent="0.25">
      <c r="A5" s="232" t="s">
        <v>17</v>
      </c>
      <c r="B5" s="75" t="s">
        <v>415</v>
      </c>
      <c r="E5" s="224"/>
      <c r="F5" s="228"/>
      <c r="G5" s="228"/>
      <c r="H5" s="229"/>
      <c r="K5" s="230"/>
      <c r="L5" s="231"/>
      <c r="M5" s="230"/>
    </row>
    <row r="6" spans="1:14" ht="141.75" x14ac:dyDescent="0.25">
      <c r="A6" s="232" t="s">
        <v>11</v>
      </c>
      <c r="B6" s="114" t="s">
        <v>320</v>
      </c>
      <c r="E6" s="224"/>
      <c r="F6" s="228"/>
      <c r="G6" s="228"/>
      <c r="H6" s="229"/>
      <c r="K6" s="230"/>
      <c r="L6" s="231"/>
      <c r="M6" s="230"/>
    </row>
    <row r="7" spans="1:14" ht="21" x14ac:dyDescent="0.25">
      <c r="A7" s="232" t="s">
        <v>18</v>
      </c>
      <c r="B7" s="221" t="s">
        <v>63</v>
      </c>
      <c r="E7" s="224"/>
      <c r="F7" s="228"/>
      <c r="G7" s="228"/>
      <c r="H7" s="229"/>
      <c r="K7" s="234"/>
      <c r="L7" s="231"/>
      <c r="M7" s="234"/>
    </row>
    <row r="8" spans="1:14" ht="21" x14ac:dyDescent="0.25">
      <c r="A8" s="232" t="s">
        <v>6</v>
      </c>
      <c r="B8" s="221" t="s">
        <v>63</v>
      </c>
      <c r="E8" s="224"/>
      <c r="F8" s="228"/>
      <c r="G8" s="228"/>
      <c r="H8" s="229"/>
      <c r="K8" s="234"/>
      <c r="L8" s="231"/>
      <c r="M8" s="234"/>
    </row>
    <row r="9" spans="1:14" ht="21" x14ac:dyDescent="0.25">
      <c r="A9" s="235"/>
      <c r="B9" s="221">
        <v>0</v>
      </c>
      <c r="F9" s="228"/>
      <c r="G9" s="228"/>
      <c r="H9" s="237"/>
      <c r="K9" s="223"/>
      <c r="M9" s="238" t="s">
        <v>58</v>
      </c>
      <c r="N9" s="239" t="s">
        <v>25</v>
      </c>
    </row>
    <row r="10" spans="1:14" ht="21" x14ac:dyDescent="0.25">
      <c r="A10" s="240" t="s">
        <v>527</v>
      </c>
      <c r="B10" s="97" t="str">
        <f>IF(B1="IT Skills",B4&amp;"_a10_it_enus",IF(B1="Business Skills",B4&amp;"_a10_bs_enus",IF(B1="IT Desktop",B4&amp;"_a10_dt_enus","_a10_it_enus")))</f>
        <v>df_prma_a10_it_enus</v>
      </c>
      <c r="E10" s="224"/>
      <c r="F10" s="232" t="s">
        <v>24</v>
      </c>
      <c r="G10" s="336" t="s">
        <v>54</v>
      </c>
      <c r="H10" s="337"/>
      <c r="K10" s="223"/>
      <c r="M10" s="238" t="s">
        <v>56</v>
      </c>
      <c r="N10" s="239" t="s">
        <v>27</v>
      </c>
    </row>
    <row r="11" spans="1:14" ht="37.5" x14ac:dyDescent="0.25">
      <c r="A11" s="240" t="s">
        <v>528</v>
      </c>
      <c r="B11" s="241" t="s">
        <v>616</v>
      </c>
      <c r="C11" s="242">
        <f>LEN(B11)</f>
        <v>58</v>
      </c>
      <c r="E11" s="224"/>
      <c r="F11" s="232" t="s">
        <v>26</v>
      </c>
      <c r="G11" s="334"/>
      <c r="H11" s="335"/>
      <c r="K11" s="223"/>
      <c r="M11" s="238" t="s">
        <v>57</v>
      </c>
      <c r="N11" s="239" t="s">
        <v>29</v>
      </c>
    </row>
    <row r="12" spans="1:14" s="244" customFormat="1" ht="78.75" x14ac:dyDescent="0.25">
      <c r="A12" s="232" t="s">
        <v>19</v>
      </c>
      <c r="B12" s="304" t="s">
        <v>575</v>
      </c>
      <c r="C12" s="242">
        <f>LEN(B12)</f>
        <v>238</v>
      </c>
      <c r="E12" s="245"/>
      <c r="F12" s="232" t="s">
        <v>28</v>
      </c>
      <c r="G12" s="334"/>
      <c r="H12" s="335"/>
      <c r="M12" s="238" t="s">
        <v>54</v>
      </c>
    </row>
    <row r="13" spans="1:14" s="244" customFormat="1" ht="31.5" x14ac:dyDescent="0.25">
      <c r="A13" s="232" t="s">
        <v>10</v>
      </c>
      <c r="B13" s="75" t="s">
        <v>617</v>
      </c>
      <c r="C13" s="246"/>
      <c r="E13" s="245"/>
      <c r="F13" s="232" t="s">
        <v>30</v>
      </c>
      <c r="G13" s="330"/>
      <c r="H13" s="331"/>
      <c r="M13" s="238" t="s">
        <v>59</v>
      </c>
    </row>
    <row r="14" spans="1:14" s="244" customFormat="1" ht="94.5" x14ac:dyDescent="0.25">
      <c r="A14" s="232" t="s">
        <v>1</v>
      </c>
      <c r="B14" s="114" t="s">
        <v>119</v>
      </c>
      <c r="C14" s="246"/>
      <c r="E14" s="248"/>
      <c r="F14" s="232" t="s">
        <v>31</v>
      </c>
      <c r="G14" s="330"/>
      <c r="H14" s="331"/>
      <c r="M14" s="238" t="s">
        <v>53</v>
      </c>
    </row>
    <row r="15" spans="1:14" s="244" customFormat="1" ht="78.75" x14ac:dyDescent="0.25">
      <c r="A15" s="232" t="s">
        <v>2</v>
      </c>
      <c r="B15" s="75" t="s">
        <v>577</v>
      </c>
      <c r="C15" s="242">
        <f>LEN(B15)</f>
        <v>228</v>
      </c>
      <c r="E15" s="248"/>
      <c r="F15" s="232" t="s">
        <v>32</v>
      </c>
      <c r="G15" s="330"/>
      <c r="H15" s="331"/>
      <c r="M15" s="238" t="s">
        <v>55</v>
      </c>
    </row>
    <row r="16" spans="1:14" s="244" customFormat="1" ht="15.75" x14ac:dyDescent="0.25">
      <c r="A16" s="232" t="s">
        <v>21</v>
      </c>
      <c r="B16" s="75">
        <f>COUNT(#REF!)</f>
        <v>0</v>
      </c>
      <c r="C16" s="246"/>
      <c r="E16" s="248"/>
      <c r="G16" s="246"/>
      <c r="H16" s="246"/>
    </row>
    <row r="17" spans="1:12" ht="15.75" x14ac:dyDescent="0.25">
      <c r="A17" s="232" t="s">
        <v>51</v>
      </c>
      <c r="B17" s="249">
        <v>20</v>
      </c>
      <c r="F17" s="232" t="s">
        <v>33</v>
      </c>
      <c r="G17" s="346" t="s">
        <v>27</v>
      </c>
      <c r="H17" s="347"/>
      <c r="K17" s="223"/>
    </row>
    <row r="18" spans="1:12" ht="15.75" thickBot="1" x14ac:dyDescent="0.3">
      <c r="A18" s="223"/>
      <c r="E18" s="223"/>
      <c r="K18" s="223"/>
    </row>
    <row r="19" spans="1:12" s="258" customFormat="1" ht="56.25" x14ac:dyDescent="0.25">
      <c r="A19" s="250" t="s">
        <v>0</v>
      </c>
      <c r="B19" s="251" t="s">
        <v>48</v>
      </c>
      <c r="C19" s="252" t="s">
        <v>9</v>
      </c>
      <c r="D19" s="253" t="s">
        <v>7</v>
      </c>
      <c r="E19" s="254" t="s">
        <v>5</v>
      </c>
      <c r="F19" s="255" t="s">
        <v>49</v>
      </c>
      <c r="G19" s="256" t="s">
        <v>12</v>
      </c>
      <c r="H19" s="257" t="s">
        <v>22</v>
      </c>
      <c r="I19" s="59" t="s">
        <v>50</v>
      </c>
      <c r="J19" s="81" t="s">
        <v>3</v>
      </c>
      <c r="K19" s="60" t="s">
        <v>61</v>
      </c>
    </row>
    <row r="20" spans="1:12" s="267" customFormat="1" ht="30.75" thickBot="1" x14ac:dyDescent="0.3">
      <c r="A20" s="259" t="s">
        <v>8</v>
      </c>
      <c r="B20" s="260" t="s">
        <v>13</v>
      </c>
      <c r="C20" s="261"/>
      <c r="D20" s="292" t="s">
        <v>14</v>
      </c>
      <c r="E20" s="261" t="s">
        <v>8</v>
      </c>
      <c r="F20" s="261" t="s">
        <v>8</v>
      </c>
      <c r="G20" s="264" t="s">
        <v>8</v>
      </c>
      <c r="H20" s="264"/>
      <c r="I20" s="265" t="s">
        <v>8</v>
      </c>
      <c r="J20" s="265"/>
      <c r="K20" s="266"/>
    </row>
    <row r="21" spans="1:12" s="230" customFormat="1" ht="31.5" x14ac:dyDescent="0.25">
      <c r="A21" s="293" t="s">
        <v>282</v>
      </c>
      <c r="B21" s="306" t="s">
        <v>283</v>
      </c>
      <c r="C21" s="47">
        <f t="shared" ref="C21:C31" si="0">LEN(B21)</f>
        <v>23</v>
      </c>
      <c r="D21" s="270" t="s">
        <v>284</v>
      </c>
      <c r="E21" s="201">
        <v>118929</v>
      </c>
      <c r="F21" s="107" t="str">
        <f t="shared" ref="F21:F31" si="1">$B$3&amp;": "&amp;B21</f>
        <v>Predictive Analytics: Overview of A/B Testing</v>
      </c>
      <c r="G21" s="197" t="s">
        <v>602</v>
      </c>
      <c r="H21" s="48">
        <f t="shared" ref="H21:H31" si="2">LEN(F21)</f>
        <v>45</v>
      </c>
      <c r="I21" s="279"/>
      <c r="J21" s="280"/>
      <c r="K21" s="299" t="s">
        <v>285</v>
      </c>
      <c r="L21" s="258"/>
    </row>
    <row r="22" spans="1:12" s="230" customFormat="1" ht="31.5" x14ac:dyDescent="0.25">
      <c r="B22" s="270" t="s">
        <v>286</v>
      </c>
      <c r="C22" s="47">
        <f>LEN(B22)</f>
        <v>20</v>
      </c>
      <c r="D22" s="270" t="s">
        <v>287</v>
      </c>
      <c r="E22" s="201">
        <v>118930</v>
      </c>
      <c r="F22" s="107" t="str">
        <f t="shared" si="1"/>
        <v>Predictive Analytics: A/B Testing Features</v>
      </c>
      <c r="G22" s="197" t="s">
        <v>71</v>
      </c>
      <c r="H22" s="48">
        <f>LEN(F22)</f>
        <v>42</v>
      </c>
      <c r="I22" s="279"/>
      <c r="J22" s="280"/>
      <c r="K22" s="299"/>
    </row>
    <row r="23" spans="1:12" s="230" customFormat="1" ht="15.75" x14ac:dyDescent="0.25">
      <c r="B23" s="270" t="s">
        <v>288</v>
      </c>
      <c r="C23" s="47">
        <f>LEN(B23)</f>
        <v>25</v>
      </c>
      <c r="D23" s="270" t="s">
        <v>357</v>
      </c>
      <c r="E23" s="201">
        <v>118931</v>
      </c>
      <c r="F23" s="107" t="str">
        <f t="shared" si="1"/>
        <v xml:space="preserve">Predictive Analytics: Implementing A/B Testing </v>
      </c>
      <c r="G23" s="197" t="s">
        <v>71</v>
      </c>
      <c r="H23" s="48">
        <f>LEN(F23)</f>
        <v>47</v>
      </c>
      <c r="I23" s="279"/>
      <c r="J23" s="280"/>
      <c r="K23" s="299"/>
    </row>
    <row r="24" spans="1:12" s="230" customFormat="1" ht="31.5" x14ac:dyDescent="0.25">
      <c r="A24" s="293" t="s">
        <v>305</v>
      </c>
      <c r="B24" s="270" t="s">
        <v>306</v>
      </c>
      <c r="C24" s="47">
        <f t="shared" si="0"/>
        <v>20</v>
      </c>
      <c r="D24" s="270" t="s">
        <v>307</v>
      </c>
      <c r="E24" s="201">
        <v>118932</v>
      </c>
      <c r="F24" s="107" t="str">
        <f t="shared" si="1"/>
        <v>Predictive Analytics: Naïve Bayes Overview</v>
      </c>
      <c r="G24" s="197" t="s">
        <v>71</v>
      </c>
      <c r="H24" s="48">
        <f t="shared" si="2"/>
        <v>42</v>
      </c>
      <c r="I24" s="279"/>
      <c r="J24" s="280"/>
      <c r="K24" s="299"/>
    </row>
    <row r="25" spans="1:12" s="230" customFormat="1" ht="31.5" x14ac:dyDescent="0.25">
      <c r="A25" s="293"/>
      <c r="B25" s="276" t="s">
        <v>308</v>
      </c>
      <c r="C25" s="46">
        <f t="shared" si="0"/>
        <v>36</v>
      </c>
      <c r="D25" s="270" t="s">
        <v>309</v>
      </c>
      <c r="E25" s="201">
        <v>118933</v>
      </c>
      <c r="F25" s="107" t="str">
        <f t="shared" si="1"/>
        <v>Predictive Analytics: Predicting Outcomes with Naïve Bayes</v>
      </c>
      <c r="G25" s="197" t="s">
        <v>71</v>
      </c>
      <c r="H25" s="48">
        <f t="shared" si="2"/>
        <v>58</v>
      </c>
      <c r="I25" s="279"/>
      <c r="J25" s="280"/>
      <c r="K25" s="299"/>
    </row>
    <row r="26" spans="1:12" s="230" customFormat="1" ht="15.75" x14ac:dyDescent="0.25">
      <c r="A26" s="293"/>
      <c r="B26" s="278" t="s">
        <v>310</v>
      </c>
      <c r="C26" s="47">
        <f t="shared" si="0"/>
        <v>26</v>
      </c>
      <c r="D26" s="270" t="s">
        <v>311</v>
      </c>
      <c r="E26" s="201">
        <v>118934</v>
      </c>
      <c r="F26" s="107" t="str">
        <f t="shared" si="1"/>
        <v>Predictive Analytics: Limitations of Naïve Bayes</v>
      </c>
      <c r="G26" s="197" t="s">
        <v>71</v>
      </c>
      <c r="H26" s="48">
        <f t="shared" si="2"/>
        <v>48</v>
      </c>
      <c r="I26" s="279"/>
      <c r="J26" s="280"/>
      <c r="K26" s="299"/>
    </row>
    <row r="27" spans="1:12" s="230" customFormat="1" ht="15.75" x14ac:dyDescent="0.25">
      <c r="B27" s="270" t="s">
        <v>312</v>
      </c>
      <c r="C27" s="109">
        <f t="shared" si="0"/>
        <v>24</v>
      </c>
      <c r="D27" s="270" t="s">
        <v>313</v>
      </c>
      <c r="E27" s="201">
        <v>118935</v>
      </c>
      <c r="F27" s="107" t="str">
        <f t="shared" si="1"/>
        <v>Predictive Analytics: Bayesian Belief Networks</v>
      </c>
      <c r="G27" s="197" t="s">
        <v>71</v>
      </c>
      <c r="H27" s="48">
        <f t="shared" si="2"/>
        <v>46</v>
      </c>
      <c r="I27" s="279"/>
      <c r="J27" s="280"/>
      <c r="K27" s="299"/>
    </row>
    <row r="28" spans="1:12" s="230" customFormat="1" ht="31.5" x14ac:dyDescent="0.25">
      <c r="A28" s="307" t="s">
        <v>314</v>
      </c>
      <c r="B28" s="270" t="s">
        <v>315</v>
      </c>
      <c r="C28" s="46">
        <f t="shared" si="0"/>
        <v>32</v>
      </c>
      <c r="D28" s="270" t="s">
        <v>316</v>
      </c>
      <c r="E28" s="201">
        <v>118936</v>
      </c>
      <c r="F28" s="107" t="str">
        <f t="shared" si="1"/>
        <v>Predictive Analytics: Support Vector Machines Overview</v>
      </c>
      <c r="G28" s="197" t="s">
        <v>71</v>
      </c>
      <c r="H28" s="48">
        <f t="shared" si="2"/>
        <v>54</v>
      </c>
      <c r="I28" s="271"/>
      <c r="J28" s="272"/>
      <c r="K28" s="299"/>
    </row>
    <row r="29" spans="1:12" s="230" customFormat="1" ht="31.5" x14ac:dyDescent="0.25">
      <c r="A29" s="293"/>
      <c r="B29" s="270" t="s">
        <v>317</v>
      </c>
      <c r="C29" s="46">
        <f>LEN(B29)</f>
        <v>30</v>
      </c>
      <c r="D29" s="297" t="s">
        <v>369</v>
      </c>
      <c r="E29" s="201">
        <v>118937</v>
      </c>
      <c r="F29" s="107" t="str">
        <f>$B$3&amp;": "&amp;B29</f>
        <v>Predictive Analytics: Data Transformation Techniques</v>
      </c>
      <c r="G29" s="197" t="s">
        <v>71</v>
      </c>
      <c r="H29" s="48">
        <f>LEN(F29)</f>
        <v>52</v>
      </c>
      <c r="I29" s="279"/>
      <c r="J29" s="272"/>
      <c r="K29" s="299"/>
    </row>
    <row r="30" spans="1:12" s="230" customFormat="1" ht="31.5" x14ac:dyDescent="0.25">
      <c r="A30" s="293"/>
      <c r="B30" s="270" t="s">
        <v>318</v>
      </c>
      <c r="C30" s="46">
        <f t="shared" ref="C30" si="3">LEN(B30)</f>
        <v>34</v>
      </c>
      <c r="D30" s="297" t="s">
        <v>319</v>
      </c>
      <c r="E30" s="201">
        <v>118938</v>
      </c>
      <c r="F30" s="107" t="str">
        <f t="shared" ref="F30" si="4">$B$3&amp;": "&amp;B30</f>
        <v>Predictive Analytics: Determining the Optimal Hyperplane</v>
      </c>
      <c r="G30" s="197" t="s">
        <v>71</v>
      </c>
      <c r="H30" s="48">
        <f t="shared" ref="H30" si="5">LEN(F30)</f>
        <v>56</v>
      </c>
      <c r="I30" s="271"/>
      <c r="J30" s="272"/>
      <c r="K30" s="299"/>
    </row>
    <row r="31" spans="1:12" s="230" customFormat="1" ht="30.75" thickBot="1" x14ac:dyDescent="0.3">
      <c r="A31" s="286" t="s">
        <v>355</v>
      </c>
      <c r="B31" s="287" t="s">
        <v>618</v>
      </c>
      <c r="C31" s="76">
        <f t="shared" si="0"/>
        <v>25</v>
      </c>
      <c r="D31" s="287" t="s">
        <v>416</v>
      </c>
      <c r="E31" s="288">
        <v>118939</v>
      </c>
      <c r="F31" s="106" t="str">
        <f t="shared" si="1"/>
        <v>Predictive Analytics: Exercise: Use A/B Testing</v>
      </c>
      <c r="G31" s="289" t="s">
        <v>71</v>
      </c>
      <c r="H31" s="77">
        <f t="shared" si="2"/>
        <v>47</v>
      </c>
      <c r="I31" s="77"/>
      <c r="J31" s="290"/>
      <c r="K31" s="291"/>
    </row>
    <row r="32" spans="1:12" s="230" customFormat="1" x14ac:dyDescent="0.25">
      <c r="A32" s="281"/>
      <c r="B32" s="281"/>
      <c r="C32" s="282"/>
      <c r="F32" s="281"/>
      <c r="G32" s="283"/>
      <c r="H32" s="282"/>
      <c r="I32" s="282"/>
      <c r="J32" s="282"/>
      <c r="K32" s="282"/>
    </row>
    <row r="33" spans="1:11" s="230" customFormat="1" x14ac:dyDescent="0.25">
      <c r="A33" s="281"/>
      <c r="B33" s="281"/>
      <c r="C33" s="282"/>
      <c r="F33" s="281"/>
      <c r="G33" s="283"/>
      <c r="H33" s="282"/>
      <c r="I33" s="282"/>
      <c r="J33" s="282"/>
      <c r="K33" s="282"/>
    </row>
    <row r="34" spans="1:11" s="230" customFormat="1" x14ac:dyDescent="0.25">
      <c r="A34" s="281"/>
      <c r="B34" s="281"/>
      <c r="C34" s="282"/>
      <c r="F34" s="281"/>
      <c r="G34" s="283"/>
      <c r="H34" s="282"/>
      <c r="I34" s="282"/>
      <c r="J34" s="282"/>
      <c r="K34" s="282"/>
    </row>
  </sheetData>
  <sheetProtection algorithmName="SHA-512" hashValue="FxulUHZXpwOTMTnUolHPRUHFf1kBtx3BhGzluNcQKF0U9ChlKBB2cUR7Ucn4y2isQyYwKb2mQdPy9p4MTQ7WTA==" saltValue="VPr+BmUX3HyVDQkzMYg/4A==" spinCount="100000" sheet="1" objects="1" scenarios="1"/>
  <mergeCells count="7">
    <mergeCell ref="G17:H17"/>
    <mergeCell ref="G10:H10"/>
    <mergeCell ref="G11:H11"/>
    <mergeCell ref="G12:H12"/>
    <mergeCell ref="G13:H13"/>
    <mergeCell ref="G14:H14"/>
    <mergeCell ref="G15:H15"/>
  </mergeCells>
  <conditionalFormatting sqref="C2">
    <cfRule type="cellIs" dxfId="209" priority="54" operator="greaterThan">
      <formula>49</formula>
    </cfRule>
  </conditionalFormatting>
  <conditionalFormatting sqref="C11">
    <cfRule type="cellIs" dxfId="208" priority="53" operator="greaterThan">
      <formula>80</formula>
    </cfRule>
  </conditionalFormatting>
  <conditionalFormatting sqref="C12">
    <cfRule type="cellIs" dxfId="207" priority="52" operator="greaterThan">
      <formula>4000</formula>
    </cfRule>
  </conditionalFormatting>
  <conditionalFormatting sqref="C15">
    <cfRule type="cellIs" dxfId="206" priority="51" operator="greaterThan">
      <formula>500</formula>
    </cfRule>
  </conditionalFormatting>
  <conditionalFormatting sqref="C1">
    <cfRule type="cellIs" dxfId="205" priority="50" operator="greaterThan">
      <formula>49</formula>
    </cfRule>
  </conditionalFormatting>
  <conditionalFormatting sqref="C21 C25">
    <cfRule type="cellIs" dxfId="204" priority="19" operator="greaterThan">
      <formula>52</formula>
    </cfRule>
  </conditionalFormatting>
  <conditionalFormatting sqref="C31">
    <cfRule type="cellIs" dxfId="203" priority="18" operator="greaterThan">
      <formula>52</formula>
    </cfRule>
  </conditionalFormatting>
  <conditionalFormatting sqref="H21 H25 H31">
    <cfRule type="cellIs" dxfId="202" priority="17" operator="greaterThan">
      <formula>100</formula>
    </cfRule>
  </conditionalFormatting>
  <conditionalFormatting sqref="C23">
    <cfRule type="cellIs" dxfId="201" priority="16" operator="greaterThan">
      <formula>52</formula>
    </cfRule>
  </conditionalFormatting>
  <conditionalFormatting sqref="H23">
    <cfRule type="cellIs" dxfId="200" priority="15" operator="greaterThan">
      <formula>100</formula>
    </cfRule>
  </conditionalFormatting>
  <conditionalFormatting sqref="C26">
    <cfRule type="cellIs" dxfId="199" priority="14" operator="greaterThan">
      <formula>52</formula>
    </cfRule>
  </conditionalFormatting>
  <conditionalFormatting sqref="H26">
    <cfRule type="cellIs" dxfId="198" priority="13" operator="greaterThan">
      <formula>100</formula>
    </cfRule>
  </conditionalFormatting>
  <conditionalFormatting sqref="C27">
    <cfRule type="cellIs" dxfId="197" priority="12" operator="greaterThan">
      <formula>52</formula>
    </cfRule>
  </conditionalFormatting>
  <conditionalFormatting sqref="H27">
    <cfRule type="cellIs" dxfId="196" priority="11" operator="greaterThan">
      <formula>100</formula>
    </cfRule>
  </conditionalFormatting>
  <conditionalFormatting sqref="C22">
    <cfRule type="cellIs" dxfId="195" priority="10" operator="greaterThan">
      <formula>52</formula>
    </cfRule>
  </conditionalFormatting>
  <conditionalFormatting sqref="H22">
    <cfRule type="cellIs" dxfId="194" priority="9" operator="greaterThan">
      <formula>100</formula>
    </cfRule>
  </conditionalFormatting>
  <conditionalFormatting sqref="C29">
    <cfRule type="cellIs" dxfId="193" priority="8" operator="greaterThan">
      <formula>52</formula>
    </cfRule>
  </conditionalFormatting>
  <conditionalFormatting sqref="H29">
    <cfRule type="cellIs" dxfId="192" priority="7" operator="greaterThan">
      <formula>100</formula>
    </cfRule>
  </conditionalFormatting>
  <conditionalFormatting sqref="C28">
    <cfRule type="cellIs" dxfId="191" priority="6" operator="greaterThan">
      <formula>52</formula>
    </cfRule>
  </conditionalFormatting>
  <conditionalFormatting sqref="H28">
    <cfRule type="cellIs" dxfId="190" priority="5" operator="greaterThan">
      <formula>100</formula>
    </cfRule>
  </conditionalFormatting>
  <conditionalFormatting sqref="C24">
    <cfRule type="cellIs" dxfId="189" priority="4" operator="greaterThan">
      <formula>52</formula>
    </cfRule>
  </conditionalFormatting>
  <conditionalFormatting sqref="H24">
    <cfRule type="cellIs" dxfId="188" priority="3" operator="greaterThan">
      <formula>100</formula>
    </cfRule>
  </conditionalFormatting>
  <conditionalFormatting sqref="C30">
    <cfRule type="cellIs" dxfId="187" priority="2" operator="greaterThan">
      <formula>52</formula>
    </cfRule>
  </conditionalFormatting>
  <conditionalFormatting sqref="H30">
    <cfRule type="cellIs" dxfId="186" priority="1" operator="greaterThan">
      <formula>100</formula>
    </cfRule>
  </conditionalFormatting>
  <dataValidations count="18">
    <dataValidation allowBlank="1" showInputMessage="1" showErrorMessage="1" prompt="High-level description of the audience, similar to course audience." sqref="B6 B14"/>
    <dataValidation allowBlank="1" showInputMessage="1" showErrorMessage="1" prompt="High-level description of the content, a hook of why learning this is beneficial to the learner, and exam/cert coverage" sqref="B12"/>
    <dataValidation allowBlank="1" showInputMessage="1" showErrorMessage="1" prompt="Each topic title is unique. Capitalize each main word. Max 52 characters" sqref="B30 B26:B28 B21:B24"/>
    <dataValidation type="list" allowBlank="1" showInputMessage="1" showErrorMessage="1" prompt="Choose from the drop down list to autopopulate Course ID." sqref="B1:B5 B7:B9">
      <formula1>"IT Skills, Business Skills, IT Desktop"</formula1>
    </dataValidation>
    <dataValidation allowBlank="1" showInputMessage="1" showErrorMessage="1" prompt="All PSVs in plan. Auto-populate from amount of PSVs in each course (B14). Locked cell." sqref="B17"/>
    <dataValidation allowBlank="1" showInputMessage="1" showErrorMessage="1" prompt="Auto-Count from column E. Locked cell." sqref="B16"/>
    <dataValidation allowBlank="1" showInputMessage="1" showErrorMessage="1" prompt="At least five keywords that are likely to be entered by a learner searching for specific content. 500 characters max." sqref="B15"/>
    <dataValidation allowBlank="1" showInputMessage="1" showErrorMessage="1" prompt="Single sentence describing what the learner will be able to perform after completing the course. Begins with 'To'. No terminal punctuation." sqref="B13"/>
    <dataValidation allowBlank="1" showInputMessage="1" showErrorMessage="1" prompt="Include technology name. Max 80 characters" sqref="B11"/>
    <dataValidation allowBlank="1" showInputMessage="1" showErrorMessage="1" prompt="Auto-populated based on LP ID and Content Type. IT skills for 'a0#_it_enus', IT Desktop for 'a0#_dt_enus' etc." sqref="B10"/>
    <dataValidation type="textLength" operator="lessThanOrEqual" allowBlank="1" showInputMessage="1" showErrorMessage="1" error="Lesson title may not exceed 43 characters" prompt="max 43 characters" sqref="A22 A25 A29">
      <formula1>43</formula1>
    </dataValidation>
    <dataValidation type="list" allowBlank="1" showInputMessage="1" showErrorMessage="1" sqref="G10:H15">
      <formula1>$M$9:$M$15</formula1>
    </dataValidation>
    <dataValidation type="list" allowBlank="1" showInputMessage="1" showErrorMessage="1" sqref="G17:H17">
      <formula1>$N$9:$N$11</formula1>
    </dataValidation>
    <dataValidation allowBlank="1" showInputMessage="1" showErrorMessage="1" prompt="Practice Lesson Title. Starts with the word 'Practice: '. Max 43 characters" sqref="A31"/>
    <dataValidation allowBlank="1" showInputMessage="1" showErrorMessage="1" prompt="Starts with the word 'Exercise: '" sqref="B31"/>
    <dataValidation allowBlank="1" showInputMessage="1" showErrorMessage="1" prompt="Describes what tasks the learner will be practicing but should not begin with the verb 'Practice'. Include technology name when possible. This field doubles as the PSV description in Skillport. No end punctuation. Use measurable verbs." sqref="D31"/>
    <dataValidation allowBlank="1" showInputMessage="1" showErrorMessage="1" prompt="Describes what the learner will be able to do after completing the topic. Include technology name when possible. This field doubles as the PSV description in SkillPort. No end punctuation. Use measurable verbs." sqref="D21:D30"/>
    <dataValidation allowBlank="1" showInputMessage="1" showErrorMessage="1" prompt="Auto-populated from path and topic title. Locked cell." sqref="F21:F31"/>
  </dataValidation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44"/>
  <sheetViews>
    <sheetView topLeftCell="A7" zoomScale="75" zoomScaleNormal="75" workbookViewId="0">
      <selection activeCell="G21" sqref="G21"/>
    </sheetView>
  </sheetViews>
  <sheetFormatPr defaultColWidth="51.7109375" defaultRowHeight="15" x14ac:dyDescent="0.25"/>
  <cols>
    <col min="1" max="1" width="32.28515625" style="236" customWidth="1"/>
    <col min="2" max="2" width="44.5703125" style="223" customWidth="1"/>
    <col min="3" max="3" width="9" style="222" customWidth="1"/>
    <col min="4" max="4" width="50.7109375" style="223" customWidth="1"/>
    <col min="5" max="5" width="17" style="236" customWidth="1"/>
    <col min="6" max="6" width="50.7109375" style="223" customWidth="1"/>
    <col min="7" max="7" width="9.5703125" style="225" customWidth="1"/>
    <col min="8" max="8" width="11.7109375" style="222" bestFit="1" customWidth="1"/>
    <col min="9" max="9" width="14.7109375" style="222" customWidth="1"/>
    <col min="10" max="10" width="22.7109375" style="222" customWidth="1"/>
    <col min="11" max="11" width="30.28515625" style="222" customWidth="1"/>
    <col min="12" max="12" width="51.7109375" style="223" customWidth="1"/>
    <col min="13" max="13" width="40.140625" style="223" hidden="1" customWidth="1"/>
    <col min="14" max="14" width="14.28515625" style="223" hidden="1" customWidth="1"/>
    <col min="15" max="16384" width="51.7109375" style="223"/>
  </cols>
  <sheetData>
    <row r="1" spans="1:14" ht="20.100000000000001" customHeight="1" x14ac:dyDescent="0.25">
      <c r="A1" s="220" t="s">
        <v>52</v>
      </c>
      <c r="B1" s="144" t="s">
        <v>62</v>
      </c>
      <c r="E1" s="224" t="s">
        <v>4</v>
      </c>
      <c r="K1" s="223"/>
    </row>
    <row r="2" spans="1:14" ht="20.100000000000001" customHeight="1" x14ac:dyDescent="0.25">
      <c r="A2" s="220" t="s">
        <v>20</v>
      </c>
      <c r="B2" s="144" t="s">
        <v>68</v>
      </c>
      <c r="C2" s="222">
        <f>LEN(B2)</f>
        <v>20</v>
      </c>
      <c r="E2" s="224" t="s">
        <v>4</v>
      </c>
      <c r="K2" s="223"/>
    </row>
    <row r="3" spans="1:14" ht="20.100000000000001" customHeight="1" x14ac:dyDescent="0.25">
      <c r="A3" s="220" t="s">
        <v>60</v>
      </c>
      <c r="B3" s="144" t="s">
        <v>68</v>
      </c>
      <c r="E3" s="224"/>
      <c r="K3" s="223"/>
    </row>
    <row r="4" spans="1:14" ht="20.100000000000001" customHeight="1" x14ac:dyDescent="0.25">
      <c r="A4" s="220" t="s">
        <v>23</v>
      </c>
      <c r="B4" s="144" t="s">
        <v>117</v>
      </c>
      <c r="E4" s="224"/>
      <c r="F4" s="228"/>
      <c r="G4" s="228"/>
      <c r="H4" s="229"/>
      <c r="K4" s="230"/>
      <c r="L4" s="231"/>
      <c r="M4" s="230"/>
    </row>
    <row r="5" spans="1:14" ht="285" x14ac:dyDescent="0.25">
      <c r="A5" s="232" t="s">
        <v>17</v>
      </c>
      <c r="B5" s="144" t="s">
        <v>415</v>
      </c>
      <c r="E5" s="224"/>
      <c r="F5" s="228"/>
      <c r="G5" s="228"/>
      <c r="H5" s="229"/>
      <c r="K5" s="230"/>
      <c r="L5" s="231"/>
      <c r="M5" s="230"/>
    </row>
    <row r="6" spans="1:14" ht="150" x14ac:dyDescent="0.25">
      <c r="A6" s="232" t="s">
        <v>11</v>
      </c>
      <c r="B6" s="308" t="s">
        <v>320</v>
      </c>
      <c r="E6" s="224"/>
      <c r="F6" s="228"/>
      <c r="G6" s="228"/>
      <c r="H6" s="229"/>
      <c r="K6" s="230"/>
      <c r="L6" s="231"/>
      <c r="M6" s="230"/>
    </row>
    <row r="7" spans="1:14" ht="20.100000000000001" customHeight="1" x14ac:dyDescent="0.25">
      <c r="A7" s="232" t="s">
        <v>18</v>
      </c>
      <c r="B7" s="144" t="s">
        <v>63</v>
      </c>
      <c r="E7" s="224"/>
      <c r="F7" s="228"/>
      <c r="G7" s="228"/>
      <c r="H7" s="229"/>
      <c r="K7" s="234"/>
      <c r="L7" s="231"/>
      <c r="M7" s="234"/>
    </row>
    <row r="8" spans="1:14" ht="20.100000000000001" customHeight="1" x14ac:dyDescent="0.25">
      <c r="A8" s="232" t="s">
        <v>6</v>
      </c>
      <c r="B8" s="144" t="s">
        <v>63</v>
      </c>
      <c r="E8" s="224"/>
      <c r="F8" s="228"/>
      <c r="G8" s="228"/>
      <c r="H8" s="229"/>
      <c r="K8" s="234"/>
      <c r="L8" s="231"/>
      <c r="M8" s="234"/>
    </row>
    <row r="9" spans="1:14" ht="20.100000000000001" customHeight="1" x14ac:dyDescent="0.25">
      <c r="A9" s="235"/>
      <c r="B9" s="144">
        <v>0</v>
      </c>
      <c r="F9" s="228"/>
      <c r="G9" s="228"/>
      <c r="H9" s="237"/>
      <c r="K9" s="223"/>
      <c r="M9" s="238" t="s">
        <v>58</v>
      </c>
      <c r="N9" s="239" t="s">
        <v>25</v>
      </c>
    </row>
    <row r="10" spans="1:14" ht="20.100000000000001" customHeight="1" x14ac:dyDescent="0.25">
      <c r="A10" s="240" t="s">
        <v>529</v>
      </c>
      <c r="B10" s="97" t="str">
        <f>IF(B1="IT Skills",B4&amp;"_a11_it_enus",IF(B1="Business Skills",B4&amp;"_a11_bs_enus",IF(B1="IT Desktop",B4&amp;"_a11_dt_enus","_a11_it_enus")))</f>
        <v>df_prma_a11_it_enus</v>
      </c>
      <c r="E10" s="224"/>
      <c r="F10" s="232" t="s">
        <v>24</v>
      </c>
      <c r="G10" s="336" t="s">
        <v>54</v>
      </c>
      <c r="H10" s="337"/>
      <c r="K10" s="223"/>
      <c r="M10" s="238" t="s">
        <v>56</v>
      </c>
      <c r="N10" s="239" t="s">
        <v>27</v>
      </c>
    </row>
    <row r="11" spans="1:14" ht="21" x14ac:dyDescent="0.25">
      <c r="A11" s="240" t="s">
        <v>530</v>
      </c>
      <c r="B11" s="241" t="s">
        <v>338</v>
      </c>
      <c r="C11" s="242">
        <f>LEN(B11)</f>
        <v>21</v>
      </c>
      <c r="E11" s="224"/>
      <c r="F11" s="232" t="s">
        <v>26</v>
      </c>
      <c r="G11" s="334"/>
      <c r="H11" s="335"/>
      <c r="K11" s="223"/>
      <c r="M11" s="238" t="s">
        <v>57</v>
      </c>
      <c r="N11" s="239" t="s">
        <v>29</v>
      </c>
    </row>
    <row r="12" spans="1:14" s="244" customFormat="1" ht="90" x14ac:dyDescent="0.25">
      <c r="A12" s="232" t="s">
        <v>19</v>
      </c>
      <c r="B12" s="309" t="s">
        <v>578</v>
      </c>
      <c r="C12" s="242">
        <f>LEN(B12)</f>
        <v>233</v>
      </c>
      <c r="E12" s="245"/>
      <c r="F12" s="232" t="s">
        <v>28</v>
      </c>
      <c r="G12" s="334"/>
      <c r="H12" s="335"/>
      <c r="M12" s="238" t="s">
        <v>54</v>
      </c>
    </row>
    <row r="13" spans="1:14" s="244" customFormat="1" ht="45" x14ac:dyDescent="0.25">
      <c r="A13" s="232" t="s">
        <v>10</v>
      </c>
      <c r="B13" s="144" t="s">
        <v>621</v>
      </c>
      <c r="C13" s="246"/>
      <c r="E13" s="245"/>
      <c r="F13" s="232" t="s">
        <v>30</v>
      </c>
      <c r="G13" s="330"/>
      <c r="H13" s="331"/>
      <c r="M13" s="238" t="s">
        <v>59</v>
      </c>
    </row>
    <row r="14" spans="1:14" s="244" customFormat="1" ht="105" x14ac:dyDescent="0.25">
      <c r="A14" s="232" t="s">
        <v>1</v>
      </c>
      <c r="B14" s="310" t="s">
        <v>119</v>
      </c>
      <c r="C14" s="246"/>
      <c r="E14" s="248"/>
      <c r="F14" s="232" t="s">
        <v>31</v>
      </c>
      <c r="G14" s="330"/>
      <c r="H14" s="331"/>
      <c r="M14" s="238" t="s">
        <v>53</v>
      </c>
    </row>
    <row r="15" spans="1:14" s="244" customFormat="1" ht="60" x14ac:dyDescent="0.25">
      <c r="A15" s="232" t="s">
        <v>2</v>
      </c>
      <c r="B15" s="144" t="s">
        <v>580</v>
      </c>
      <c r="C15" s="242">
        <f>LEN(B15)</f>
        <v>139</v>
      </c>
      <c r="E15" s="248"/>
      <c r="F15" s="232" t="s">
        <v>32</v>
      </c>
      <c r="G15" s="330"/>
      <c r="H15" s="331"/>
      <c r="M15" s="238" t="s">
        <v>55</v>
      </c>
    </row>
    <row r="16" spans="1:14" s="244" customFormat="1" ht="20.100000000000001" customHeight="1" x14ac:dyDescent="0.25">
      <c r="A16" s="232" t="s">
        <v>21</v>
      </c>
      <c r="B16" s="144">
        <f>COUNT(E21:E30)</f>
        <v>10</v>
      </c>
      <c r="C16" s="246"/>
      <c r="E16" s="248"/>
      <c r="G16" s="246"/>
      <c r="H16" s="246"/>
    </row>
    <row r="17" spans="1:11" ht="15" customHeight="1" x14ac:dyDescent="0.25">
      <c r="A17" s="232" t="s">
        <v>51</v>
      </c>
      <c r="B17" s="236">
        <v>20</v>
      </c>
      <c r="F17" s="232" t="s">
        <v>33</v>
      </c>
      <c r="G17" s="346" t="s">
        <v>27</v>
      </c>
      <c r="H17" s="347"/>
      <c r="K17" s="223"/>
    </row>
    <row r="18" spans="1:11" ht="15" customHeight="1" thickBot="1" x14ac:dyDescent="0.3">
      <c r="A18" s="223"/>
      <c r="E18" s="223"/>
      <c r="K18" s="223"/>
    </row>
    <row r="19" spans="1:11" s="258" customFormat="1" ht="71.25" customHeight="1" x14ac:dyDescent="0.25">
      <c r="A19" s="250" t="s">
        <v>0</v>
      </c>
      <c r="B19" s="311" t="s">
        <v>48</v>
      </c>
      <c r="C19" s="252" t="s">
        <v>9</v>
      </c>
      <c r="D19" s="253" t="s">
        <v>7</v>
      </c>
      <c r="E19" s="254" t="s">
        <v>5</v>
      </c>
      <c r="F19" s="255" t="s">
        <v>49</v>
      </c>
      <c r="G19" s="256" t="s">
        <v>12</v>
      </c>
      <c r="H19" s="257" t="s">
        <v>22</v>
      </c>
      <c r="I19" s="59" t="s">
        <v>50</v>
      </c>
      <c r="J19" s="81" t="s">
        <v>3</v>
      </c>
      <c r="K19" s="60" t="s">
        <v>61</v>
      </c>
    </row>
    <row r="20" spans="1:11" s="267" customFormat="1" ht="48.75" customHeight="1" thickBot="1" x14ac:dyDescent="0.3">
      <c r="A20" s="259" t="s">
        <v>8</v>
      </c>
      <c r="B20" s="312" t="s">
        <v>13</v>
      </c>
      <c r="C20" s="261"/>
      <c r="D20" s="292" t="s">
        <v>14</v>
      </c>
      <c r="E20" s="261" t="s">
        <v>8</v>
      </c>
      <c r="F20" s="261" t="s">
        <v>8</v>
      </c>
      <c r="G20" s="264" t="s">
        <v>8</v>
      </c>
      <c r="H20" s="264"/>
      <c r="I20" s="265" t="s">
        <v>8</v>
      </c>
      <c r="J20" s="265"/>
      <c r="K20" s="266"/>
    </row>
    <row r="21" spans="1:11" s="230" customFormat="1" ht="15.75" x14ac:dyDescent="0.25">
      <c r="A21" s="313" t="s">
        <v>622</v>
      </c>
      <c r="B21" s="297" t="s">
        <v>339</v>
      </c>
      <c r="C21" s="47">
        <f t="shared" ref="C21:C27" si="0">LEN(B21)</f>
        <v>26</v>
      </c>
      <c r="D21" s="270" t="s">
        <v>366</v>
      </c>
      <c r="E21" s="201">
        <v>118940</v>
      </c>
      <c r="F21" s="107" t="str">
        <f t="shared" ref="F21:F27" si="1">$B$3&amp;": "&amp;B21</f>
        <v>Predictive Analytics: Introduction to Clustering</v>
      </c>
      <c r="G21" s="197" t="s">
        <v>602</v>
      </c>
      <c r="H21" s="48">
        <f t="shared" ref="H21:H27" si="2">LEN(F21)</f>
        <v>48</v>
      </c>
      <c r="I21" s="279"/>
      <c r="J21" s="280"/>
      <c r="K21" s="299"/>
    </row>
    <row r="22" spans="1:11" s="230" customFormat="1" ht="15.75" x14ac:dyDescent="0.25">
      <c r="A22" s="293"/>
      <c r="B22" s="297" t="s">
        <v>340</v>
      </c>
      <c r="C22" s="47">
        <f t="shared" si="0"/>
        <v>30</v>
      </c>
      <c r="D22" s="270" t="s">
        <v>341</v>
      </c>
      <c r="E22" s="201">
        <v>118941</v>
      </c>
      <c r="F22" s="107" t="str">
        <f t="shared" si="1"/>
        <v>Predictive Analytics: Types of Clustering Techniques</v>
      </c>
      <c r="G22" s="197" t="s">
        <v>71</v>
      </c>
      <c r="H22" s="48">
        <f t="shared" si="2"/>
        <v>52</v>
      </c>
      <c r="I22" s="279"/>
      <c r="J22" s="280"/>
      <c r="K22" s="299"/>
    </row>
    <row r="23" spans="1:11" s="230" customFormat="1" ht="31.5" x14ac:dyDescent="0.25">
      <c r="B23" s="314" t="s">
        <v>342</v>
      </c>
      <c r="C23" s="46">
        <f t="shared" si="0"/>
        <v>33</v>
      </c>
      <c r="D23" s="270" t="s">
        <v>343</v>
      </c>
      <c r="E23" s="201">
        <v>118942</v>
      </c>
      <c r="F23" s="107" t="str">
        <f t="shared" si="1"/>
        <v>Predictive Analytics: Proximity Measures for Clustering</v>
      </c>
      <c r="G23" s="197" t="s">
        <v>71</v>
      </c>
      <c r="H23" s="48">
        <f t="shared" si="2"/>
        <v>55</v>
      </c>
      <c r="I23" s="279"/>
      <c r="J23" s="280"/>
      <c r="K23" s="299"/>
    </row>
    <row r="24" spans="1:11" s="230" customFormat="1" ht="31.5" x14ac:dyDescent="0.25">
      <c r="A24" s="293" t="s">
        <v>344</v>
      </c>
      <c r="B24" s="315" t="s">
        <v>345</v>
      </c>
      <c r="C24" s="47">
        <f t="shared" si="0"/>
        <v>30</v>
      </c>
      <c r="D24" s="270" t="s">
        <v>368</v>
      </c>
      <c r="E24" s="201">
        <v>118943</v>
      </c>
      <c r="F24" s="107" t="str">
        <f t="shared" si="1"/>
        <v>Predictive Analytics: Overview of K-Means Clustering</v>
      </c>
      <c r="G24" s="197" t="s">
        <v>71</v>
      </c>
      <c r="H24" s="48">
        <f t="shared" si="2"/>
        <v>52</v>
      </c>
      <c r="I24" s="279"/>
      <c r="J24" s="280"/>
      <c r="K24" s="299"/>
    </row>
    <row r="25" spans="1:11" s="230" customFormat="1" ht="31.5" x14ac:dyDescent="0.25">
      <c r="A25" s="234"/>
      <c r="B25" s="297" t="s">
        <v>346</v>
      </c>
      <c r="C25" s="109">
        <f t="shared" si="0"/>
        <v>29</v>
      </c>
      <c r="D25" s="270" t="s">
        <v>347</v>
      </c>
      <c r="E25" s="201">
        <v>118944</v>
      </c>
      <c r="F25" s="107" t="str">
        <f t="shared" si="1"/>
        <v>Predictive Analytics: Minimizing SSE of Data Points</v>
      </c>
      <c r="G25" s="197" t="s">
        <v>71</v>
      </c>
      <c r="H25" s="48">
        <f t="shared" si="2"/>
        <v>51</v>
      </c>
      <c r="I25" s="279"/>
      <c r="J25" s="280"/>
      <c r="K25" s="299"/>
    </row>
    <row r="26" spans="1:11" s="230" customFormat="1" ht="31.5" x14ac:dyDescent="0.25">
      <c r="A26" s="307"/>
      <c r="B26" s="297" t="s">
        <v>348</v>
      </c>
      <c r="C26" s="46">
        <f t="shared" si="0"/>
        <v>41</v>
      </c>
      <c r="D26" s="270" t="s">
        <v>349</v>
      </c>
      <c r="E26" s="201">
        <v>118945</v>
      </c>
      <c r="F26" s="107" t="str">
        <f t="shared" si="1"/>
        <v>Predictive Analytics: K-Means Clustering Termination Procedures</v>
      </c>
      <c r="G26" s="197" t="s">
        <v>71</v>
      </c>
      <c r="H26" s="48">
        <f t="shared" si="2"/>
        <v>63</v>
      </c>
      <c r="I26" s="271"/>
      <c r="J26" s="272"/>
      <c r="K26" s="299"/>
    </row>
    <row r="27" spans="1:11" s="230" customFormat="1" ht="31.5" x14ac:dyDescent="0.25">
      <c r="A27" s="293"/>
      <c r="B27" s="297" t="s">
        <v>350</v>
      </c>
      <c r="C27" s="46">
        <f t="shared" si="0"/>
        <v>52</v>
      </c>
      <c r="D27" s="270" t="s">
        <v>351</v>
      </c>
      <c r="E27" s="201">
        <v>118946</v>
      </c>
      <c r="F27" s="107" t="str">
        <f t="shared" si="1"/>
        <v>Predictive Analytics: Evaluation and Considerations for K-Means Clustering</v>
      </c>
      <c r="G27" s="197" t="s">
        <v>71</v>
      </c>
      <c r="H27" s="48">
        <f t="shared" si="2"/>
        <v>74</v>
      </c>
      <c r="I27" s="271"/>
      <c r="J27" s="272"/>
      <c r="K27" s="299"/>
    </row>
    <row r="28" spans="1:11" s="230" customFormat="1" ht="31.5" x14ac:dyDescent="0.25">
      <c r="A28" s="293" t="s">
        <v>360</v>
      </c>
      <c r="B28" s="297" t="s">
        <v>400</v>
      </c>
      <c r="C28" s="46">
        <f>LEN(B28)</f>
        <v>43</v>
      </c>
      <c r="D28" s="270" t="s">
        <v>354</v>
      </c>
      <c r="E28" s="201">
        <v>118947</v>
      </c>
      <c r="F28" s="107" t="str">
        <f>$B$3&amp;": "&amp;B28</f>
        <v>Predictive Analytics: Hierarchical Clustering and DBSCAN Overview</v>
      </c>
      <c r="G28" s="197" t="s">
        <v>71</v>
      </c>
      <c r="H28" s="48">
        <f>LEN(F28)</f>
        <v>65</v>
      </c>
      <c r="I28" s="279"/>
      <c r="J28" s="272"/>
      <c r="K28" s="299"/>
    </row>
    <row r="29" spans="1:11" s="230" customFormat="1" ht="15.75" x14ac:dyDescent="0.25">
      <c r="A29" s="293"/>
      <c r="B29" s="297" t="s">
        <v>401</v>
      </c>
      <c r="C29" s="46">
        <f t="shared" ref="C29:C30" si="3">LEN(B29)</f>
        <v>16</v>
      </c>
      <c r="D29" s="297" t="s">
        <v>352</v>
      </c>
      <c r="E29" s="201">
        <v>118948</v>
      </c>
      <c r="F29" s="107" t="str">
        <f t="shared" ref="F29:F30" si="4">$B$3&amp;": "&amp;B29</f>
        <v>Predictive Analytics: DBSCAN Operation</v>
      </c>
      <c r="G29" s="197" t="s">
        <v>71</v>
      </c>
      <c r="H29" s="48">
        <f t="shared" ref="H29:H30" si="5">LEN(F29)</f>
        <v>38</v>
      </c>
      <c r="I29" s="271"/>
      <c r="J29" s="272"/>
      <c r="K29" s="299"/>
    </row>
    <row r="30" spans="1:11" s="230" customFormat="1" ht="15.75" x14ac:dyDescent="0.25">
      <c r="A30" s="293"/>
      <c r="B30" s="297" t="s">
        <v>619</v>
      </c>
      <c r="C30" s="46">
        <f t="shared" si="3"/>
        <v>17</v>
      </c>
      <c r="D30" s="297" t="s">
        <v>620</v>
      </c>
      <c r="E30" s="201">
        <v>118949</v>
      </c>
      <c r="F30" s="107" t="str">
        <f t="shared" si="4"/>
        <v>Predictive Analytics: DBSCAN Attributes</v>
      </c>
      <c r="G30" s="197" t="s">
        <v>71</v>
      </c>
      <c r="H30" s="48">
        <f t="shared" si="5"/>
        <v>39</v>
      </c>
      <c r="I30" s="271"/>
      <c r="J30" s="272"/>
      <c r="K30" s="299"/>
    </row>
    <row r="31" spans="1:11" s="230" customFormat="1" ht="24" customHeight="1" x14ac:dyDescent="0.25">
      <c r="A31" s="281"/>
      <c r="B31" s="281"/>
      <c r="C31" s="282"/>
      <c r="F31" s="281"/>
      <c r="G31" s="283"/>
      <c r="H31" s="282"/>
      <c r="I31" s="282"/>
      <c r="J31" s="282"/>
      <c r="K31" s="282"/>
    </row>
    <row r="32" spans="1:11" s="230" customFormat="1" ht="24.75" customHeight="1" x14ac:dyDescent="0.25">
      <c r="A32" s="281"/>
      <c r="B32" s="281"/>
      <c r="C32" s="282"/>
      <c r="F32" s="281"/>
      <c r="G32" s="283"/>
      <c r="H32" s="282"/>
      <c r="I32" s="282"/>
      <c r="J32" s="282"/>
      <c r="K32" s="282"/>
    </row>
    <row r="33" spans="1:11" s="230" customFormat="1" ht="24.75" customHeight="1" x14ac:dyDescent="0.25">
      <c r="A33" s="281"/>
      <c r="B33" s="281"/>
      <c r="C33" s="282"/>
      <c r="F33" s="281"/>
      <c r="G33" s="283"/>
      <c r="H33" s="282"/>
      <c r="I33" s="282"/>
      <c r="J33" s="282"/>
      <c r="K33" s="282"/>
    </row>
    <row r="34" spans="1:11" s="230" customFormat="1" ht="27.75" customHeight="1" x14ac:dyDescent="0.25">
      <c r="A34" s="281"/>
      <c r="B34" s="281"/>
      <c r="C34" s="282"/>
      <c r="F34" s="281"/>
      <c r="G34" s="283"/>
      <c r="H34" s="282"/>
      <c r="I34" s="282"/>
      <c r="J34" s="282"/>
      <c r="K34" s="282"/>
    </row>
    <row r="35" spans="1:11" s="230" customFormat="1" ht="25.5" customHeight="1" x14ac:dyDescent="0.25">
      <c r="A35" s="281"/>
      <c r="B35" s="281"/>
      <c r="C35" s="282"/>
      <c r="F35" s="281"/>
      <c r="G35" s="283"/>
      <c r="H35" s="282"/>
      <c r="I35" s="282"/>
      <c r="J35" s="282"/>
      <c r="K35" s="282"/>
    </row>
    <row r="36" spans="1:11" s="230" customFormat="1" ht="25.5" customHeight="1" x14ac:dyDescent="0.25">
      <c r="A36" s="281"/>
      <c r="B36" s="281"/>
      <c r="C36" s="282"/>
      <c r="F36" s="281"/>
      <c r="G36" s="283"/>
      <c r="H36" s="282"/>
      <c r="I36" s="282"/>
      <c r="J36" s="282"/>
      <c r="K36" s="282"/>
    </row>
    <row r="37" spans="1:11" s="230" customFormat="1" ht="25.5" customHeight="1" x14ac:dyDescent="0.25">
      <c r="A37" s="281"/>
      <c r="B37" s="281"/>
      <c r="C37" s="282"/>
      <c r="F37" s="281"/>
      <c r="G37" s="283"/>
      <c r="H37" s="282"/>
      <c r="I37" s="282"/>
      <c r="J37" s="282"/>
      <c r="K37" s="282"/>
    </row>
    <row r="38" spans="1:11" s="230" customFormat="1" ht="25.5" customHeight="1" x14ac:dyDescent="0.25">
      <c r="A38" s="281"/>
      <c r="B38" s="281"/>
      <c r="C38" s="282"/>
      <c r="F38" s="281"/>
      <c r="G38" s="283"/>
      <c r="H38" s="282"/>
      <c r="I38" s="282"/>
      <c r="J38" s="282"/>
      <c r="K38" s="282"/>
    </row>
    <row r="39" spans="1:11" s="230" customFormat="1" ht="25.5" customHeight="1" x14ac:dyDescent="0.25">
      <c r="A39" s="281"/>
      <c r="B39" s="281"/>
      <c r="C39" s="282"/>
      <c r="F39" s="281"/>
      <c r="G39" s="283"/>
      <c r="H39" s="282"/>
      <c r="I39" s="282"/>
      <c r="J39" s="282"/>
      <c r="K39" s="282"/>
    </row>
    <row r="40" spans="1:11" s="230" customFormat="1" ht="32.25" customHeight="1" x14ac:dyDescent="0.25">
      <c r="A40" s="281"/>
      <c r="B40" s="281"/>
      <c r="C40" s="282"/>
      <c r="F40" s="281"/>
      <c r="G40" s="283"/>
      <c r="H40" s="282"/>
      <c r="I40" s="282"/>
      <c r="J40" s="282"/>
      <c r="K40" s="282"/>
    </row>
    <row r="41" spans="1:11" s="230" customFormat="1" ht="23.25" customHeight="1" x14ac:dyDescent="0.25">
      <c r="A41" s="281"/>
      <c r="B41" s="281"/>
      <c r="C41" s="282"/>
      <c r="F41" s="281"/>
      <c r="G41" s="283"/>
      <c r="H41" s="282"/>
      <c r="I41" s="282"/>
      <c r="J41" s="282"/>
      <c r="K41" s="282"/>
    </row>
    <row r="42" spans="1:11" s="230" customFormat="1" ht="23.25" customHeight="1" x14ac:dyDescent="0.25">
      <c r="A42" s="281"/>
      <c r="B42" s="281"/>
      <c r="C42" s="282"/>
      <c r="F42" s="281"/>
      <c r="G42" s="283"/>
      <c r="H42" s="282"/>
      <c r="I42" s="282"/>
      <c r="J42" s="282"/>
      <c r="K42" s="282"/>
    </row>
    <row r="43" spans="1:11" s="230" customFormat="1" ht="23.25" customHeight="1" x14ac:dyDescent="0.25">
      <c r="A43" s="281"/>
      <c r="B43" s="281"/>
      <c r="C43" s="282"/>
      <c r="F43" s="281"/>
      <c r="G43" s="283"/>
      <c r="H43" s="282"/>
      <c r="I43" s="282"/>
      <c r="J43" s="282"/>
      <c r="K43" s="282"/>
    </row>
    <row r="44" spans="1:11" s="230" customFormat="1" ht="23.25" customHeight="1" x14ac:dyDescent="0.25">
      <c r="A44" s="281"/>
      <c r="B44" s="281"/>
      <c r="C44" s="282"/>
      <c r="F44" s="281"/>
      <c r="G44" s="283"/>
      <c r="H44" s="282"/>
      <c r="I44" s="282"/>
      <c r="J44" s="282"/>
      <c r="K44" s="282"/>
    </row>
  </sheetData>
  <mergeCells count="7">
    <mergeCell ref="G17:H17"/>
    <mergeCell ref="G10:H10"/>
    <mergeCell ref="G11:H11"/>
    <mergeCell ref="G12:H12"/>
    <mergeCell ref="G13:H13"/>
    <mergeCell ref="G14:H14"/>
    <mergeCell ref="G15:H15"/>
  </mergeCells>
  <conditionalFormatting sqref="C23">
    <cfRule type="cellIs" dxfId="185" priority="40" operator="greaterThan">
      <formula>52</formula>
    </cfRule>
  </conditionalFormatting>
  <conditionalFormatting sqref="H23">
    <cfRule type="cellIs" dxfId="184" priority="38" operator="greaterThan">
      <formula>100</formula>
    </cfRule>
  </conditionalFormatting>
  <conditionalFormatting sqref="C2">
    <cfRule type="cellIs" dxfId="183" priority="37" operator="greaterThan">
      <formula>49</formula>
    </cfRule>
  </conditionalFormatting>
  <conditionalFormatting sqref="C11">
    <cfRule type="cellIs" dxfId="182" priority="36" operator="greaterThan">
      <formula>80</formula>
    </cfRule>
  </conditionalFormatting>
  <conditionalFormatting sqref="C12">
    <cfRule type="cellIs" dxfId="181" priority="35" operator="greaterThan">
      <formula>4000</formula>
    </cfRule>
  </conditionalFormatting>
  <conditionalFormatting sqref="C15">
    <cfRule type="cellIs" dxfId="180" priority="34" operator="greaterThan">
      <formula>500</formula>
    </cfRule>
  </conditionalFormatting>
  <conditionalFormatting sqref="C1">
    <cfRule type="cellIs" dxfId="179" priority="33" operator="greaterThan">
      <formula>49</formula>
    </cfRule>
  </conditionalFormatting>
  <conditionalFormatting sqref="C24">
    <cfRule type="cellIs" dxfId="178" priority="28" operator="greaterThan">
      <formula>52</formula>
    </cfRule>
  </conditionalFormatting>
  <conditionalFormatting sqref="H24">
    <cfRule type="cellIs" dxfId="177" priority="27" operator="greaterThan">
      <formula>100</formula>
    </cfRule>
  </conditionalFormatting>
  <conditionalFormatting sqref="C25">
    <cfRule type="cellIs" dxfId="176" priority="26" operator="greaterThan">
      <formula>52</formula>
    </cfRule>
  </conditionalFormatting>
  <conditionalFormatting sqref="H25">
    <cfRule type="cellIs" dxfId="175" priority="25" operator="greaterThan">
      <formula>100</formula>
    </cfRule>
  </conditionalFormatting>
  <conditionalFormatting sqref="C28">
    <cfRule type="cellIs" dxfId="174" priority="24" operator="greaterThan">
      <formula>52</formula>
    </cfRule>
  </conditionalFormatting>
  <conditionalFormatting sqref="H28">
    <cfRule type="cellIs" dxfId="173" priority="23" operator="greaterThan">
      <formula>100</formula>
    </cfRule>
  </conditionalFormatting>
  <conditionalFormatting sqref="C26">
    <cfRule type="cellIs" dxfId="172" priority="20" operator="greaterThan">
      <formula>52</formula>
    </cfRule>
  </conditionalFormatting>
  <conditionalFormatting sqref="H26">
    <cfRule type="cellIs" dxfId="171" priority="19" operator="greaterThan">
      <formula>100</formula>
    </cfRule>
  </conditionalFormatting>
  <conditionalFormatting sqref="C22">
    <cfRule type="cellIs" dxfId="170" priority="16" operator="greaterThan">
      <formula>52</formula>
    </cfRule>
  </conditionalFormatting>
  <conditionalFormatting sqref="H22">
    <cfRule type="cellIs" dxfId="169" priority="15" operator="greaterThan">
      <formula>100</formula>
    </cfRule>
  </conditionalFormatting>
  <conditionalFormatting sqref="C27">
    <cfRule type="cellIs" dxfId="168" priority="8" operator="greaterThan">
      <formula>52</formula>
    </cfRule>
  </conditionalFormatting>
  <conditionalFormatting sqref="H27">
    <cfRule type="cellIs" dxfId="167" priority="7" operator="greaterThan">
      <formula>100</formula>
    </cfRule>
  </conditionalFormatting>
  <conditionalFormatting sqref="C21">
    <cfRule type="cellIs" dxfId="166" priority="6" operator="greaterThan">
      <formula>52</formula>
    </cfRule>
  </conditionalFormatting>
  <conditionalFormatting sqref="H21">
    <cfRule type="cellIs" dxfId="165" priority="5" operator="greaterThan">
      <formula>100</formula>
    </cfRule>
  </conditionalFormatting>
  <conditionalFormatting sqref="C29">
    <cfRule type="cellIs" dxfId="164" priority="4" operator="greaterThan">
      <formula>52</formula>
    </cfRule>
  </conditionalFormatting>
  <conditionalFormatting sqref="H29">
    <cfRule type="cellIs" dxfId="163" priority="3" operator="greaterThan">
      <formula>100</formula>
    </cfRule>
  </conditionalFormatting>
  <conditionalFormatting sqref="C30">
    <cfRule type="cellIs" dxfId="162" priority="2" operator="greaterThan">
      <formula>52</formula>
    </cfRule>
  </conditionalFormatting>
  <conditionalFormatting sqref="H30">
    <cfRule type="cellIs" dxfId="161" priority="1" operator="greaterThan">
      <formula>100</formula>
    </cfRule>
  </conditionalFormatting>
  <dataValidations xWindow="1139" yWindow="616" count="16">
    <dataValidation allowBlank="1" showInputMessage="1" showErrorMessage="1" prompt="High-level description of the content, a hook of why learning this is beneficial to the learner, and exam/cert coverage" sqref="B12"/>
    <dataValidation allowBlank="1" showInputMessage="1" showErrorMessage="1" prompt="Each topic title is unique. Capitalize each main word. Max 52 characters" sqref="B29:B30 B24:B27 B21:B22"/>
    <dataValidation type="list" allowBlank="1" showInputMessage="1" showErrorMessage="1" prompt="Choose from the drop down list to autopopulate Course ID." sqref="B1:B5 B7:B9">
      <formula1>"IT Skills, Business Skills, IT Desktop"</formula1>
    </dataValidation>
    <dataValidation allowBlank="1" showInputMessage="1" showErrorMessage="1" prompt="All PSVs in plan. Auto-populate from amount of PSVs in each course (B14). Locked cell." sqref="B17"/>
    <dataValidation allowBlank="1" showInputMessage="1" showErrorMessage="1" prompt="Auto-Count from column E. Locked cell." sqref="B16"/>
    <dataValidation allowBlank="1" showInputMessage="1" showErrorMessage="1" prompt="At least five keywords that are likely to be entered by a learner searching for specific content. 500 characters max." sqref="B15"/>
    <dataValidation allowBlank="1" showInputMessage="1" showErrorMessage="1" prompt="Describe audience in terms of job titles, responsibilities, and/or required expertise or profiency. Can be a single list separated by semicolons, or a full sentence with terminal punctuation. Can be the same for all courses in the lesson path." sqref="B14"/>
    <dataValidation allowBlank="1" showInputMessage="1" showErrorMessage="1" prompt="Single sentence describing what the learner will be able to perform after completing the course. Begins with 'To'. No terminal punctuation." sqref="B13"/>
    <dataValidation allowBlank="1" showInputMessage="1" showErrorMessage="1" prompt="Include technology name. Max 80 characters" sqref="B11"/>
    <dataValidation allowBlank="1" showInputMessage="1" showErrorMessage="1" prompt="Auto-populated based on LP ID and Content Type. IT skills for 'a0#_it_enus', IT Desktop for 'a0#_dt_enus' etc." sqref="B10"/>
    <dataValidation type="textLength" operator="lessThanOrEqual" allowBlank="1" showInputMessage="1" showErrorMessage="1" error="Lesson title may not exceed 43 characters" prompt="max 43 characters" sqref="A22 A28">
      <formula1>43</formula1>
    </dataValidation>
    <dataValidation type="list" allowBlank="1" showInputMessage="1" showErrorMessage="1" sqref="G10:H15">
      <formula1>$M$9:$M$15</formula1>
    </dataValidation>
    <dataValidation type="list" allowBlank="1" showInputMessage="1" showErrorMessage="1" sqref="G17:H17">
      <formula1>$N$9:$N$11</formula1>
    </dataValidation>
    <dataValidation allowBlank="1" showInputMessage="1" showErrorMessage="1" prompt="High-level description of the audience, similar to course audience." sqref="B6"/>
    <dataValidation allowBlank="1" showInputMessage="1" showErrorMessage="1" prompt="Describes what the learner will be able to do after completing the topic. Include technology name when possible. This field doubles as the PSV description in SkillPort. No end punctuation. Use measurable verbs." sqref="D21:D30"/>
    <dataValidation allowBlank="1" showInputMessage="1" showErrorMessage="1" prompt="Auto-populated from path and topic title. Locked cell." sqref="F21:F30"/>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44"/>
  <sheetViews>
    <sheetView zoomScale="85" zoomScaleNormal="85" workbookViewId="0">
      <selection sqref="A1:XFD1048576"/>
    </sheetView>
  </sheetViews>
  <sheetFormatPr defaultColWidth="51.7109375" defaultRowHeight="15" x14ac:dyDescent="0.25"/>
  <cols>
    <col min="1" max="1" width="38.5703125" style="236" customWidth="1"/>
    <col min="2" max="2" width="44.5703125" style="223" customWidth="1"/>
    <col min="3" max="3" width="9" style="222" customWidth="1"/>
    <col min="4" max="4" width="50.7109375" style="223" customWidth="1"/>
    <col min="5" max="5" width="17" style="236" customWidth="1"/>
    <col min="6" max="6" width="50.7109375" style="223" customWidth="1"/>
    <col min="7" max="7" width="9.5703125" style="225" customWidth="1"/>
    <col min="8" max="8" width="11.7109375" style="222" customWidth="1"/>
    <col min="9" max="9" width="14.7109375" style="222" customWidth="1"/>
    <col min="10" max="10" width="53.7109375" style="222" customWidth="1"/>
    <col min="11" max="11" width="68.5703125" style="222" customWidth="1"/>
    <col min="12" max="12" width="51.7109375" style="223" customWidth="1"/>
    <col min="13" max="13" width="40.140625" style="223" hidden="1" customWidth="1"/>
    <col min="14" max="14" width="14.28515625" style="223" hidden="1" customWidth="1"/>
    <col min="15" max="16384" width="51.7109375" style="223"/>
  </cols>
  <sheetData>
    <row r="1" spans="1:14" ht="21" x14ac:dyDescent="0.25">
      <c r="A1" s="220" t="s">
        <v>52</v>
      </c>
      <c r="B1" s="144" t="s">
        <v>62</v>
      </c>
      <c r="E1" s="224" t="s">
        <v>4</v>
      </c>
      <c r="K1" s="223"/>
    </row>
    <row r="2" spans="1:14" ht="21" x14ac:dyDescent="0.25">
      <c r="A2" s="220" t="s">
        <v>20</v>
      </c>
      <c r="B2" s="144" t="s">
        <v>68</v>
      </c>
      <c r="C2" s="222">
        <f>LEN(B2)</f>
        <v>20</v>
      </c>
      <c r="E2" s="224" t="s">
        <v>4</v>
      </c>
      <c r="K2" s="223"/>
    </row>
    <row r="3" spans="1:14" ht="21" x14ac:dyDescent="0.25">
      <c r="A3" s="220" t="s">
        <v>60</v>
      </c>
      <c r="B3" s="144" t="s">
        <v>68</v>
      </c>
      <c r="E3" s="224"/>
      <c r="K3" s="223"/>
    </row>
    <row r="4" spans="1:14" ht="21" x14ac:dyDescent="0.25">
      <c r="A4" s="220" t="s">
        <v>23</v>
      </c>
      <c r="B4" s="144" t="s">
        <v>117</v>
      </c>
      <c r="E4" s="224"/>
      <c r="F4" s="228"/>
      <c r="G4" s="228"/>
      <c r="H4" s="229"/>
      <c r="K4" s="230"/>
      <c r="L4" s="231"/>
      <c r="M4" s="230"/>
    </row>
    <row r="5" spans="1:14" ht="285" x14ac:dyDescent="0.25">
      <c r="A5" s="232" t="s">
        <v>17</v>
      </c>
      <c r="B5" s="144" t="s">
        <v>415</v>
      </c>
      <c r="E5" s="224"/>
      <c r="F5" s="228"/>
      <c r="G5" s="228"/>
      <c r="H5" s="229"/>
      <c r="K5" s="230"/>
      <c r="L5" s="231"/>
      <c r="M5" s="230"/>
    </row>
    <row r="6" spans="1:14" ht="150" x14ac:dyDescent="0.25">
      <c r="A6" s="232" t="s">
        <v>11</v>
      </c>
      <c r="B6" s="308" t="s">
        <v>320</v>
      </c>
      <c r="E6" s="224"/>
      <c r="F6" s="228"/>
      <c r="G6" s="228"/>
      <c r="H6" s="229"/>
      <c r="K6" s="230"/>
      <c r="L6" s="231"/>
      <c r="M6" s="230"/>
    </row>
    <row r="7" spans="1:14" ht="15.75" x14ac:dyDescent="0.25">
      <c r="A7" s="232" t="s">
        <v>18</v>
      </c>
      <c r="B7" s="144" t="s">
        <v>63</v>
      </c>
      <c r="E7" s="224"/>
      <c r="F7" s="228"/>
      <c r="G7" s="228"/>
      <c r="H7" s="229"/>
      <c r="K7" s="234"/>
      <c r="L7" s="231"/>
      <c r="M7" s="234"/>
    </row>
    <row r="8" spans="1:14" ht="15.75" x14ac:dyDescent="0.25">
      <c r="A8" s="232" t="s">
        <v>6</v>
      </c>
      <c r="B8" s="144" t="s">
        <v>63</v>
      </c>
      <c r="E8" s="224"/>
      <c r="F8" s="228"/>
      <c r="G8" s="228"/>
      <c r="H8" s="229"/>
      <c r="K8" s="234"/>
      <c r="L8" s="231"/>
      <c r="M8" s="234"/>
    </row>
    <row r="9" spans="1:14" ht="15.75" x14ac:dyDescent="0.25">
      <c r="A9" s="235"/>
      <c r="B9" s="144">
        <v>0</v>
      </c>
      <c r="F9" s="228"/>
      <c r="G9" s="228"/>
      <c r="H9" s="237"/>
      <c r="K9" s="223"/>
      <c r="M9" s="238" t="s">
        <v>58</v>
      </c>
      <c r="N9" s="239" t="s">
        <v>25</v>
      </c>
    </row>
    <row r="10" spans="1:14" ht="21" x14ac:dyDescent="0.25">
      <c r="A10" s="240" t="s">
        <v>531</v>
      </c>
      <c r="B10" s="97" t="str">
        <f>IF(B1="IT Skills",B4&amp;"_a12_it_enus",IF(B1="Business Skills",B4&amp;"_a12_bs_enus",IF(B1="IT Desktop",B4&amp;"_a12_dt_enus","_a12_it_enus")))</f>
        <v>df_prma_a12_it_enus</v>
      </c>
      <c r="E10" s="224"/>
      <c r="F10" s="232" t="s">
        <v>24</v>
      </c>
      <c r="G10" s="336" t="s">
        <v>54</v>
      </c>
      <c r="H10" s="337"/>
      <c r="K10" s="223"/>
      <c r="M10" s="238" t="s">
        <v>56</v>
      </c>
      <c r="N10" s="239" t="s">
        <v>27</v>
      </c>
    </row>
    <row r="11" spans="1:14" ht="21" x14ac:dyDescent="0.25">
      <c r="A11" s="240" t="s">
        <v>532</v>
      </c>
      <c r="B11" s="241" t="s">
        <v>624</v>
      </c>
      <c r="C11" s="242">
        <f>LEN(B11)</f>
        <v>29</v>
      </c>
      <c r="E11" s="224"/>
      <c r="F11" s="232" t="s">
        <v>26</v>
      </c>
      <c r="G11" s="334"/>
      <c r="H11" s="335"/>
      <c r="K11" s="223"/>
      <c r="M11" s="238" t="s">
        <v>57</v>
      </c>
      <c r="N11" s="239" t="s">
        <v>29</v>
      </c>
    </row>
    <row r="12" spans="1:14" s="244" customFormat="1" ht="90" x14ac:dyDescent="0.25">
      <c r="A12" s="232" t="s">
        <v>19</v>
      </c>
      <c r="B12" s="309" t="s">
        <v>623</v>
      </c>
      <c r="C12" s="242">
        <f>LEN(B12)</f>
        <v>234</v>
      </c>
      <c r="E12" s="245"/>
      <c r="F12" s="232" t="s">
        <v>28</v>
      </c>
      <c r="G12" s="334"/>
      <c r="H12" s="335"/>
      <c r="M12" s="238" t="s">
        <v>54</v>
      </c>
    </row>
    <row r="13" spans="1:14" s="244" customFormat="1" ht="30" x14ac:dyDescent="0.25">
      <c r="A13" s="232" t="s">
        <v>10</v>
      </c>
      <c r="B13" s="144" t="s">
        <v>579</v>
      </c>
      <c r="C13" s="246"/>
      <c r="E13" s="245"/>
      <c r="F13" s="232" t="s">
        <v>30</v>
      </c>
      <c r="G13" s="330"/>
      <c r="H13" s="331"/>
      <c r="M13" s="238" t="s">
        <v>59</v>
      </c>
    </row>
    <row r="14" spans="1:14" s="244" customFormat="1" ht="105" x14ac:dyDescent="0.25">
      <c r="A14" s="232" t="s">
        <v>1</v>
      </c>
      <c r="B14" s="310" t="s">
        <v>119</v>
      </c>
      <c r="C14" s="246"/>
      <c r="E14" s="248"/>
      <c r="F14" s="232" t="s">
        <v>31</v>
      </c>
      <c r="G14" s="330"/>
      <c r="H14" s="331"/>
      <c r="M14" s="238" t="s">
        <v>53</v>
      </c>
    </row>
    <row r="15" spans="1:14" s="244" customFormat="1" ht="60" x14ac:dyDescent="0.25">
      <c r="A15" s="232" t="s">
        <v>2</v>
      </c>
      <c r="B15" s="144" t="s">
        <v>581</v>
      </c>
      <c r="C15" s="242">
        <f>LEN(B15)</f>
        <v>170</v>
      </c>
      <c r="E15" s="248"/>
      <c r="F15" s="232" t="s">
        <v>32</v>
      </c>
      <c r="G15" s="330"/>
      <c r="H15" s="331"/>
      <c r="M15" s="238" t="s">
        <v>55</v>
      </c>
    </row>
    <row r="16" spans="1:14" s="244" customFormat="1" ht="15.75" x14ac:dyDescent="0.25">
      <c r="A16" s="232" t="s">
        <v>21</v>
      </c>
      <c r="B16" s="144">
        <f>COUNT(E21:E30)</f>
        <v>10</v>
      </c>
      <c r="C16" s="246"/>
      <c r="E16" s="248"/>
      <c r="G16" s="246"/>
      <c r="H16" s="246"/>
    </row>
    <row r="17" spans="1:12" ht="15.75" x14ac:dyDescent="0.25">
      <c r="A17" s="232" t="s">
        <v>51</v>
      </c>
      <c r="B17" s="236">
        <v>20</v>
      </c>
      <c r="F17" s="232" t="s">
        <v>33</v>
      </c>
      <c r="G17" s="346" t="s">
        <v>27</v>
      </c>
      <c r="H17" s="347"/>
      <c r="K17" s="223"/>
    </row>
    <row r="18" spans="1:12" ht="15.75" thickBot="1" x14ac:dyDescent="0.3">
      <c r="A18" s="223"/>
      <c r="E18" s="223"/>
      <c r="K18" s="223"/>
    </row>
    <row r="19" spans="1:12" s="258" customFormat="1" ht="56.25" x14ac:dyDescent="0.25">
      <c r="A19" s="250" t="s">
        <v>0</v>
      </c>
      <c r="B19" s="311" t="s">
        <v>48</v>
      </c>
      <c r="C19" s="252" t="s">
        <v>9</v>
      </c>
      <c r="D19" s="253" t="s">
        <v>7</v>
      </c>
      <c r="E19" s="254" t="s">
        <v>5</v>
      </c>
      <c r="F19" s="255" t="s">
        <v>49</v>
      </c>
      <c r="G19" s="256" t="s">
        <v>12</v>
      </c>
      <c r="H19" s="257" t="s">
        <v>22</v>
      </c>
      <c r="I19" s="59" t="s">
        <v>50</v>
      </c>
      <c r="J19" s="81" t="s">
        <v>3</v>
      </c>
      <c r="K19" s="60" t="s">
        <v>61</v>
      </c>
    </row>
    <row r="20" spans="1:12" s="267" customFormat="1" ht="30.75" thickBot="1" x14ac:dyDescent="0.3">
      <c r="A20" s="259" t="s">
        <v>8</v>
      </c>
      <c r="B20" s="312" t="s">
        <v>13</v>
      </c>
      <c r="C20" s="261"/>
      <c r="D20" s="292" t="s">
        <v>14</v>
      </c>
      <c r="E20" s="261" t="s">
        <v>8</v>
      </c>
      <c r="F20" s="261" t="s">
        <v>8</v>
      </c>
      <c r="G20" s="264" t="s">
        <v>8</v>
      </c>
      <c r="H20" s="264"/>
      <c r="I20" s="265" t="s">
        <v>8</v>
      </c>
      <c r="J20" s="265"/>
      <c r="K20" s="266"/>
    </row>
    <row r="21" spans="1:12" s="295" customFormat="1" ht="15.75" x14ac:dyDescent="0.25">
      <c r="A21" s="313" t="s">
        <v>321</v>
      </c>
      <c r="B21" s="297" t="s">
        <v>322</v>
      </c>
      <c r="C21" s="127">
        <f>LEN(B21)</f>
        <v>26</v>
      </c>
      <c r="D21" s="270" t="s">
        <v>362</v>
      </c>
      <c r="E21" s="195">
        <v>118950</v>
      </c>
      <c r="F21" s="107" t="str">
        <f t="shared" ref="F21:F29" si="0">$B$3&amp;": "&amp;B21</f>
        <v>Predictive Analytics: Linear Regression Overview</v>
      </c>
      <c r="G21" s="191" t="s">
        <v>602</v>
      </c>
      <c r="H21" s="129">
        <f>LEN(F21)</f>
        <v>48</v>
      </c>
      <c r="I21" s="316"/>
      <c r="J21" s="280"/>
      <c r="K21" s="299"/>
    </row>
    <row r="22" spans="1:12" s="295" customFormat="1" ht="15.75" x14ac:dyDescent="0.25">
      <c r="B22" s="297" t="s">
        <v>323</v>
      </c>
      <c r="C22" s="131">
        <f t="shared" ref="C22:C30" si="1">LEN(B22)</f>
        <v>21</v>
      </c>
      <c r="D22" s="270" t="s">
        <v>324</v>
      </c>
      <c r="E22" s="195">
        <v>118951</v>
      </c>
      <c r="F22" s="107" t="str">
        <f t="shared" si="0"/>
        <v>Predictive Analytics: Sum of Squared Errors</v>
      </c>
      <c r="G22" s="191" t="s">
        <v>71</v>
      </c>
      <c r="H22" s="129">
        <f t="shared" ref="H22:H30" si="2">LEN(F22)</f>
        <v>43</v>
      </c>
      <c r="I22" s="316"/>
      <c r="J22" s="280"/>
      <c r="K22" s="299"/>
    </row>
    <row r="23" spans="1:12" s="230" customFormat="1" ht="15.75" x14ac:dyDescent="0.25">
      <c r="B23" s="297" t="s">
        <v>363</v>
      </c>
      <c r="C23" s="47">
        <f>LEN(B23)</f>
        <v>28</v>
      </c>
      <c r="D23" s="270" t="s">
        <v>325</v>
      </c>
      <c r="E23" s="201">
        <v>118952</v>
      </c>
      <c r="F23" s="107" t="str">
        <f t="shared" si="0"/>
        <v>Predictive Analytics: Ordinary Least Squares (OLS)</v>
      </c>
      <c r="G23" s="197" t="s">
        <v>71</v>
      </c>
      <c r="H23" s="48">
        <f>LEN(F23)</f>
        <v>50</v>
      </c>
      <c r="I23" s="279"/>
      <c r="J23" s="280"/>
      <c r="K23" s="299"/>
    </row>
    <row r="24" spans="1:12" s="230" customFormat="1" ht="15.75" x14ac:dyDescent="0.25">
      <c r="B24" s="297" t="s">
        <v>326</v>
      </c>
      <c r="C24" s="47">
        <f t="shared" ref="C24" si="3">LEN(B24)</f>
        <v>18</v>
      </c>
      <c r="D24" s="270" t="s">
        <v>327</v>
      </c>
      <c r="E24" s="201">
        <v>118953</v>
      </c>
      <c r="F24" s="107" t="str">
        <f t="shared" si="0"/>
        <v>Predictive Analytics: Drawing Inferences</v>
      </c>
      <c r="G24" s="197" t="s">
        <v>71</v>
      </c>
      <c r="H24" s="48">
        <f t="shared" ref="H24" si="4">LEN(F24)</f>
        <v>40</v>
      </c>
      <c r="I24" s="279"/>
      <c r="J24" s="280"/>
      <c r="K24" s="299"/>
    </row>
    <row r="25" spans="1:12" s="230" customFormat="1" ht="15.75" x14ac:dyDescent="0.25">
      <c r="A25" s="313" t="s">
        <v>329</v>
      </c>
      <c r="B25" s="297" t="s">
        <v>330</v>
      </c>
      <c r="C25" s="47">
        <f>LEN(B25)</f>
        <v>28</v>
      </c>
      <c r="D25" s="270" t="s">
        <v>331</v>
      </c>
      <c r="E25" s="201">
        <v>118954</v>
      </c>
      <c r="F25" s="107" t="str">
        <f t="shared" si="0"/>
        <v>Predictive Analytics: Logistic Regression Overview</v>
      </c>
      <c r="G25" s="197" t="s">
        <v>71</v>
      </c>
      <c r="H25" s="48">
        <f>LEN(F25)</f>
        <v>50</v>
      </c>
      <c r="I25" s="279"/>
      <c r="J25" s="280"/>
      <c r="K25" s="299"/>
    </row>
    <row r="26" spans="1:12" s="230" customFormat="1" ht="31.5" x14ac:dyDescent="0.25">
      <c r="B26" s="297" t="s">
        <v>332</v>
      </c>
      <c r="C26" s="47">
        <f t="shared" si="1"/>
        <v>48</v>
      </c>
      <c r="D26" s="270" t="s">
        <v>364</v>
      </c>
      <c r="E26" s="201">
        <v>118955</v>
      </c>
      <c r="F26" s="107" t="str">
        <f t="shared" si="0"/>
        <v>Predictive Analytics: Logit Transformation and the Likelihood Function</v>
      </c>
      <c r="G26" s="197" t="s">
        <v>71</v>
      </c>
      <c r="H26" s="48">
        <f t="shared" si="2"/>
        <v>70</v>
      </c>
      <c r="I26" s="279"/>
      <c r="J26" s="280"/>
      <c r="K26" s="299"/>
      <c r="L26" s="305"/>
    </row>
    <row r="27" spans="1:12" s="230" customFormat="1" ht="31.5" x14ac:dyDescent="0.25">
      <c r="B27" s="297" t="s">
        <v>333</v>
      </c>
      <c r="C27" s="47">
        <f t="shared" si="1"/>
        <v>45</v>
      </c>
      <c r="D27" s="270" t="s">
        <v>334</v>
      </c>
      <c r="E27" s="201">
        <v>118956</v>
      </c>
      <c r="F27" s="107" t="str">
        <f t="shared" si="0"/>
        <v>Predictive Analytics: Interpreting Results and Testing Significance</v>
      </c>
      <c r="G27" s="197" t="s">
        <v>71</v>
      </c>
      <c r="H27" s="48">
        <f t="shared" si="2"/>
        <v>67</v>
      </c>
      <c r="I27" s="279"/>
      <c r="J27" s="280"/>
      <c r="K27" s="299"/>
    </row>
    <row r="28" spans="1:12" s="230" customFormat="1" ht="15.75" x14ac:dyDescent="0.25">
      <c r="B28" s="297" t="s">
        <v>335</v>
      </c>
      <c r="C28" s="47">
        <f t="shared" si="1"/>
        <v>28</v>
      </c>
      <c r="D28" s="270" t="s">
        <v>336</v>
      </c>
      <c r="E28" s="201">
        <v>118957</v>
      </c>
      <c r="F28" s="107" t="str">
        <f t="shared" si="0"/>
        <v>Predictive Analytics: Odds Ratio and Relative Risk</v>
      </c>
      <c r="G28" s="197" t="s">
        <v>71</v>
      </c>
      <c r="H28" s="48">
        <f t="shared" si="2"/>
        <v>50</v>
      </c>
      <c r="I28" s="279"/>
      <c r="J28" s="280"/>
      <c r="K28" s="299"/>
    </row>
    <row r="29" spans="1:12" s="230" customFormat="1" ht="31.5" x14ac:dyDescent="0.25">
      <c r="B29" s="297" t="s">
        <v>337</v>
      </c>
      <c r="C29" s="47">
        <f t="shared" si="1"/>
        <v>38</v>
      </c>
      <c r="D29" s="270" t="s">
        <v>365</v>
      </c>
      <c r="E29" s="201">
        <v>118958</v>
      </c>
      <c r="F29" s="107" t="str">
        <f t="shared" si="0"/>
        <v>Predictive Analytics: Considerations for Logistic Regression</v>
      </c>
      <c r="G29" s="197" t="s">
        <v>71</v>
      </c>
      <c r="H29" s="48">
        <f t="shared" si="2"/>
        <v>60</v>
      </c>
      <c r="I29" s="279"/>
      <c r="J29" s="280"/>
      <c r="K29" s="299"/>
    </row>
    <row r="30" spans="1:12" s="230" customFormat="1" ht="32.25" thickBot="1" x14ac:dyDescent="0.3">
      <c r="A30" s="286" t="s">
        <v>361</v>
      </c>
      <c r="B30" s="287" t="s">
        <v>353</v>
      </c>
      <c r="C30" s="76">
        <f t="shared" si="1"/>
        <v>49</v>
      </c>
      <c r="D30" s="287" t="s">
        <v>367</v>
      </c>
      <c r="E30" s="288">
        <v>118959</v>
      </c>
      <c r="F30" s="106" t="str">
        <f>$B$3&amp;": "&amp;B30</f>
        <v>Predictive Analytics: Exercise: Linear Regression Statistical Inference</v>
      </c>
      <c r="G30" s="289" t="s">
        <v>71</v>
      </c>
      <c r="H30" s="77">
        <f t="shared" si="2"/>
        <v>71</v>
      </c>
      <c r="I30" s="77"/>
      <c r="J30" s="290"/>
      <c r="K30" s="291"/>
    </row>
    <row r="31" spans="1:12" s="230" customFormat="1" x14ac:dyDescent="0.25">
      <c r="A31" s="281"/>
      <c r="B31" s="281"/>
      <c r="C31" s="282"/>
      <c r="F31" s="281"/>
      <c r="G31" s="283"/>
      <c r="H31" s="282"/>
      <c r="I31" s="282"/>
      <c r="J31" s="282"/>
      <c r="K31" s="282"/>
    </row>
    <row r="32" spans="1:12" s="230" customFormat="1" x14ac:dyDescent="0.25">
      <c r="A32" s="281"/>
      <c r="B32" s="281"/>
      <c r="C32" s="282"/>
      <c r="F32" s="281"/>
      <c r="G32" s="283"/>
      <c r="H32" s="282"/>
      <c r="I32" s="282"/>
      <c r="J32" s="282"/>
      <c r="K32" s="282"/>
    </row>
    <row r="33" spans="1:11" s="230" customFormat="1" x14ac:dyDescent="0.25">
      <c r="A33" s="281"/>
      <c r="B33" s="281"/>
      <c r="C33" s="282"/>
      <c r="F33" s="281"/>
      <c r="G33" s="283"/>
      <c r="H33" s="282"/>
      <c r="I33" s="282"/>
      <c r="J33" s="282"/>
      <c r="K33" s="282"/>
    </row>
    <row r="34" spans="1:11" s="230" customFormat="1" x14ac:dyDescent="0.25">
      <c r="A34" s="281"/>
      <c r="B34" s="281"/>
      <c r="C34" s="282"/>
      <c r="F34" s="281"/>
      <c r="G34" s="283"/>
      <c r="H34" s="282"/>
      <c r="I34" s="282"/>
      <c r="J34" s="282"/>
      <c r="K34" s="282"/>
    </row>
    <row r="35" spans="1:11" s="230" customFormat="1" x14ac:dyDescent="0.25">
      <c r="A35" s="281"/>
      <c r="B35" s="281"/>
      <c r="C35" s="282"/>
      <c r="F35" s="281"/>
      <c r="G35" s="283"/>
      <c r="H35" s="282"/>
      <c r="I35" s="282"/>
      <c r="J35" s="282"/>
      <c r="K35" s="282"/>
    </row>
    <row r="36" spans="1:11" s="230" customFormat="1" x14ac:dyDescent="0.25">
      <c r="A36" s="281"/>
      <c r="B36" s="281"/>
      <c r="C36" s="282"/>
      <c r="F36" s="281"/>
      <c r="G36" s="283"/>
      <c r="H36" s="282"/>
      <c r="I36" s="282"/>
      <c r="J36" s="282"/>
      <c r="K36" s="282"/>
    </row>
    <row r="37" spans="1:11" s="230" customFormat="1" x14ac:dyDescent="0.25">
      <c r="A37" s="281"/>
      <c r="B37" s="281"/>
      <c r="C37" s="282"/>
      <c r="F37" s="281"/>
      <c r="G37" s="283"/>
      <c r="H37" s="282"/>
      <c r="I37" s="282"/>
      <c r="J37" s="282"/>
      <c r="K37" s="282"/>
    </row>
    <row r="38" spans="1:11" s="230" customFormat="1" x14ac:dyDescent="0.25">
      <c r="A38" s="281"/>
      <c r="B38" s="281"/>
      <c r="C38" s="282"/>
      <c r="F38" s="281"/>
      <c r="G38" s="283"/>
      <c r="H38" s="282"/>
      <c r="I38" s="282"/>
      <c r="J38" s="282"/>
      <c r="K38" s="282"/>
    </row>
    <row r="39" spans="1:11" s="230" customFormat="1" x14ac:dyDescent="0.25">
      <c r="A39" s="281"/>
      <c r="B39" s="281"/>
      <c r="C39" s="282"/>
      <c r="F39" s="281"/>
      <c r="G39" s="283"/>
      <c r="H39" s="282"/>
      <c r="I39" s="282"/>
      <c r="J39" s="282"/>
      <c r="K39" s="282"/>
    </row>
    <row r="40" spans="1:11" s="230" customFormat="1" x14ac:dyDescent="0.25">
      <c r="A40" s="281"/>
      <c r="B40" s="281"/>
      <c r="C40" s="282"/>
      <c r="F40" s="281"/>
      <c r="G40" s="283"/>
      <c r="H40" s="282"/>
      <c r="I40" s="282"/>
      <c r="J40" s="282"/>
      <c r="K40" s="282"/>
    </row>
    <row r="41" spans="1:11" s="230" customFormat="1" x14ac:dyDescent="0.25">
      <c r="A41" s="281"/>
      <c r="B41" s="281"/>
      <c r="C41" s="282"/>
      <c r="F41" s="281"/>
      <c r="G41" s="283"/>
      <c r="H41" s="282"/>
      <c r="I41" s="282"/>
      <c r="J41" s="282"/>
      <c r="K41" s="282"/>
    </row>
    <row r="42" spans="1:11" s="230" customFormat="1" x14ac:dyDescent="0.25">
      <c r="A42" s="281"/>
      <c r="B42" s="281"/>
      <c r="C42" s="282"/>
      <c r="F42" s="281"/>
      <c r="G42" s="283"/>
      <c r="H42" s="282"/>
      <c r="I42" s="282"/>
      <c r="J42" s="282"/>
      <c r="K42" s="282"/>
    </row>
    <row r="43" spans="1:11" s="230" customFormat="1" x14ac:dyDescent="0.25">
      <c r="A43" s="281"/>
      <c r="B43" s="281"/>
      <c r="C43" s="282"/>
      <c r="F43" s="281"/>
      <c r="G43" s="283"/>
      <c r="H43" s="282"/>
      <c r="I43" s="282"/>
      <c r="J43" s="282"/>
      <c r="K43" s="282"/>
    </row>
    <row r="44" spans="1:11" s="230" customFormat="1" x14ac:dyDescent="0.25">
      <c r="A44" s="281"/>
      <c r="B44" s="281"/>
      <c r="C44" s="282"/>
      <c r="F44" s="281"/>
      <c r="G44" s="283"/>
      <c r="H44" s="282"/>
      <c r="I44" s="282"/>
      <c r="J44" s="282"/>
      <c r="K44" s="282"/>
    </row>
  </sheetData>
  <sheetProtection algorithmName="SHA-512" hashValue="T7iGZADnv8kEjUp5bK1echVcld0USKi0Ps/JTDpNiQf7t2f4AvrtM4kW56pQ/80e4YPX91UnSvaPgy4az+fLEw==" saltValue="dITX0RGz8HngQJGbI/hzAg==" spinCount="100000" sheet="1" objects="1" scenarios="1"/>
  <mergeCells count="7">
    <mergeCell ref="G17:H17"/>
    <mergeCell ref="G10:H10"/>
    <mergeCell ref="G11:H11"/>
    <mergeCell ref="G12:H12"/>
    <mergeCell ref="G13:H13"/>
    <mergeCell ref="G14:H14"/>
    <mergeCell ref="G15:H15"/>
  </mergeCells>
  <conditionalFormatting sqref="C29 C27">
    <cfRule type="cellIs" dxfId="160" priority="40" operator="greaterThan">
      <formula>52</formula>
    </cfRule>
  </conditionalFormatting>
  <conditionalFormatting sqref="C30">
    <cfRule type="cellIs" dxfId="159" priority="39" operator="greaterThan">
      <formula>52</formula>
    </cfRule>
  </conditionalFormatting>
  <conditionalFormatting sqref="H27 H29:H30">
    <cfRule type="cellIs" dxfId="158" priority="38" operator="greaterThan">
      <formula>100</formula>
    </cfRule>
  </conditionalFormatting>
  <conditionalFormatting sqref="C2">
    <cfRule type="cellIs" dxfId="157" priority="37" operator="greaterThan">
      <formula>49</formula>
    </cfRule>
  </conditionalFormatting>
  <conditionalFormatting sqref="C11">
    <cfRule type="cellIs" dxfId="156" priority="36" operator="greaterThan">
      <formula>80</formula>
    </cfRule>
  </conditionalFormatting>
  <conditionalFormatting sqref="C12">
    <cfRule type="cellIs" dxfId="155" priority="35" operator="greaterThan">
      <formula>4000</formula>
    </cfRule>
  </conditionalFormatting>
  <conditionalFormatting sqref="C15">
    <cfRule type="cellIs" dxfId="154" priority="34" operator="greaterThan">
      <formula>500</formula>
    </cfRule>
  </conditionalFormatting>
  <conditionalFormatting sqref="C1">
    <cfRule type="cellIs" dxfId="153" priority="33" operator="greaterThan">
      <formula>49</formula>
    </cfRule>
  </conditionalFormatting>
  <conditionalFormatting sqref="C21">
    <cfRule type="cellIs" dxfId="152" priority="32" operator="greaterThan">
      <formula>52</formula>
    </cfRule>
  </conditionalFormatting>
  <conditionalFormatting sqref="H21">
    <cfRule type="cellIs" dxfId="151" priority="31" operator="greaterThan">
      <formula>100</formula>
    </cfRule>
  </conditionalFormatting>
  <conditionalFormatting sqref="C26">
    <cfRule type="cellIs" dxfId="150" priority="30" operator="greaterThan">
      <formula>52</formula>
    </cfRule>
  </conditionalFormatting>
  <conditionalFormatting sqref="H26">
    <cfRule type="cellIs" dxfId="149" priority="29" operator="greaterThan">
      <formula>100</formula>
    </cfRule>
  </conditionalFormatting>
  <conditionalFormatting sqref="C22">
    <cfRule type="cellIs" dxfId="148" priority="22" operator="greaterThan">
      <formula>52</formula>
    </cfRule>
  </conditionalFormatting>
  <conditionalFormatting sqref="H22">
    <cfRule type="cellIs" dxfId="147" priority="21" operator="greaterThan">
      <formula>100</formula>
    </cfRule>
  </conditionalFormatting>
  <conditionalFormatting sqref="C28">
    <cfRule type="cellIs" dxfId="146" priority="18" operator="greaterThan">
      <formula>52</formula>
    </cfRule>
  </conditionalFormatting>
  <conditionalFormatting sqref="H28">
    <cfRule type="cellIs" dxfId="145" priority="17" operator="greaterThan">
      <formula>100</formula>
    </cfRule>
  </conditionalFormatting>
  <conditionalFormatting sqref="C25">
    <cfRule type="cellIs" dxfId="144" priority="14" operator="greaterThan">
      <formula>52</formula>
    </cfRule>
  </conditionalFormatting>
  <conditionalFormatting sqref="H25">
    <cfRule type="cellIs" dxfId="143" priority="13" operator="greaterThan">
      <formula>100</formula>
    </cfRule>
  </conditionalFormatting>
  <conditionalFormatting sqref="C23">
    <cfRule type="cellIs" dxfId="142" priority="12" operator="greaterThan">
      <formula>52</formula>
    </cfRule>
  </conditionalFormatting>
  <conditionalFormatting sqref="H23">
    <cfRule type="cellIs" dxfId="141" priority="11" operator="greaterThan">
      <formula>100</formula>
    </cfRule>
  </conditionalFormatting>
  <conditionalFormatting sqref="C24">
    <cfRule type="cellIs" dxfId="140" priority="10" operator="greaterThan">
      <formula>52</formula>
    </cfRule>
  </conditionalFormatting>
  <conditionalFormatting sqref="H24">
    <cfRule type="cellIs" dxfId="139" priority="9" operator="greaterThan">
      <formula>100</formula>
    </cfRule>
  </conditionalFormatting>
  <dataValidations xWindow="1376" yWindow="421" count="19">
    <dataValidation allowBlank="1" showInputMessage="1" showErrorMessage="1" prompt="High-level description of the audience, similar to course audience." sqref="B6"/>
    <dataValidation type="list" allowBlank="1" showInputMessage="1" showErrorMessage="1" sqref="G17:H17">
      <formula1>$N$9:$N$11</formula1>
    </dataValidation>
    <dataValidation type="list" allowBlank="1" showInputMessage="1" showErrorMessage="1" sqref="G10:H15">
      <formula1>$M$9:$M$15</formula1>
    </dataValidation>
    <dataValidation type="textLength" operator="lessThanOrEqual" allowBlank="1" showInputMessage="1" showErrorMessage="1" error="Lesson title may not exceed 43 characters" prompt="max 43 characters" sqref="A21">
      <formula1>43</formula1>
    </dataValidation>
    <dataValidation allowBlank="1" showInputMessage="1" showErrorMessage="1" prompt="Describes what tasks the learner will be practicing but should not begin with the verb 'Practice'. Include technology name when possible. This field doubles as the PSV description in Skillport. No end punctuation. Use measurable verbs." sqref="D30"/>
    <dataValidation allowBlank="1" showInputMessage="1" showErrorMessage="1" prompt="Starts with the word 'Exercise: '" sqref="B30"/>
    <dataValidation allowBlank="1" showInputMessage="1" showErrorMessage="1" prompt="Practice Lesson Title. Starts with the word 'Practice: '. Max 43 characters" sqref="A30"/>
    <dataValidation allowBlank="1" showInputMessage="1" showErrorMessage="1" prompt="Auto-populated based on LP ID and Content Type. IT skills for 'a0#_it_enus', IT Desktop for 'a0#_dt_enus' etc." sqref="B10"/>
    <dataValidation allowBlank="1" showInputMessage="1" showErrorMessage="1" prompt="Include technology name. Max 80 characters" sqref="B11"/>
    <dataValidation allowBlank="1" showInputMessage="1" showErrorMessage="1" prompt="Single sentence describing what the learner will be able to perform after completing the course. Begins with 'To'. No terminal punctuation." sqref="B13"/>
    <dataValidation allowBlank="1" showInputMessage="1" showErrorMessage="1" prompt="Describe audience in terms of job titles, responsibilities, and/or required expertise or profiency. Can be a single list separated by semicolons, or a full sentence with terminal punctuation. Can be the same for all courses in the lesson path." sqref="B14"/>
    <dataValidation allowBlank="1" showInputMessage="1" showErrorMessage="1" prompt="At least five keywords that are likely to be entered by a learner searching for specific content. 500 characters max." sqref="B15"/>
    <dataValidation allowBlank="1" showInputMessage="1" showErrorMessage="1" prompt="Auto-Count from column E. Locked cell." sqref="B16"/>
    <dataValidation allowBlank="1" showInputMessage="1" showErrorMessage="1" prompt="All PSVs in plan. Auto-populate from amount of PSVs in each course (B14). Locked cell." sqref="B17"/>
    <dataValidation type="list" allowBlank="1" showInputMessage="1" showErrorMessage="1" prompt="Choose from the drop down list to autopopulate Course ID." sqref="B1:B5 B7:B9">
      <formula1>"IT Skills, Business Skills, IT Desktop"</formula1>
    </dataValidation>
    <dataValidation allowBlank="1" showInputMessage="1" showErrorMessage="1" prompt="Each topic title is unique. Capitalize each main word. Max 52 characters" sqref="B21:B29"/>
    <dataValidation allowBlank="1" showInputMessage="1" showErrorMessage="1" prompt="High-level description of the content, a hook of why learning this is beneficial to the learner, and exam/cert coverage" sqref="B12"/>
    <dataValidation allowBlank="1" showInputMessage="1" showErrorMessage="1" prompt="Describes what the learner will be able to do after completing the topic. Include technology name when possible. This field doubles as the PSV description in SkillPort. No end punctuation. Use measurable verbs." sqref="D21:D29"/>
    <dataValidation allowBlank="1" showInputMessage="1" showErrorMessage="1" prompt="Auto-populated from path and topic title. Locked cell." sqref="F21:F30"/>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45"/>
  <sheetViews>
    <sheetView zoomScale="80" zoomScaleNormal="80" workbookViewId="0">
      <selection activeCell="B5" sqref="B5"/>
    </sheetView>
  </sheetViews>
  <sheetFormatPr defaultColWidth="51.7109375" defaultRowHeight="15" x14ac:dyDescent="0.25"/>
  <cols>
    <col min="1" max="1" width="31" style="236" customWidth="1"/>
    <col min="2" max="2" width="58.42578125" style="223" customWidth="1"/>
    <col min="3" max="3" width="9" style="222" customWidth="1"/>
    <col min="4" max="4" width="50.7109375" style="223" customWidth="1"/>
    <col min="5" max="5" width="15.140625" style="236" customWidth="1"/>
    <col min="6" max="6" width="43" style="223" customWidth="1"/>
    <col min="7" max="7" width="9.5703125" style="225" customWidth="1"/>
    <col min="8" max="8" width="11.7109375" style="222" bestFit="1" customWidth="1"/>
    <col min="9" max="9" width="14.7109375" style="222" customWidth="1"/>
    <col min="10" max="10" width="53.7109375" style="222" customWidth="1"/>
    <col min="11" max="11" width="68.5703125" style="222" customWidth="1"/>
    <col min="12" max="12" width="51.7109375" style="223" customWidth="1"/>
    <col min="13" max="13" width="40.140625" style="223" hidden="1" customWidth="1"/>
    <col min="14" max="14" width="14.28515625" style="223" hidden="1" customWidth="1"/>
    <col min="15" max="16384" width="51.7109375" style="223"/>
  </cols>
  <sheetData>
    <row r="1" spans="1:14" x14ac:dyDescent="0.25">
      <c r="A1" s="317" t="s">
        <v>52</v>
      </c>
      <c r="B1" s="144" t="s">
        <v>62</v>
      </c>
      <c r="E1" s="224" t="s">
        <v>4</v>
      </c>
      <c r="K1" s="223"/>
    </row>
    <row r="2" spans="1:14" x14ac:dyDescent="0.25">
      <c r="A2" s="317" t="s">
        <v>20</v>
      </c>
      <c r="B2" s="144" t="s">
        <v>68</v>
      </c>
      <c r="C2" s="222">
        <f>LEN(B2)</f>
        <v>20</v>
      </c>
      <c r="E2" s="224" t="s">
        <v>4</v>
      </c>
      <c r="K2" s="223"/>
    </row>
    <row r="3" spans="1:14" x14ac:dyDescent="0.25">
      <c r="A3" s="317" t="s">
        <v>60</v>
      </c>
      <c r="B3" s="144" t="s">
        <v>68</v>
      </c>
      <c r="E3" s="224"/>
      <c r="K3" s="223"/>
    </row>
    <row r="4" spans="1:14" x14ac:dyDescent="0.25">
      <c r="A4" s="317" t="s">
        <v>23</v>
      </c>
      <c r="B4" s="144" t="s">
        <v>117</v>
      </c>
      <c r="E4" s="224"/>
      <c r="F4" s="318"/>
      <c r="G4" s="318"/>
      <c r="H4" s="229"/>
      <c r="K4" s="230"/>
      <c r="L4" s="319"/>
      <c r="M4" s="230"/>
    </row>
    <row r="5" spans="1:14" ht="210" x14ac:dyDescent="0.25">
      <c r="A5" s="320" t="s">
        <v>17</v>
      </c>
      <c r="B5" s="144" t="s">
        <v>415</v>
      </c>
      <c r="E5" s="224"/>
      <c r="F5" s="318"/>
      <c r="G5" s="318"/>
      <c r="H5" s="229"/>
      <c r="K5" s="230"/>
      <c r="L5" s="319"/>
      <c r="M5" s="230"/>
    </row>
    <row r="6" spans="1:14" ht="120" x14ac:dyDescent="0.25">
      <c r="A6" s="320" t="s">
        <v>11</v>
      </c>
      <c r="B6" s="308" t="s">
        <v>320</v>
      </c>
      <c r="E6" s="224"/>
      <c r="F6" s="318"/>
      <c r="G6" s="318"/>
      <c r="H6" s="229"/>
      <c r="K6" s="230"/>
      <c r="L6" s="319"/>
      <c r="M6" s="230"/>
    </row>
    <row r="7" spans="1:14" x14ac:dyDescent="0.25">
      <c r="A7" s="320" t="s">
        <v>18</v>
      </c>
      <c r="B7" s="144" t="s">
        <v>63</v>
      </c>
      <c r="E7" s="224"/>
      <c r="F7" s="318"/>
      <c r="G7" s="318"/>
      <c r="H7" s="229"/>
      <c r="K7" s="230"/>
      <c r="L7" s="319"/>
      <c r="M7" s="230"/>
    </row>
    <row r="8" spans="1:14" x14ac:dyDescent="0.25">
      <c r="A8" s="320" t="s">
        <v>6</v>
      </c>
      <c r="B8" s="144" t="s">
        <v>63</v>
      </c>
      <c r="E8" s="224"/>
      <c r="F8" s="318"/>
      <c r="G8" s="318"/>
      <c r="H8" s="229"/>
      <c r="K8" s="230"/>
      <c r="L8" s="319"/>
      <c r="M8" s="230"/>
    </row>
    <row r="9" spans="1:14" x14ac:dyDescent="0.25">
      <c r="A9" s="235"/>
      <c r="B9" s="144">
        <v>0</v>
      </c>
      <c r="F9" s="318"/>
      <c r="G9" s="318"/>
      <c r="H9" s="229"/>
      <c r="K9" s="223"/>
      <c r="M9" s="321" t="s">
        <v>58</v>
      </c>
      <c r="N9" s="239" t="s">
        <v>25</v>
      </c>
    </row>
    <row r="10" spans="1:14" ht="21" x14ac:dyDescent="0.25">
      <c r="A10" s="320" t="s">
        <v>533</v>
      </c>
      <c r="B10" s="97" t="str">
        <f>IF(B1="IT Skills",B4&amp;"_a13_it_enus",IF(B1="Business Skills",B4&amp;"_a13_bs_enus",IF(B1="IT Desktop",B4&amp;"_a13_dt_enus","_a13_it_enus")))</f>
        <v>df_prma_a13_it_enus</v>
      </c>
      <c r="E10" s="224"/>
      <c r="F10" s="320" t="s">
        <v>24</v>
      </c>
      <c r="G10" s="350" t="s">
        <v>54</v>
      </c>
      <c r="H10" s="351"/>
      <c r="K10" s="223"/>
      <c r="M10" s="321" t="s">
        <v>56</v>
      </c>
      <c r="N10" s="239" t="s">
        <v>27</v>
      </c>
    </row>
    <row r="11" spans="1:14" ht="18.75" x14ac:dyDescent="0.25">
      <c r="A11" s="320" t="s">
        <v>534</v>
      </c>
      <c r="B11" s="241" t="s">
        <v>558</v>
      </c>
      <c r="C11" s="242">
        <f>LEN(B11)</f>
        <v>37</v>
      </c>
      <c r="E11" s="224"/>
      <c r="F11" s="320" t="s">
        <v>26</v>
      </c>
      <c r="G11" s="334"/>
      <c r="H11" s="335"/>
      <c r="K11" s="223"/>
      <c r="M11" s="321" t="s">
        <v>57</v>
      </c>
      <c r="N11" s="239" t="s">
        <v>29</v>
      </c>
    </row>
    <row r="12" spans="1:14" ht="60" x14ac:dyDescent="0.25">
      <c r="A12" s="320" t="s">
        <v>19</v>
      </c>
      <c r="B12" s="309" t="s">
        <v>582</v>
      </c>
      <c r="C12" s="242">
        <f>LEN(B12)</f>
        <v>220</v>
      </c>
      <c r="E12" s="322"/>
      <c r="F12" s="320" t="s">
        <v>28</v>
      </c>
      <c r="G12" s="334"/>
      <c r="H12" s="335"/>
      <c r="I12" s="223"/>
      <c r="J12" s="223"/>
      <c r="K12" s="223"/>
      <c r="M12" s="321" t="s">
        <v>54</v>
      </c>
    </row>
    <row r="13" spans="1:14" ht="30" x14ac:dyDescent="0.25">
      <c r="A13" s="320" t="s">
        <v>10</v>
      </c>
      <c r="B13" s="144" t="s">
        <v>625</v>
      </c>
      <c r="E13" s="322"/>
      <c r="F13" s="320" t="s">
        <v>30</v>
      </c>
      <c r="G13" s="334"/>
      <c r="H13" s="335"/>
      <c r="I13" s="223"/>
      <c r="J13" s="223"/>
      <c r="K13" s="223"/>
      <c r="M13" s="321" t="s">
        <v>59</v>
      </c>
    </row>
    <row r="14" spans="1:14" ht="75" x14ac:dyDescent="0.25">
      <c r="A14" s="320" t="s">
        <v>1</v>
      </c>
      <c r="B14" s="310" t="s">
        <v>119</v>
      </c>
      <c r="F14" s="320" t="s">
        <v>31</v>
      </c>
      <c r="G14" s="334"/>
      <c r="H14" s="335"/>
      <c r="I14" s="223"/>
      <c r="J14" s="223"/>
      <c r="K14" s="223"/>
      <c r="M14" s="321" t="s">
        <v>53</v>
      </c>
    </row>
    <row r="15" spans="1:14" ht="75" x14ac:dyDescent="0.25">
      <c r="A15" s="320" t="s">
        <v>2</v>
      </c>
      <c r="B15" s="144" t="s">
        <v>585</v>
      </c>
      <c r="C15" s="242">
        <f>LEN(B15)</f>
        <v>287</v>
      </c>
      <c r="F15" s="320" t="s">
        <v>32</v>
      </c>
      <c r="G15" s="334"/>
      <c r="H15" s="335"/>
      <c r="I15" s="223"/>
      <c r="J15" s="223"/>
      <c r="K15" s="223"/>
      <c r="M15" s="321" t="s">
        <v>55</v>
      </c>
    </row>
    <row r="16" spans="1:14" x14ac:dyDescent="0.25">
      <c r="A16" s="320" t="s">
        <v>21</v>
      </c>
      <c r="B16" s="144">
        <f>COUNT(E21:E31)</f>
        <v>11</v>
      </c>
      <c r="G16" s="222"/>
      <c r="I16" s="223"/>
      <c r="J16" s="223"/>
      <c r="K16" s="223"/>
    </row>
    <row r="17" spans="1:12" x14ac:dyDescent="0.25">
      <c r="A17" s="320" t="s">
        <v>51</v>
      </c>
      <c r="B17" s="236">
        <v>19</v>
      </c>
      <c r="F17" s="320" t="s">
        <v>33</v>
      </c>
      <c r="G17" s="348" t="s">
        <v>27</v>
      </c>
      <c r="H17" s="349"/>
      <c r="K17" s="223"/>
    </row>
    <row r="18" spans="1:12" ht="15.75" thickBot="1" x14ac:dyDescent="0.3">
      <c r="A18" s="223"/>
      <c r="E18" s="223"/>
      <c r="K18" s="223"/>
    </row>
    <row r="19" spans="1:12" s="326" customFormat="1" ht="45" x14ac:dyDescent="0.25">
      <c r="A19" s="323" t="s">
        <v>0</v>
      </c>
      <c r="B19" s="311" t="s">
        <v>48</v>
      </c>
      <c r="C19" s="324" t="s">
        <v>9</v>
      </c>
      <c r="D19" s="324" t="s">
        <v>399</v>
      </c>
      <c r="E19" s="256" t="s">
        <v>5</v>
      </c>
      <c r="F19" s="325" t="s">
        <v>49</v>
      </c>
      <c r="G19" s="256" t="s">
        <v>12</v>
      </c>
      <c r="H19" s="256" t="s">
        <v>22</v>
      </c>
      <c r="I19" s="149" t="s">
        <v>50</v>
      </c>
      <c r="J19" s="150" t="s">
        <v>3</v>
      </c>
      <c r="K19" s="151" t="s">
        <v>61</v>
      </c>
    </row>
    <row r="20" spans="1:12" s="267" customFormat="1" ht="30.75" thickBot="1" x14ac:dyDescent="0.3">
      <c r="A20" s="298" t="s">
        <v>8</v>
      </c>
      <c r="B20" s="312" t="s">
        <v>13</v>
      </c>
      <c r="C20" s="261"/>
      <c r="D20" s="292" t="s">
        <v>14</v>
      </c>
      <c r="E20" s="261" t="s">
        <v>8</v>
      </c>
      <c r="F20" s="261" t="s">
        <v>8</v>
      </c>
      <c r="G20" s="264" t="s">
        <v>8</v>
      </c>
      <c r="H20" s="264"/>
      <c r="I20" s="265" t="s">
        <v>8</v>
      </c>
      <c r="J20" s="265"/>
      <c r="K20" s="266"/>
    </row>
    <row r="21" spans="1:12" s="295" customFormat="1" x14ac:dyDescent="0.25">
      <c r="A21" s="327" t="s">
        <v>370</v>
      </c>
      <c r="B21" s="297" t="s">
        <v>371</v>
      </c>
      <c r="C21" s="127">
        <f>LEN(B21)</f>
        <v>23</v>
      </c>
      <c r="D21" s="297" t="s">
        <v>372</v>
      </c>
      <c r="E21" s="328">
        <v>118909</v>
      </c>
      <c r="F21" s="155" t="str">
        <f t="shared" ref="F21:F31" si="0">$B$3&amp;": "&amp;B21</f>
        <v>Predictive Analytics: Overview of Text Mining</v>
      </c>
      <c r="G21" s="129" t="s">
        <v>602</v>
      </c>
      <c r="H21" s="129">
        <f>LEN(F21)</f>
        <v>45</v>
      </c>
      <c r="I21" s="316"/>
      <c r="J21" s="280"/>
      <c r="K21" s="299"/>
    </row>
    <row r="22" spans="1:12" s="295" customFormat="1" ht="30" x14ac:dyDescent="0.25">
      <c r="A22" s="301"/>
      <c r="B22" s="297" t="s">
        <v>402</v>
      </c>
      <c r="C22" s="131">
        <f t="shared" ref="C22:C31" si="1">LEN(B22)</f>
        <v>45</v>
      </c>
      <c r="D22" s="297" t="s">
        <v>373</v>
      </c>
      <c r="E22" s="328">
        <v>118910</v>
      </c>
      <c r="F22" s="155" t="str">
        <f t="shared" si="0"/>
        <v>Predictive Analytics: Assigning within Document Predictor Variables</v>
      </c>
      <c r="G22" s="129" t="s">
        <v>71</v>
      </c>
      <c r="H22" s="129">
        <f t="shared" ref="H22:H31" si="2">LEN(F22)</f>
        <v>67</v>
      </c>
      <c r="I22" s="316"/>
      <c r="J22" s="280"/>
      <c r="K22" s="299"/>
    </row>
    <row r="23" spans="1:12" s="230" customFormat="1" x14ac:dyDescent="0.25">
      <c r="A23" s="329"/>
      <c r="B23" s="297" t="s">
        <v>374</v>
      </c>
      <c r="C23" s="47">
        <f>LEN(B23)</f>
        <v>18</v>
      </c>
      <c r="D23" s="297" t="s">
        <v>375</v>
      </c>
      <c r="E23" s="328">
        <v>118911</v>
      </c>
      <c r="F23" s="155" t="str">
        <f t="shared" si="0"/>
        <v>Predictive Analytics: Text Normalization</v>
      </c>
      <c r="G23" s="48" t="s">
        <v>71</v>
      </c>
      <c r="H23" s="48">
        <f>LEN(F23)</f>
        <v>40</v>
      </c>
      <c r="I23" s="279"/>
      <c r="J23" s="280"/>
      <c r="K23" s="299"/>
    </row>
    <row r="24" spans="1:12" s="230" customFormat="1" ht="30" x14ac:dyDescent="0.25">
      <c r="A24" s="329"/>
      <c r="B24" s="297" t="s">
        <v>626</v>
      </c>
      <c r="C24" s="47">
        <f t="shared" ref="C24" si="3">LEN(B24)</f>
        <v>45</v>
      </c>
      <c r="D24" s="297" t="s">
        <v>376</v>
      </c>
      <c r="E24" s="328">
        <v>118912</v>
      </c>
      <c r="F24" s="155" t="str">
        <f t="shared" si="0"/>
        <v>Predictive Analytics: Assigning across Document Predictor Variables</v>
      </c>
      <c r="G24" s="48" t="s">
        <v>71</v>
      </c>
      <c r="H24" s="48">
        <f t="shared" ref="H24" si="4">LEN(F24)</f>
        <v>67</v>
      </c>
      <c r="I24" s="279"/>
      <c r="J24" s="280"/>
      <c r="K24" s="299"/>
    </row>
    <row r="25" spans="1:12" s="230" customFormat="1" ht="30" x14ac:dyDescent="0.25">
      <c r="A25" s="329"/>
      <c r="B25" s="297" t="s">
        <v>403</v>
      </c>
      <c r="C25" s="47">
        <f>LEN(B25)</f>
        <v>45</v>
      </c>
      <c r="D25" s="297" t="s">
        <v>404</v>
      </c>
      <c r="E25" s="328">
        <v>118913</v>
      </c>
      <c r="F25" s="155" t="str">
        <f t="shared" si="0"/>
        <v>Predictive Analytics: Term Frequency and Inverse Document Frequency</v>
      </c>
      <c r="G25" s="48" t="s">
        <v>71</v>
      </c>
      <c r="H25" s="48">
        <f>LEN(F25)</f>
        <v>67</v>
      </c>
      <c r="I25" s="279"/>
      <c r="J25" s="280"/>
      <c r="K25" s="299"/>
    </row>
    <row r="26" spans="1:12" s="230" customFormat="1" x14ac:dyDescent="0.25">
      <c r="A26" s="329"/>
      <c r="B26" s="297" t="s">
        <v>377</v>
      </c>
      <c r="C26" s="47">
        <f>LEN(B26)</f>
        <v>18</v>
      </c>
      <c r="D26" s="297" t="s">
        <v>378</v>
      </c>
      <c r="E26" s="328">
        <v>118914</v>
      </c>
      <c r="F26" s="155" t="str">
        <f t="shared" si="0"/>
        <v>Predictive Analytics: Sentiment Analysis</v>
      </c>
      <c r="G26" s="48" t="s">
        <v>71</v>
      </c>
      <c r="H26" s="48">
        <f>LEN(F26)</f>
        <v>40</v>
      </c>
      <c r="I26" s="279"/>
      <c r="J26" s="280"/>
      <c r="K26" s="299"/>
    </row>
    <row r="27" spans="1:12" s="230" customFormat="1" x14ac:dyDescent="0.25">
      <c r="A27" s="300"/>
      <c r="B27" s="297" t="s">
        <v>379</v>
      </c>
      <c r="C27" s="47">
        <f t="shared" si="1"/>
        <v>24</v>
      </c>
      <c r="D27" s="297" t="s">
        <v>380</v>
      </c>
      <c r="E27" s="328">
        <v>118915</v>
      </c>
      <c r="F27" s="155" t="str">
        <f t="shared" si="0"/>
        <v>Predictive Analytics: Text Mining Applications</v>
      </c>
      <c r="G27" s="48" t="s">
        <v>328</v>
      </c>
      <c r="H27" s="48">
        <f t="shared" si="2"/>
        <v>46</v>
      </c>
      <c r="I27" s="279"/>
      <c r="J27" s="280"/>
      <c r="K27" s="299"/>
      <c r="L27" s="305"/>
    </row>
    <row r="28" spans="1:12" s="230" customFormat="1" ht="30" x14ac:dyDescent="0.25">
      <c r="A28" s="327" t="s">
        <v>381</v>
      </c>
      <c r="B28" s="297" t="s">
        <v>405</v>
      </c>
      <c r="C28" s="47">
        <f t="shared" si="1"/>
        <v>35</v>
      </c>
      <c r="D28" s="297" t="s">
        <v>382</v>
      </c>
      <c r="E28" s="328">
        <v>118916</v>
      </c>
      <c r="F28" s="155" t="str">
        <f t="shared" si="0"/>
        <v>Predictive Analytics: Overview of Social Network Analysis</v>
      </c>
      <c r="G28" s="48" t="s">
        <v>71</v>
      </c>
      <c r="H28" s="48">
        <f t="shared" si="2"/>
        <v>57</v>
      </c>
      <c r="I28" s="279"/>
      <c r="J28" s="280"/>
      <c r="K28" s="299"/>
    </row>
    <row r="29" spans="1:12" s="230" customFormat="1" ht="30" x14ac:dyDescent="0.25">
      <c r="A29" s="327"/>
      <c r="B29" s="297" t="s">
        <v>406</v>
      </c>
      <c r="C29" s="47">
        <f t="shared" si="1"/>
        <v>40</v>
      </c>
      <c r="D29" s="297" t="s">
        <v>407</v>
      </c>
      <c r="E29" s="328">
        <v>118917</v>
      </c>
      <c r="F29" s="155" t="str">
        <f t="shared" si="0"/>
        <v>Predictive Analytics: Ego-centric and Network-centric Analysis</v>
      </c>
      <c r="G29" s="48" t="s">
        <v>71</v>
      </c>
      <c r="H29" s="48">
        <f t="shared" si="2"/>
        <v>62</v>
      </c>
      <c r="I29" s="279"/>
      <c r="J29" s="280"/>
      <c r="K29" s="299"/>
    </row>
    <row r="30" spans="1:12" s="230" customFormat="1" x14ac:dyDescent="0.25">
      <c r="A30" s="300"/>
      <c r="B30" s="297" t="s">
        <v>383</v>
      </c>
      <c r="C30" s="47">
        <f t="shared" si="1"/>
        <v>22</v>
      </c>
      <c r="D30" s="297" t="s">
        <v>384</v>
      </c>
      <c r="E30" s="328">
        <v>118918</v>
      </c>
      <c r="F30" s="155" t="str">
        <f t="shared" si="0"/>
        <v>Predictive Analytics: Social Network Mapping</v>
      </c>
      <c r="G30" s="48" t="s">
        <v>71</v>
      </c>
      <c r="H30" s="48">
        <f t="shared" si="2"/>
        <v>44</v>
      </c>
      <c r="I30" s="279"/>
      <c r="J30" s="280"/>
      <c r="K30" s="299"/>
    </row>
    <row r="31" spans="1:12" s="230" customFormat="1" ht="30" x14ac:dyDescent="0.25">
      <c r="A31" s="300"/>
      <c r="B31" s="297" t="s">
        <v>385</v>
      </c>
      <c r="C31" s="47">
        <f t="shared" si="1"/>
        <v>22</v>
      </c>
      <c r="D31" s="297" t="s">
        <v>386</v>
      </c>
      <c r="E31" s="328">
        <v>118919</v>
      </c>
      <c r="F31" s="155" t="str">
        <f t="shared" si="0"/>
        <v>Predictive Analytics: Key Terms and Concepts</v>
      </c>
      <c r="G31" s="48" t="s">
        <v>71</v>
      </c>
      <c r="H31" s="48">
        <f t="shared" si="2"/>
        <v>44</v>
      </c>
      <c r="I31" s="279"/>
      <c r="J31" s="280"/>
      <c r="K31" s="299"/>
    </row>
    <row r="32" spans="1:12" s="230" customFormat="1" x14ac:dyDescent="0.25">
      <c r="A32" s="281"/>
      <c r="B32" s="281"/>
      <c r="C32" s="282"/>
      <c r="F32" s="281"/>
      <c r="G32" s="283"/>
      <c r="H32" s="282"/>
      <c r="I32" s="282"/>
      <c r="J32" s="282"/>
      <c r="K32" s="282"/>
    </row>
    <row r="33" spans="1:11" s="230" customFormat="1" x14ac:dyDescent="0.25">
      <c r="A33" s="281"/>
      <c r="B33" s="281"/>
      <c r="C33" s="282"/>
      <c r="F33" s="281"/>
      <c r="G33" s="283"/>
      <c r="H33" s="282"/>
      <c r="I33" s="282"/>
      <c r="J33" s="282"/>
      <c r="K33" s="282"/>
    </row>
    <row r="34" spans="1:11" s="230" customFormat="1" x14ac:dyDescent="0.25">
      <c r="A34" s="281"/>
      <c r="B34" s="281"/>
      <c r="C34" s="282"/>
      <c r="F34" s="281"/>
      <c r="G34" s="283"/>
      <c r="H34" s="282"/>
      <c r="I34" s="282"/>
      <c r="J34" s="282"/>
      <c r="K34" s="282"/>
    </row>
    <row r="35" spans="1:11" s="230" customFormat="1" x14ac:dyDescent="0.25">
      <c r="A35" s="281"/>
      <c r="B35" s="281"/>
      <c r="C35" s="282"/>
      <c r="F35" s="281"/>
      <c r="G35" s="283"/>
      <c r="H35" s="282"/>
      <c r="I35" s="282"/>
      <c r="J35" s="282"/>
      <c r="K35" s="282"/>
    </row>
    <row r="36" spans="1:11" s="230" customFormat="1" x14ac:dyDescent="0.25">
      <c r="A36" s="281"/>
      <c r="B36" s="281"/>
      <c r="C36" s="282"/>
      <c r="F36" s="281"/>
      <c r="G36" s="283"/>
      <c r="H36" s="282"/>
      <c r="I36" s="282"/>
      <c r="J36" s="282"/>
      <c r="K36" s="282"/>
    </row>
    <row r="37" spans="1:11" s="230" customFormat="1" x14ac:dyDescent="0.25">
      <c r="A37" s="281"/>
      <c r="B37" s="281"/>
      <c r="C37" s="282"/>
      <c r="F37" s="281"/>
      <c r="G37" s="283"/>
      <c r="H37" s="282"/>
      <c r="I37" s="282"/>
      <c r="J37" s="282"/>
      <c r="K37" s="282"/>
    </row>
    <row r="38" spans="1:11" s="230" customFormat="1" x14ac:dyDescent="0.25">
      <c r="A38" s="281"/>
      <c r="B38" s="281"/>
      <c r="C38" s="282"/>
      <c r="F38" s="281"/>
      <c r="G38" s="283"/>
      <c r="H38" s="282"/>
      <c r="I38" s="282"/>
      <c r="J38" s="282"/>
      <c r="K38" s="282"/>
    </row>
    <row r="39" spans="1:11" s="230" customFormat="1" x14ac:dyDescent="0.25">
      <c r="A39" s="281"/>
      <c r="B39" s="281"/>
      <c r="C39" s="282"/>
      <c r="F39" s="281"/>
      <c r="G39" s="283"/>
      <c r="H39" s="282"/>
      <c r="I39" s="282"/>
      <c r="J39" s="282"/>
      <c r="K39" s="282"/>
    </row>
    <row r="40" spans="1:11" s="230" customFormat="1" x14ac:dyDescent="0.25">
      <c r="A40" s="281"/>
      <c r="B40" s="281"/>
      <c r="C40" s="282"/>
      <c r="F40" s="281"/>
      <c r="G40" s="283"/>
      <c r="H40" s="282"/>
      <c r="I40" s="282"/>
      <c r="J40" s="282"/>
      <c r="K40" s="282"/>
    </row>
    <row r="41" spans="1:11" s="230" customFormat="1" x14ac:dyDescent="0.25">
      <c r="A41" s="281"/>
      <c r="B41" s="281"/>
      <c r="C41" s="282"/>
      <c r="F41" s="281"/>
      <c r="G41" s="283"/>
      <c r="H41" s="282"/>
      <c r="I41" s="282"/>
      <c r="J41" s="282"/>
      <c r="K41" s="282"/>
    </row>
    <row r="42" spans="1:11" s="230" customFormat="1" x14ac:dyDescent="0.25">
      <c r="A42" s="281"/>
      <c r="B42" s="281"/>
      <c r="C42" s="282"/>
      <c r="F42" s="281"/>
      <c r="G42" s="283"/>
      <c r="H42" s="282"/>
      <c r="I42" s="282"/>
      <c r="J42" s="282"/>
      <c r="K42" s="282"/>
    </row>
    <row r="43" spans="1:11" s="230" customFormat="1" x14ac:dyDescent="0.25">
      <c r="A43" s="281"/>
      <c r="B43" s="281"/>
      <c r="C43" s="282"/>
      <c r="F43" s="281"/>
      <c r="G43" s="283"/>
      <c r="H43" s="282"/>
      <c r="I43" s="282"/>
      <c r="J43" s="282"/>
      <c r="K43" s="282"/>
    </row>
    <row r="44" spans="1:11" s="230" customFormat="1" x14ac:dyDescent="0.25">
      <c r="A44" s="281"/>
      <c r="B44" s="281"/>
      <c r="C44" s="282"/>
      <c r="F44" s="281"/>
      <c r="G44" s="283"/>
      <c r="H44" s="282"/>
      <c r="I44" s="282"/>
      <c r="J44" s="282"/>
      <c r="K44" s="282"/>
    </row>
    <row r="45" spans="1:11" s="230" customFormat="1" x14ac:dyDescent="0.25">
      <c r="A45" s="281"/>
      <c r="B45" s="281"/>
      <c r="C45" s="282"/>
      <c r="F45" s="281"/>
      <c r="G45" s="283"/>
      <c r="H45" s="282"/>
      <c r="I45" s="282"/>
      <c r="J45" s="282"/>
      <c r="K45" s="282"/>
    </row>
  </sheetData>
  <sheetProtection algorithmName="SHA-512" hashValue="SL0pvDCfjyq2vrruzPPAJoL6Em4OThoBJQX6K5P1asebiN+6Yd1aeAeilVQldfOeaOTQaqLaoFw8qvUWYMxVRA==" saltValue="QM++saI2ZpEF6hJw8R/xSw==" spinCount="100000" sheet="1" objects="1" scenarios="1"/>
  <mergeCells count="7">
    <mergeCell ref="G17:H17"/>
    <mergeCell ref="G10:H10"/>
    <mergeCell ref="G11:H11"/>
    <mergeCell ref="G12:H12"/>
    <mergeCell ref="G13:H13"/>
    <mergeCell ref="G14:H14"/>
    <mergeCell ref="G15:H15"/>
  </mergeCells>
  <conditionalFormatting sqref="C30 C28">
    <cfRule type="cellIs" dxfId="138" priority="38" operator="greaterThan">
      <formula>52</formula>
    </cfRule>
  </conditionalFormatting>
  <conditionalFormatting sqref="H30 H28">
    <cfRule type="cellIs" dxfId="137" priority="36" operator="greaterThan">
      <formula>100</formula>
    </cfRule>
  </conditionalFormatting>
  <conditionalFormatting sqref="C2">
    <cfRule type="cellIs" dxfId="136" priority="35" operator="greaterThan">
      <formula>49</formula>
    </cfRule>
  </conditionalFormatting>
  <conditionalFormatting sqref="C11">
    <cfRule type="cellIs" dxfId="135" priority="34" operator="greaterThan">
      <formula>80</formula>
    </cfRule>
  </conditionalFormatting>
  <conditionalFormatting sqref="C12">
    <cfRule type="cellIs" dxfId="134" priority="33" operator="greaterThan">
      <formula>4000</formula>
    </cfRule>
  </conditionalFormatting>
  <conditionalFormatting sqref="C15">
    <cfRule type="cellIs" dxfId="133" priority="32" operator="greaterThan">
      <formula>500</formula>
    </cfRule>
  </conditionalFormatting>
  <conditionalFormatting sqref="C1">
    <cfRule type="cellIs" dxfId="132" priority="31" operator="greaterThan">
      <formula>49</formula>
    </cfRule>
  </conditionalFormatting>
  <conditionalFormatting sqref="C21">
    <cfRule type="cellIs" dxfId="131" priority="30" operator="greaterThan">
      <formula>52</formula>
    </cfRule>
  </conditionalFormatting>
  <conditionalFormatting sqref="H21">
    <cfRule type="cellIs" dxfId="130" priority="29" operator="greaterThan">
      <formula>100</formula>
    </cfRule>
  </conditionalFormatting>
  <conditionalFormatting sqref="C27">
    <cfRule type="cellIs" dxfId="129" priority="28" operator="greaterThan">
      <formula>52</formula>
    </cfRule>
  </conditionalFormatting>
  <conditionalFormatting sqref="H27">
    <cfRule type="cellIs" dxfId="128" priority="27" operator="greaterThan">
      <formula>100</formula>
    </cfRule>
  </conditionalFormatting>
  <conditionalFormatting sqref="C22">
    <cfRule type="cellIs" dxfId="127" priority="20" operator="greaterThan">
      <formula>52</formula>
    </cfRule>
  </conditionalFormatting>
  <conditionalFormatting sqref="H22">
    <cfRule type="cellIs" dxfId="126" priority="19" operator="greaterThan">
      <formula>100</formula>
    </cfRule>
  </conditionalFormatting>
  <conditionalFormatting sqref="C29">
    <cfRule type="cellIs" dxfId="125" priority="16" operator="greaterThan">
      <formula>52</formula>
    </cfRule>
  </conditionalFormatting>
  <conditionalFormatting sqref="H29">
    <cfRule type="cellIs" dxfId="124" priority="15" operator="greaterThan">
      <formula>100</formula>
    </cfRule>
  </conditionalFormatting>
  <conditionalFormatting sqref="C25">
    <cfRule type="cellIs" dxfId="123" priority="12" operator="greaterThan">
      <formula>52</formula>
    </cfRule>
  </conditionalFormatting>
  <conditionalFormatting sqref="H25">
    <cfRule type="cellIs" dxfId="122" priority="11" operator="greaterThan">
      <formula>100</formula>
    </cfRule>
  </conditionalFormatting>
  <conditionalFormatting sqref="C23">
    <cfRule type="cellIs" dxfId="121" priority="10" operator="greaterThan">
      <formula>52</formula>
    </cfRule>
  </conditionalFormatting>
  <conditionalFormatting sqref="H23">
    <cfRule type="cellIs" dxfId="120" priority="9" operator="greaterThan">
      <formula>100</formula>
    </cfRule>
  </conditionalFormatting>
  <conditionalFormatting sqref="C24">
    <cfRule type="cellIs" dxfId="119" priority="8" operator="greaterThan">
      <formula>52</formula>
    </cfRule>
  </conditionalFormatting>
  <conditionalFormatting sqref="H24">
    <cfRule type="cellIs" dxfId="118" priority="7" operator="greaterThan">
      <formula>100</formula>
    </cfRule>
  </conditionalFormatting>
  <conditionalFormatting sqref="C31">
    <cfRule type="cellIs" dxfId="117" priority="4" operator="greaterThan">
      <formula>52</formula>
    </cfRule>
  </conditionalFormatting>
  <conditionalFormatting sqref="H31">
    <cfRule type="cellIs" dxfId="116" priority="3" operator="greaterThan">
      <formula>100</formula>
    </cfRule>
  </conditionalFormatting>
  <conditionalFormatting sqref="C26">
    <cfRule type="cellIs" dxfId="115" priority="2" operator="greaterThan">
      <formula>52</formula>
    </cfRule>
  </conditionalFormatting>
  <conditionalFormatting sqref="H26">
    <cfRule type="cellIs" dxfId="114" priority="1" operator="greaterThan">
      <formula>100</formula>
    </cfRule>
  </conditionalFormatting>
  <dataValidations xWindow="1659" yWindow="618" count="16">
    <dataValidation allowBlank="1" showInputMessage="1" showErrorMessage="1" prompt="Auto-populated from path and topic title. Locked cell." sqref="F21:F31"/>
    <dataValidation type="list" allowBlank="1" showInputMessage="1" showErrorMessage="1" sqref="G17:H17">
      <formula1>$N$9:$N$11</formula1>
    </dataValidation>
    <dataValidation type="list" allowBlank="1" showInputMessage="1" showErrorMessage="1" sqref="G10:H15">
      <formula1>$M$9:$M$15</formula1>
    </dataValidation>
    <dataValidation type="textLength" operator="lessThanOrEqual" allowBlank="1" showInputMessage="1" showErrorMessage="1" error="Lesson title may not exceed 43 characters" prompt="max 43 characters" sqref="A21">
      <formula1>43</formula1>
    </dataValidation>
    <dataValidation allowBlank="1" showInputMessage="1" showErrorMessage="1" prompt="Auto-populated based on LP ID and Content Type. IT skills for 'a0#_it_enus', IT Desktop for 'a0#_dt_enus' etc." sqref="B10"/>
    <dataValidation allowBlank="1" showInputMessage="1" showErrorMessage="1" prompt="Include technology name. Max 80 characters" sqref="B11"/>
    <dataValidation allowBlank="1" showInputMessage="1" showErrorMessage="1" prompt="Single sentence describing what the learner will be able to perform after completing the course. Begins with 'To'. No terminal punctuation." sqref="B13"/>
    <dataValidation allowBlank="1" showInputMessage="1" showErrorMessage="1" prompt="Describe audience in terms of job titles, responsibilities, and/or required expertise or profiency. Can be a single list separated by semicolons, or a full sentence with terminal punctuation. Can be the same for all courses in the lesson path." sqref="B14"/>
    <dataValidation allowBlank="1" showInputMessage="1" showErrorMessage="1" prompt="At least five keywords that are likely to be entered by a learner searching for specific content. 500 characters max." sqref="B15"/>
    <dataValidation allowBlank="1" showInputMessage="1" showErrorMessage="1" prompt="Auto-Count from column E. Locked cell." sqref="B16"/>
    <dataValidation allowBlank="1" showInputMessage="1" showErrorMessage="1" prompt="All PSVs in plan. Auto-populate from amount of PSVs in each course (B14). Locked cell." sqref="B17"/>
    <dataValidation type="list" allowBlank="1" showInputMessage="1" showErrorMessage="1" prompt="Choose from the drop down list to autopopulate Course ID." sqref="B7:B9 B1:B5">
      <formula1>"IT Skills, Business Skills, IT Desktop"</formula1>
    </dataValidation>
    <dataValidation allowBlank="1" showInputMessage="1" showErrorMessage="1" prompt="Each topic title is unique. Capitalize each main word. Max 52 characters" sqref="B21:B31"/>
    <dataValidation allowBlank="1" showInputMessage="1" showErrorMessage="1" prompt="High-level description of the content, a hook of why learning this is beneficial to the learner, and exam/cert coverage" sqref="B12"/>
    <dataValidation allowBlank="1" showInputMessage="1" showErrorMessage="1" prompt="Describes what the learner will be able to do after completing the topic. Include technology name when possible. This field doubles as the PSV description in SkillPort. No end punctuation. Use measurable verbs." sqref="D21:D31"/>
    <dataValidation allowBlank="1" showInputMessage="1" showErrorMessage="1" prompt="High-level description of the audience, similar to course audience." sqref="B6"/>
  </dataValidation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42"/>
  <sheetViews>
    <sheetView topLeftCell="B18" zoomScale="90" zoomScaleNormal="90" workbookViewId="0">
      <selection activeCell="G21" sqref="G21"/>
    </sheetView>
  </sheetViews>
  <sheetFormatPr defaultColWidth="51.7109375" defaultRowHeight="15" x14ac:dyDescent="0.25"/>
  <cols>
    <col min="1" max="1" width="31" style="6" customWidth="1"/>
    <col min="2" max="2" width="41.42578125" style="71" customWidth="1"/>
    <col min="3" max="3" width="9" style="72" customWidth="1"/>
    <col min="4" max="4" width="50.7109375" style="71" customWidth="1"/>
    <col min="5" max="5" width="15.140625" style="6" customWidth="1"/>
    <col min="6" max="6" width="43" style="71" customWidth="1"/>
    <col min="7" max="7" width="9.5703125" style="5" customWidth="1"/>
    <col min="8" max="8" width="11.7109375" style="72" customWidth="1"/>
    <col min="9" max="9" width="14.7109375" style="72" customWidth="1"/>
    <col min="10" max="10" width="53.7109375" style="72" customWidth="1"/>
    <col min="11" max="11" width="68.5703125" style="72" customWidth="1"/>
    <col min="12" max="12" width="51.7109375" style="71" customWidth="1"/>
    <col min="13" max="13" width="40.140625" style="71" hidden="1" customWidth="1"/>
    <col min="14" max="14" width="14.28515625" style="71" hidden="1" customWidth="1"/>
    <col min="15" max="16384" width="51.7109375" style="71"/>
  </cols>
  <sheetData>
    <row r="1" spans="1:14" x14ac:dyDescent="0.25">
      <c r="A1" s="135" t="s">
        <v>52</v>
      </c>
      <c r="B1" s="136" t="s">
        <v>62</v>
      </c>
      <c r="E1" s="61" t="s">
        <v>4</v>
      </c>
      <c r="K1" s="71"/>
    </row>
    <row r="2" spans="1:14" x14ac:dyDescent="0.25">
      <c r="A2" s="135" t="s">
        <v>20</v>
      </c>
      <c r="B2" s="136" t="s">
        <v>68</v>
      </c>
      <c r="C2" s="72">
        <f>LEN(B2)</f>
        <v>20</v>
      </c>
      <c r="E2" s="61" t="s">
        <v>4</v>
      </c>
      <c r="K2" s="71"/>
    </row>
    <row r="3" spans="1:14" x14ac:dyDescent="0.25">
      <c r="A3" s="135" t="s">
        <v>60</v>
      </c>
      <c r="B3" s="136" t="s">
        <v>68</v>
      </c>
      <c r="E3" s="61"/>
      <c r="K3" s="71"/>
    </row>
    <row r="4" spans="1:14" x14ac:dyDescent="0.25">
      <c r="A4" s="135" t="s">
        <v>23</v>
      </c>
      <c r="B4" s="136" t="s">
        <v>117</v>
      </c>
      <c r="E4" s="61"/>
      <c r="F4" s="137"/>
      <c r="G4" s="137"/>
      <c r="H4" s="27"/>
      <c r="K4" s="9"/>
      <c r="L4" s="138"/>
      <c r="M4" s="9"/>
    </row>
    <row r="5" spans="1:14" ht="315" x14ac:dyDescent="0.25">
      <c r="A5" s="139" t="s">
        <v>17</v>
      </c>
      <c r="B5" s="136" t="s">
        <v>415</v>
      </c>
      <c r="E5" s="61"/>
      <c r="F5" s="137"/>
      <c r="G5" s="137"/>
      <c r="H5" s="27"/>
      <c r="K5" s="9"/>
      <c r="L5" s="138"/>
      <c r="M5" s="9"/>
    </row>
    <row r="6" spans="1:14" ht="165" x14ac:dyDescent="0.25">
      <c r="A6" s="139" t="s">
        <v>11</v>
      </c>
      <c r="B6" s="163" t="s">
        <v>320</v>
      </c>
      <c r="E6" s="61"/>
      <c r="F6" s="137"/>
      <c r="G6" s="137"/>
      <c r="H6" s="27"/>
      <c r="K6" s="9"/>
      <c r="L6" s="138"/>
      <c r="M6" s="9"/>
    </row>
    <row r="7" spans="1:14" x14ac:dyDescent="0.25">
      <c r="A7" s="139" t="s">
        <v>18</v>
      </c>
      <c r="B7" s="136" t="s">
        <v>63</v>
      </c>
      <c r="E7" s="61"/>
      <c r="F7" s="137"/>
      <c r="G7" s="137"/>
      <c r="H7" s="27"/>
      <c r="K7" s="9"/>
      <c r="L7" s="138"/>
      <c r="M7" s="9"/>
    </row>
    <row r="8" spans="1:14" x14ac:dyDescent="0.25">
      <c r="A8" s="139" t="s">
        <v>6</v>
      </c>
      <c r="B8" s="136" t="s">
        <v>63</v>
      </c>
      <c r="E8" s="61"/>
      <c r="F8" s="137"/>
      <c r="G8" s="137"/>
      <c r="H8" s="27"/>
      <c r="K8" s="9"/>
      <c r="L8" s="138"/>
      <c r="M8" s="9"/>
    </row>
    <row r="9" spans="1:14" x14ac:dyDescent="0.25">
      <c r="A9" s="14"/>
      <c r="B9" s="136">
        <v>0</v>
      </c>
      <c r="F9" s="137"/>
      <c r="G9" s="137"/>
      <c r="H9" s="27"/>
      <c r="K9" s="71"/>
      <c r="M9" s="140" t="s">
        <v>58</v>
      </c>
      <c r="N9" s="23" t="s">
        <v>25</v>
      </c>
    </row>
    <row r="10" spans="1:14" ht="21" x14ac:dyDescent="0.25">
      <c r="A10" s="139" t="s">
        <v>535</v>
      </c>
      <c r="B10" s="97" t="str">
        <f>IF(B1="IT Skills",B4&amp;"_a14_it_enus",IF(B1="Business Skills",B4&amp;"_a14_bs_enus",IF(B1="IT Desktop",B4&amp;"_a14_dt_enus","_a14_it_enus")))</f>
        <v>df_prma_a14_it_enus</v>
      </c>
      <c r="E10" s="61"/>
      <c r="F10" s="139" t="s">
        <v>24</v>
      </c>
      <c r="G10" s="354" t="s">
        <v>54</v>
      </c>
      <c r="H10" s="355"/>
      <c r="K10" s="71"/>
      <c r="M10" s="140" t="s">
        <v>56</v>
      </c>
      <c r="N10" s="23" t="s">
        <v>27</v>
      </c>
    </row>
    <row r="11" spans="1:14" ht="18.75" x14ac:dyDescent="0.25">
      <c r="A11" s="139" t="s">
        <v>536</v>
      </c>
      <c r="B11" s="98" t="s">
        <v>559</v>
      </c>
      <c r="C11" s="73">
        <f>LEN(B11)</f>
        <v>20</v>
      </c>
      <c r="E11" s="61"/>
      <c r="F11" s="139" t="s">
        <v>26</v>
      </c>
      <c r="G11" s="342"/>
      <c r="H11" s="343"/>
      <c r="K11" s="71"/>
      <c r="M11" s="140" t="s">
        <v>57</v>
      </c>
      <c r="N11" s="23" t="s">
        <v>29</v>
      </c>
    </row>
    <row r="12" spans="1:14" ht="105" x14ac:dyDescent="0.25">
      <c r="A12" s="139" t="s">
        <v>19</v>
      </c>
      <c r="B12" s="141" t="s">
        <v>583</v>
      </c>
      <c r="C12" s="73">
        <f>LEN(B12)</f>
        <v>237</v>
      </c>
      <c r="E12" s="142"/>
      <c r="F12" s="139" t="s">
        <v>28</v>
      </c>
      <c r="G12" s="342"/>
      <c r="H12" s="343"/>
      <c r="I12" s="71"/>
      <c r="J12" s="71"/>
      <c r="K12" s="71"/>
      <c r="M12" s="140" t="s">
        <v>54</v>
      </c>
    </row>
    <row r="13" spans="1:14" ht="30" x14ac:dyDescent="0.25">
      <c r="A13" s="139" t="s">
        <v>10</v>
      </c>
      <c r="B13" s="136" t="s">
        <v>584</v>
      </c>
      <c r="E13" s="142"/>
      <c r="F13" s="139" t="s">
        <v>30</v>
      </c>
      <c r="G13" s="342"/>
      <c r="H13" s="343"/>
      <c r="I13" s="71"/>
      <c r="J13" s="71"/>
      <c r="K13" s="71"/>
      <c r="M13" s="140" t="s">
        <v>59</v>
      </c>
    </row>
    <row r="14" spans="1:14" ht="105" x14ac:dyDescent="0.25">
      <c r="A14" s="139" t="s">
        <v>1</v>
      </c>
      <c r="B14" s="143" t="s">
        <v>119</v>
      </c>
      <c r="F14" s="139" t="s">
        <v>31</v>
      </c>
      <c r="G14" s="342"/>
      <c r="H14" s="343"/>
      <c r="I14" s="71"/>
      <c r="J14" s="71"/>
      <c r="K14" s="71"/>
      <c r="M14" s="140" t="s">
        <v>53</v>
      </c>
    </row>
    <row r="15" spans="1:14" ht="90" x14ac:dyDescent="0.25">
      <c r="A15" s="139" t="s">
        <v>2</v>
      </c>
      <c r="B15" s="136" t="s">
        <v>586</v>
      </c>
      <c r="C15" s="73">
        <f>LEN(B15)</f>
        <v>220</v>
      </c>
      <c r="F15" s="139" t="s">
        <v>32</v>
      </c>
      <c r="G15" s="342"/>
      <c r="H15" s="343"/>
      <c r="I15" s="71"/>
      <c r="J15" s="71"/>
      <c r="K15" s="71"/>
      <c r="M15" s="140" t="s">
        <v>55</v>
      </c>
    </row>
    <row r="16" spans="1:14" x14ac:dyDescent="0.25">
      <c r="A16" s="139" t="s">
        <v>21</v>
      </c>
      <c r="B16" s="144">
        <f>COUNT(E21:E28)</f>
        <v>8</v>
      </c>
      <c r="G16" s="72"/>
      <c r="I16" s="71"/>
      <c r="J16" s="71"/>
      <c r="K16" s="71"/>
    </row>
    <row r="17" spans="1:11" x14ac:dyDescent="0.25">
      <c r="A17" s="139" t="s">
        <v>51</v>
      </c>
      <c r="B17" s="6">
        <v>19</v>
      </c>
      <c r="F17" s="139" t="s">
        <v>33</v>
      </c>
      <c r="G17" s="352" t="s">
        <v>27</v>
      </c>
      <c r="H17" s="353"/>
      <c r="K17" s="71"/>
    </row>
    <row r="18" spans="1:11" ht="15.75" thickBot="1" x14ac:dyDescent="0.3">
      <c r="A18" s="71"/>
      <c r="E18" s="71"/>
      <c r="K18" s="71"/>
    </row>
    <row r="19" spans="1:11" s="152" customFormat="1" ht="45" x14ac:dyDescent="0.25">
      <c r="A19" s="145" t="s">
        <v>0</v>
      </c>
      <c r="B19" s="146" t="s">
        <v>48</v>
      </c>
      <c r="C19" s="147" t="s">
        <v>9</v>
      </c>
      <c r="D19" s="147" t="s">
        <v>399</v>
      </c>
      <c r="E19" s="69" t="s">
        <v>5</v>
      </c>
      <c r="F19" s="148" t="s">
        <v>49</v>
      </c>
      <c r="G19" s="69" t="s">
        <v>12</v>
      </c>
      <c r="H19" s="69" t="s">
        <v>22</v>
      </c>
      <c r="I19" s="149" t="s">
        <v>50</v>
      </c>
      <c r="J19" s="150" t="s">
        <v>3</v>
      </c>
      <c r="K19" s="151" t="s">
        <v>61</v>
      </c>
    </row>
    <row r="20" spans="1:11" s="7" customFormat="1" ht="30.75" thickBot="1" x14ac:dyDescent="0.3">
      <c r="A20" s="38" t="s">
        <v>8</v>
      </c>
      <c r="B20" s="153" t="s">
        <v>13</v>
      </c>
      <c r="C20" s="40"/>
      <c r="D20" s="41" t="s">
        <v>14</v>
      </c>
      <c r="E20" s="40" t="s">
        <v>8</v>
      </c>
      <c r="F20" s="40" t="s">
        <v>8</v>
      </c>
      <c r="G20" s="42" t="s">
        <v>8</v>
      </c>
      <c r="H20" s="42"/>
      <c r="I20" s="56" t="s">
        <v>8</v>
      </c>
      <c r="J20" s="56"/>
      <c r="K20" s="43"/>
    </row>
    <row r="21" spans="1:11" s="9" customFormat="1" x14ac:dyDescent="0.25">
      <c r="A21" s="134" t="s">
        <v>387</v>
      </c>
      <c r="B21" s="156" t="s">
        <v>388</v>
      </c>
      <c r="C21" s="47">
        <f t="shared" ref="C21:C28" si="0">LEN(B21)</f>
        <v>20</v>
      </c>
      <c r="D21" s="104" t="s">
        <v>389</v>
      </c>
      <c r="E21" s="154">
        <v>118920</v>
      </c>
      <c r="F21" s="155" t="str">
        <f t="shared" ref="F21:F26" si="1">$B$3&amp;": "&amp;B21</f>
        <v>Predictive Analytics: Time Series Overview</v>
      </c>
      <c r="G21" s="164" t="s">
        <v>602</v>
      </c>
      <c r="H21" s="48">
        <f t="shared" ref="H21:H28" si="2">LEN(F21)</f>
        <v>42</v>
      </c>
      <c r="I21" s="58"/>
      <c r="J21" s="83"/>
      <c r="K21" s="119"/>
    </row>
    <row r="22" spans="1:11" s="9" customFormat="1" ht="30" x14ac:dyDescent="0.25">
      <c r="A22" s="134"/>
      <c r="B22" s="158" t="s">
        <v>408</v>
      </c>
      <c r="C22" s="46">
        <f t="shared" si="0"/>
        <v>40</v>
      </c>
      <c r="D22" s="104" t="s">
        <v>409</v>
      </c>
      <c r="E22" s="154">
        <v>118921</v>
      </c>
      <c r="F22" s="155" t="str">
        <f t="shared" si="1"/>
        <v>Predictive Analytics: Stationary and Nonstationary Data Series</v>
      </c>
      <c r="G22" s="164" t="s">
        <v>71</v>
      </c>
      <c r="H22" s="48">
        <f t="shared" si="2"/>
        <v>62</v>
      </c>
      <c r="I22" s="58"/>
      <c r="J22" s="83"/>
      <c r="K22" s="119"/>
    </row>
    <row r="23" spans="1:11" s="9" customFormat="1" ht="30" x14ac:dyDescent="0.25">
      <c r="A23" s="159"/>
      <c r="B23" s="160" t="s">
        <v>390</v>
      </c>
      <c r="C23" s="47">
        <f t="shared" si="0"/>
        <v>25</v>
      </c>
      <c r="D23" s="104" t="s">
        <v>391</v>
      </c>
      <c r="E23" s="154">
        <v>118922</v>
      </c>
      <c r="F23" s="155" t="str">
        <f t="shared" si="1"/>
        <v>Predictive Analytics: Time Series Decomposition</v>
      </c>
      <c r="G23" s="164" t="s">
        <v>71</v>
      </c>
      <c r="H23" s="48">
        <f t="shared" si="2"/>
        <v>47</v>
      </c>
      <c r="I23" s="58"/>
      <c r="J23" s="83"/>
      <c r="K23" s="119"/>
    </row>
    <row r="24" spans="1:11" s="9" customFormat="1" x14ac:dyDescent="0.25">
      <c r="A24" s="134" t="s">
        <v>392</v>
      </c>
      <c r="B24" s="160" t="s">
        <v>393</v>
      </c>
      <c r="C24" s="109">
        <f t="shared" si="0"/>
        <v>21</v>
      </c>
      <c r="D24" s="104" t="s">
        <v>394</v>
      </c>
      <c r="E24" s="154">
        <v>118923</v>
      </c>
      <c r="F24" s="155" t="str">
        <f t="shared" si="1"/>
        <v>Predictive Analytics: Autoregressive Models</v>
      </c>
      <c r="G24" s="164" t="s">
        <v>71</v>
      </c>
      <c r="H24" s="48">
        <f t="shared" si="2"/>
        <v>43</v>
      </c>
      <c r="I24" s="58"/>
      <c r="J24" s="83"/>
      <c r="K24" s="119"/>
    </row>
    <row r="25" spans="1:11" s="9" customFormat="1" x14ac:dyDescent="0.25">
      <c r="A25" s="133"/>
      <c r="B25" s="156" t="s">
        <v>395</v>
      </c>
      <c r="C25" s="46">
        <f t="shared" si="0"/>
        <v>21</v>
      </c>
      <c r="D25" s="104" t="s">
        <v>396</v>
      </c>
      <c r="E25" s="154">
        <v>118924</v>
      </c>
      <c r="F25" s="155" t="str">
        <f t="shared" si="1"/>
        <v>Predictive Analytics: Moving Average Models</v>
      </c>
      <c r="G25" s="164" t="s">
        <v>71</v>
      </c>
      <c r="H25" s="48">
        <f t="shared" si="2"/>
        <v>43</v>
      </c>
      <c r="I25" s="57"/>
      <c r="J25" s="82"/>
      <c r="K25" s="119"/>
    </row>
    <row r="26" spans="1:11" s="9" customFormat="1" ht="30" x14ac:dyDescent="0.25">
      <c r="A26" s="159"/>
      <c r="B26" s="104" t="s">
        <v>410</v>
      </c>
      <c r="C26" s="46">
        <f t="shared" si="0"/>
        <v>43</v>
      </c>
      <c r="D26" s="104" t="s">
        <v>411</v>
      </c>
      <c r="E26" s="154">
        <v>118925</v>
      </c>
      <c r="F26" s="155" t="str">
        <f t="shared" si="1"/>
        <v>Predictive Analytics: Autoregressive Moving Average (ARMA) Models</v>
      </c>
      <c r="G26" s="164" t="s">
        <v>71</v>
      </c>
      <c r="H26" s="48">
        <f t="shared" si="2"/>
        <v>65</v>
      </c>
      <c r="I26" s="57"/>
      <c r="J26" s="82"/>
      <c r="K26" s="119"/>
    </row>
    <row r="27" spans="1:11" s="9" customFormat="1" ht="30" x14ac:dyDescent="0.25">
      <c r="A27" s="161"/>
      <c r="B27" s="104" t="s">
        <v>397</v>
      </c>
      <c r="C27" s="46">
        <f>LEN(B27)</f>
        <v>32</v>
      </c>
      <c r="D27" s="104" t="s">
        <v>398</v>
      </c>
      <c r="E27" s="154">
        <v>118926</v>
      </c>
      <c r="F27" s="155" t="str">
        <f>$B$3&amp;": "&amp;B27</f>
        <v>Predictive Analytics: Parameterization and Forecasting</v>
      </c>
      <c r="G27" s="164" t="s">
        <v>71</v>
      </c>
      <c r="H27" s="48">
        <f>LEN(F27)</f>
        <v>54</v>
      </c>
      <c r="I27" s="58"/>
      <c r="J27" s="82"/>
      <c r="K27" s="119"/>
    </row>
    <row r="28" spans="1:11" s="9" customFormat="1" ht="45.75" thickBot="1" x14ac:dyDescent="0.3">
      <c r="A28" s="87" t="s">
        <v>412</v>
      </c>
      <c r="B28" s="89" t="s">
        <v>413</v>
      </c>
      <c r="C28" s="76">
        <f t="shared" si="0"/>
        <v>45</v>
      </c>
      <c r="D28" s="91" t="s">
        <v>414</v>
      </c>
      <c r="E28" s="154">
        <v>118927</v>
      </c>
      <c r="F28" s="162" t="str">
        <f>$B$3&amp;": "&amp;B28</f>
        <v>Predictive Analytics: Exercise: Apply Time Series Modeling Concepts</v>
      </c>
      <c r="G28" s="157" t="s">
        <v>71</v>
      </c>
      <c r="H28" s="77">
        <f t="shared" si="2"/>
        <v>67</v>
      </c>
      <c r="I28" s="78"/>
      <c r="J28" s="84"/>
      <c r="K28" s="79"/>
    </row>
    <row r="29" spans="1:11" s="9" customFormat="1" x14ac:dyDescent="0.25">
      <c r="A29" s="10"/>
      <c r="B29" s="10"/>
      <c r="C29" s="11"/>
      <c r="F29" s="10"/>
      <c r="G29" s="12"/>
      <c r="H29" s="11"/>
      <c r="I29" s="11"/>
      <c r="J29" s="11"/>
      <c r="K29" s="11"/>
    </row>
    <row r="30" spans="1:11" s="9" customFormat="1" x14ac:dyDescent="0.25">
      <c r="A30" s="10"/>
      <c r="B30" s="10"/>
      <c r="C30" s="11"/>
      <c r="F30" s="10"/>
      <c r="G30" s="12"/>
      <c r="H30" s="11"/>
      <c r="I30" s="11"/>
      <c r="J30" s="11"/>
      <c r="K30" s="11"/>
    </row>
    <row r="31" spans="1:11" s="9" customFormat="1" x14ac:dyDescent="0.25">
      <c r="A31" s="10"/>
      <c r="B31" s="10"/>
      <c r="C31" s="11"/>
      <c r="F31" s="10"/>
      <c r="G31" s="12"/>
      <c r="H31" s="11"/>
      <c r="I31" s="11"/>
      <c r="J31" s="11"/>
      <c r="K31" s="11"/>
    </row>
    <row r="32" spans="1:11" s="9" customFormat="1" x14ac:dyDescent="0.25">
      <c r="A32" s="10"/>
      <c r="B32" s="10"/>
      <c r="C32" s="11"/>
      <c r="F32" s="10"/>
      <c r="G32" s="12"/>
      <c r="H32" s="11"/>
      <c r="I32" s="11"/>
      <c r="J32" s="11"/>
      <c r="K32" s="11"/>
    </row>
    <row r="33" spans="1:11" s="9" customFormat="1" x14ac:dyDescent="0.25">
      <c r="A33" s="10"/>
      <c r="B33" s="10"/>
      <c r="C33" s="11"/>
      <c r="F33" s="10"/>
      <c r="G33" s="12"/>
      <c r="H33" s="11"/>
      <c r="I33" s="11"/>
      <c r="J33" s="11"/>
      <c r="K33" s="11"/>
    </row>
    <row r="34" spans="1:11" s="9" customFormat="1" x14ac:dyDescent="0.25">
      <c r="A34" s="10"/>
      <c r="B34" s="10"/>
      <c r="C34" s="11"/>
      <c r="F34" s="10"/>
      <c r="G34" s="12"/>
      <c r="H34" s="11"/>
      <c r="I34" s="11"/>
      <c r="J34" s="11"/>
      <c r="K34" s="11"/>
    </row>
    <row r="35" spans="1:11" s="9" customFormat="1" x14ac:dyDescent="0.25">
      <c r="A35" s="10"/>
      <c r="B35" s="10"/>
      <c r="C35" s="11"/>
      <c r="F35" s="10"/>
      <c r="G35" s="12"/>
      <c r="H35" s="11"/>
      <c r="I35" s="11"/>
      <c r="J35" s="11"/>
      <c r="K35" s="11"/>
    </row>
    <row r="36" spans="1:11" s="9" customFormat="1" x14ac:dyDescent="0.25">
      <c r="A36" s="10"/>
      <c r="B36" s="10"/>
      <c r="C36" s="11"/>
      <c r="F36" s="10"/>
      <c r="G36" s="12"/>
      <c r="H36" s="11"/>
      <c r="I36" s="11"/>
      <c r="J36" s="11"/>
      <c r="K36" s="11"/>
    </row>
    <row r="37" spans="1:11" s="9" customFormat="1" x14ac:dyDescent="0.25">
      <c r="A37" s="10"/>
      <c r="B37" s="10"/>
      <c r="C37" s="11"/>
      <c r="F37" s="10"/>
      <c r="G37" s="12"/>
      <c r="H37" s="11"/>
      <c r="I37" s="11"/>
      <c r="J37" s="11"/>
      <c r="K37" s="11"/>
    </row>
    <row r="38" spans="1:11" s="9" customFormat="1" x14ac:dyDescent="0.25">
      <c r="A38" s="10"/>
      <c r="B38" s="10"/>
      <c r="C38" s="11"/>
      <c r="F38" s="10"/>
      <c r="G38" s="12"/>
      <c r="H38" s="11"/>
      <c r="I38" s="11"/>
      <c r="J38" s="11"/>
      <c r="K38" s="11"/>
    </row>
    <row r="39" spans="1:11" s="9" customFormat="1" x14ac:dyDescent="0.25">
      <c r="A39" s="10"/>
      <c r="B39" s="10"/>
      <c r="C39" s="11"/>
      <c r="F39" s="10"/>
      <c r="G39" s="12"/>
      <c r="H39" s="11"/>
      <c r="I39" s="11"/>
      <c r="J39" s="11"/>
      <c r="K39" s="11"/>
    </row>
    <row r="40" spans="1:11" s="9" customFormat="1" x14ac:dyDescent="0.25">
      <c r="A40" s="10"/>
      <c r="B40" s="10"/>
      <c r="C40" s="11"/>
      <c r="F40" s="10"/>
      <c r="G40" s="12"/>
      <c r="H40" s="11"/>
      <c r="I40" s="11"/>
      <c r="J40" s="11"/>
      <c r="K40" s="11"/>
    </row>
    <row r="41" spans="1:11" s="9" customFormat="1" x14ac:dyDescent="0.25">
      <c r="A41" s="10"/>
      <c r="B41" s="10"/>
      <c r="C41" s="11"/>
      <c r="F41" s="10"/>
      <c r="G41" s="12"/>
      <c r="H41" s="11"/>
      <c r="I41" s="11"/>
      <c r="J41" s="11"/>
      <c r="K41" s="11"/>
    </row>
    <row r="42" spans="1:11" s="9" customFormat="1" x14ac:dyDescent="0.25">
      <c r="A42" s="10"/>
      <c r="B42" s="10"/>
      <c r="C42" s="11"/>
      <c r="F42" s="10"/>
      <c r="G42" s="12"/>
      <c r="H42" s="11"/>
      <c r="I42" s="11"/>
      <c r="J42" s="11"/>
      <c r="K42" s="11"/>
    </row>
  </sheetData>
  <mergeCells count="7">
    <mergeCell ref="G17:H17"/>
    <mergeCell ref="G10:H10"/>
    <mergeCell ref="G11:H11"/>
    <mergeCell ref="G12:H12"/>
    <mergeCell ref="G13:H13"/>
    <mergeCell ref="G14:H14"/>
    <mergeCell ref="G15:H15"/>
  </mergeCells>
  <conditionalFormatting sqref="C22">
    <cfRule type="cellIs" dxfId="113" priority="38" operator="greaterThan">
      <formula>52</formula>
    </cfRule>
  </conditionalFormatting>
  <conditionalFormatting sqref="C28">
    <cfRule type="cellIs" dxfId="112" priority="37" operator="greaterThan">
      <formula>52</formula>
    </cfRule>
  </conditionalFormatting>
  <conditionalFormatting sqref="H22 H28">
    <cfRule type="cellIs" dxfId="111" priority="36" operator="greaterThan">
      <formula>100</formula>
    </cfRule>
  </conditionalFormatting>
  <conditionalFormatting sqref="C2">
    <cfRule type="cellIs" dxfId="110" priority="35" operator="greaterThan">
      <formula>49</formula>
    </cfRule>
  </conditionalFormatting>
  <conditionalFormatting sqref="C11">
    <cfRule type="cellIs" dxfId="109" priority="34" operator="greaterThan">
      <formula>80</formula>
    </cfRule>
  </conditionalFormatting>
  <conditionalFormatting sqref="C12">
    <cfRule type="cellIs" dxfId="108" priority="33" operator="greaterThan">
      <formula>4000</formula>
    </cfRule>
  </conditionalFormatting>
  <conditionalFormatting sqref="C15">
    <cfRule type="cellIs" dxfId="107" priority="32" operator="greaterThan">
      <formula>500</formula>
    </cfRule>
  </conditionalFormatting>
  <conditionalFormatting sqref="C1">
    <cfRule type="cellIs" dxfId="106" priority="31" operator="greaterThan">
      <formula>49</formula>
    </cfRule>
  </conditionalFormatting>
  <conditionalFormatting sqref="C23">
    <cfRule type="cellIs" dxfId="105" priority="26" operator="greaterThan">
      <formula>52</formula>
    </cfRule>
  </conditionalFormatting>
  <conditionalFormatting sqref="H23">
    <cfRule type="cellIs" dxfId="104" priority="25" operator="greaterThan">
      <formula>100</formula>
    </cfRule>
  </conditionalFormatting>
  <conditionalFormatting sqref="C24">
    <cfRule type="cellIs" dxfId="103" priority="24" operator="greaterThan">
      <formula>52</formula>
    </cfRule>
  </conditionalFormatting>
  <conditionalFormatting sqref="H24">
    <cfRule type="cellIs" dxfId="102" priority="23" operator="greaterThan">
      <formula>100</formula>
    </cfRule>
  </conditionalFormatting>
  <conditionalFormatting sqref="C27">
    <cfRule type="cellIs" dxfId="101" priority="22" operator="greaterThan">
      <formula>52</formula>
    </cfRule>
  </conditionalFormatting>
  <conditionalFormatting sqref="H27">
    <cfRule type="cellIs" dxfId="100" priority="21" operator="greaterThan">
      <formula>100</formula>
    </cfRule>
  </conditionalFormatting>
  <conditionalFormatting sqref="C25">
    <cfRule type="cellIs" dxfId="99" priority="18" operator="greaterThan">
      <formula>52</formula>
    </cfRule>
  </conditionalFormatting>
  <conditionalFormatting sqref="H25">
    <cfRule type="cellIs" dxfId="98" priority="17" operator="greaterThan">
      <formula>100</formula>
    </cfRule>
  </conditionalFormatting>
  <conditionalFormatting sqref="C21">
    <cfRule type="cellIs" dxfId="97" priority="14" operator="greaterThan">
      <formula>52</formula>
    </cfRule>
  </conditionalFormatting>
  <conditionalFormatting sqref="H21">
    <cfRule type="cellIs" dxfId="96" priority="13" operator="greaterThan">
      <formula>100</formula>
    </cfRule>
  </conditionalFormatting>
  <conditionalFormatting sqref="C26">
    <cfRule type="cellIs" dxfId="95" priority="6" operator="greaterThan">
      <formula>52</formula>
    </cfRule>
  </conditionalFormatting>
  <conditionalFormatting sqref="H26">
    <cfRule type="cellIs" dxfId="94" priority="5" operator="greaterThan">
      <formula>100</formula>
    </cfRule>
  </conditionalFormatting>
  <dataValidations count="19">
    <dataValidation allowBlank="1" showInputMessage="1" showErrorMessage="1" prompt="High-level description of the audience, similar to course audience." sqref="B6"/>
    <dataValidation allowBlank="1" showInputMessage="1" showErrorMessage="1" prompt="High-level description of the content, a hook of why learning this is beneficial to the learner, and exam/cert coverage" sqref="B12"/>
    <dataValidation allowBlank="1" showInputMessage="1" showErrorMessage="1" prompt="Each topic title is unique. Capitalize each main word. Max 52 characters" sqref="B23:B26 B21"/>
    <dataValidation type="list" allowBlank="1" showInputMessage="1" showErrorMessage="1" prompt="Choose from the drop down list to autopopulate Course ID." sqref="B7:B9 B1:B5">
      <formula1>"IT Skills, Business Skills, IT Desktop"</formula1>
    </dataValidation>
    <dataValidation allowBlank="1" showInputMessage="1" showErrorMessage="1" prompt="All PSVs in plan. Auto-populate from amount of PSVs in each course (B14). Locked cell." sqref="B17"/>
    <dataValidation allowBlank="1" showInputMessage="1" showErrorMessage="1" prompt="Auto-Count from column E. Locked cell." sqref="B16"/>
    <dataValidation allowBlank="1" showInputMessage="1" showErrorMessage="1" prompt="At least five keywords that are likely to be entered by a learner searching for specific content. 500 characters max." sqref="B15"/>
    <dataValidation allowBlank="1" showInputMessage="1" showErrorMessage="1" prompt="Describe audience in terms of job titles, responsibilities, and/or required expertise or profiency. Can be a single list separated by semicolons, or a full sentence with terminal punctuation. Can be the same for all courses in the lesson path." sqref="B14"/>
    <dataValidation allowBlank="1" showInputMessage="1" showErrorMessage="1" prompt="Single sentence describing what the learner will be able to perform after completing the course. Begins with 'To'. No terminal punctuation." sqref="B13"/>
    <dataValidation allowBlank="1" showInputMessage="1" showErrorMessage="1" prompt="Include technology name. Max 80 characters" sqref="B11"/>
    <dataValidation allowBlank="1" showInputMessage="1" showErrorMessage="1" prompt="Auto-populated based on LP ID and Content Type. IT skills for 'a0#_it_enus', IT Desktop for 'a0#_dt_enus' etc." sqref="B10"/>
    <dataValidation allowBlank="1" showInputMessage="1" showErrorMessage="1" prompt="Practice Lesson Title. Starts with the word 'Practice: '. Max 43 characters" sqref="A28"/>
    <dataValidation allowBlank="1" showInputMessage="1" showErrorMessage="1" prompt="Starts with the word 'Exercise: '" sqref="B28"/>
    <dataValidation allowBlank="1" showInputMessage="1" showErrorMessage="1" prompt="Describes what tasks the learner will be practicing but should not begin with the verb 'Practice'. Include technology name when possible. This field doubles as the PSV description in Skillport. No end punctuation. Use measurable verbs." sqref="D28"/>
    <dataValidation type="textLength" operator="lessThanOrEqual" allowBlank="1" showInputMessage="1" showErrorMessage="1" error="Lesson title may not exceed 43 characters" prompt="max 43 characters" sqref="A27">
      <formula1>43</formula1>
    </dataValidation>
    <dataValidation type="list" allowBlank="1" showInputMessage="1" showErrorMessage="1" sqref="G10:H15">
      <formula1>$M$9:$M$15</formula1>
    </dataValidation>
    <dataValidation type="list" allowBlank="1" showInputMessage="1" showErrorMessage="1" sqref="G17:H17">
      <formula1>$N$9:$N$11</formula1>
    </dataValidation>
    <dataValidation allowBlank="1" showInputMessage="1" showErrorMessage="1" prompt="Describes what the learner will be able to do after completing the topic. Include technology name when possible. This field doubles as the PSV description in SkillPort. No end punctuation. Use measurable verbs." sqref="D21:D27"/>
    <dataValidation allowBlank="1" showInputMessage="1" showErrorMessage="1" prompt="Auto-populated from path and topic title. Locked cell." sqref="F21:F28"/>
  </dataValidation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46"/>
  <sheetViews>
    <sheetView topLeftCell="A18" zoomScale="70" zoomScaleNormal="70" workbookViewId="0">
      <selection activeCell="F47" sqref="F47"/>
    </sheetView>
  </sheetViews>
  <sheetFormatPr defaultColWidth="51.7109375" defaultRowHeight="15.75" x14ac:dyDescent="0.25"/>
  <cols>
    <col min="1" max="1" width="27.140625" style="4" customWidth="1"/>
    <col min="2" max="2" width="43.5703125" style="3" customWidth="1"/>
    <col min="3" max="3" width="9" style="62" customWidth="1"/>
    <col min="4" max="4" width="50.7109375" style="3" customWidth="1"/>
    <col min="5" max="5" width="14.140625" style="4" customWidth="1"/>
    <col min="6" max="6" width="50.7109375" style="3" customWidth="1"/>
    <col min="7" max="7" width="9.5703125" style="171" customWidth="1"/>
    <col min="8" max="8" width="11.7109375" style="62" bestFit="1" customWidth="1"/>
    <col min="9" max="9" width="14.7109375" style="62" customWidth="1"/>
    <col min="10" max="10" width="53.7109375" style="62" customWidth="1"/>
    <col min="11" max="11" width="68.5703125" style="62" customWidth="1"/>
    <col min="12" max="12" width="51.7109375" style="3" customWidth="1"/>
    <col min="13" max="13" width="40.140625" style="3" hidden="1" customWidth="1"/>
    <col min="14" max="14" width="14.28515625" style="3" hidden="1" customWidth="1"/>
    <col min="15" max="16384" width="51.7109375" style="3"/>
  </cols>
  <sheetData>
    <row r="1" spans="1:14" x14ac:dyDescent="0.25">
      <c r="A1" s="170" t="s">
        <v>52</v>
      </c>
      <c r="B1" s="215" t="s">
        <v>62</v>
      </c>
      <c r="E1" s="4" t="s">
        <v>4</v>
      </c>
      <c r="K1" s="3"/>
    </row>
    <row r="2" spans="1:14" x14ac:dyDescent="0.25">
      <c r="A2" s="170" t="s">
        <v>20</v>
      </c>
      <c r="B2" s="215" t="s">
        <v>68</v>
      </c>
      <c r="C2" s="62">
        <f>LEN(B2)</f>
        <v>20</v>
      </c>
      <c r="E2" s="4" t="s">
        <v>4</v>
      </c>
      <c r="K2" s="3"/>
    </row>
    <row r="3" spans="1:14" x14ac:dyDescent="0.25">
      <c r="A3" s="170" t="s">
        <v>60</v>
      </c>
      <c r="B3" s="215" t="s">
        <v>68</v>
      </c>
      <c r="K3" s="3"/>
    </row>
    <row r="4" spans="1:14" x14ac:dyDescent="0.25">
      <c r="A4" s="170" t="s">
        <v>23</v>
      </c>
      <c r="B4" s="215" t="s">
        <v>117</v>
      </c>
      <c r="F4" s="167"/>
      <c r="G4" s="167"/>
      <c r="H4" s="28"/>
      <c r="K4" s="29"/>
      <c r="L4" s="30"/>
      <c r="M4" s="29"/>
    </row>
    <row r="5" spans="1:14" ht="330.75" x14ac:dyDescent="0.25">
      <c r="A5" s="168" t="s">
        <v>17</v>
      </c>
      <c r="B5" s="100" t="s">
        <v>415</v>
      </c>
      <c r="F5" s="167"/>
      <c r="G5" s="167"/>
      <c r="H5" s="28"/>
      <c r="K5" s="29"/>
      <c r="L5" s="30"/>
      <c r="M5" s="29"/>
    </row>
    <row r="6" spans="1:14" ht="165" x14ac:dyDescent="0.25">
      <c r="A6" s="168" t="s">
        <v>11</v>
      </c>
      <c r="B6" s="163" t="s">
        <v>320</v>
      </c>
      <c r="F6" s="167"/>
      <c r="G6" s="167"/>
      <c r="H6" s="28"/>
      <c r="K6" s="29"/>
      <c r="L6" s="30"/>
      <c r="M6" s="29"/>
    </row>
    <row r="7" spans="1:14" x14ac:dyDescent="0.25">
      <c r="A7" s="168" t="s">
        <v>18</v>
      </c>
      <c r="B7" s="100" t="s">
        <v>63</v>
      </c>
      <c r="F7" s="167"/>
      <c r="G7" s="167"/>
      <c r="H7" s="28"/>
      <c r="K7" s="29"/>
      <c r="L7" s="30"/>
      <c r="M7" s="29"/>
    </row>
    <row r="8" spans="1:14" x14ac:dyDescent="0.25">
      <c r="A8" s="168" t="s">
        <v>6</v>
      </c>
      <c r="B8" s="100" t="s">
        <v>63</v>
      </c>
      <c r="F8" s="167"/>
      <c r="G8" s="167"/>
      <c r="H8" s="28"/>
      <c r="K8" s="29"/>
      <c r="L8" s="30"/>
      <c r="M8" s="29"/>
    </row>
    <row r="9" spans="1:14" x14ac:dyDescent="0.25">
      <c r="A9" s="172"/>
      <c r="B9" s="100">
        <v>0</v>
      </c>
      <c r="F9" s="167"/>
      <c r="G9" s="167"/>
      <c r="H9" s="28"/>
      <c r="K9" s="3"/>
      <c r="M9" s="22" t="s">
        <v>58</v>
      </c>
      <c r="N9" s="173" t="s">
        <v>25</v>
      </c>
    </row>
    <row r="10" spans="1:14" ht="21" x14ac:dyDescent="0.25">
      <c r="A10" s="168" t="s">
        <v>537</v>
      </c>
      <c r="B10" s="97" t="str">
        <f>IF(B1="IT Skills",B4&amp;"_a15_it_enus",IF(B1="Business Skills",B4&amp;"_a15_bs_enus",IF(B1="IT Desktop",B4&amp;"_a15_dt_enus","_a15_it_enus")))</f>
        <v>df_prma_a15_it_enus</v>
      </c>
      <c r="F10" s="168" t="s">
        <v>24</v>
      </c>
      <c r="G10" s="340" t="s">
        <v>54</v>
      </c>
      <c r="H10" s="341"/>
      <c r="K10" s="3"/>
      <c r="M10" s="22" t="s">
        <v>56</v>
      </c>
      <c r="N10" s="173" t="s">
        <v>27</v>
      </c>
    </row>
    <row r="11" spans="1:14" ht="37.5" x14ac:dyDescent="0.25">
      <c r="A11" s="168" t="s">
        <v>538</v>
      </c>
      <c r="B11" s="98" t="s">
        <v>560</v>
      </c>
      <c r="C11" s="174">
        <f>LEN(B11)</f>
        <v>59</v>
      </c>
      <c r="F11" s="168" t="s">
        <v>26</v>
      </c>
      <c r="G11" s="344"/>
      <c r="H11" s="345"/>
      <c r="K11" s="3"/>
      <c r="M11" s="22" t="s">
        <v>57</v>
      </c>
      <c r="N11" s="173" t="s">
        <v>29</v>
      </c>
    </row>
    <row r="12" spans="1:14" ht="94.5" x14ac:dyDescent="0.25">
      <c r="A12" s="168" t="s">
        <v>19</v>
      </c>
      <c r="B12" s="123" t="s">
        <v>587</v>
      </c>
      <c r="C12" s="174">
        <f>LEN(B12)</f>
        <v>239</v>
      </c>
      <c r="E12" s="2"/>
      <c r="F12" s="168" t="s">
        <v>28</v>
      </c>
      <c r="G12" s="344"/>
      <c r="H12" s="345"/>
      <c r="I12" s="3"/>
      <c r="J12" s="3"/>
      <c r="K12" s="3"/>
      <c r="M12" s="22" t="s">
        <v>54</v>
      </c>
    </row>
    <row r="13" spans="1:14" ht="47.25" x14ac:dyDescent="0.25">
      <c r="A13" s="168" t="s">
        <v>10</v>
      </c>
      <c r="B13" s="100" t="s">
        <v>590</v>
      </c>
      <c r="E13" s="2"/>
      <c r="F13" s="168" t="s">
        <v>30</v>
      </c>
      <c r="G13" s="344"/>
      <c r="H13" s="345"/>
      <c r="I13" s="3"/>
      <c r="J13" s="3"/>
      <c r="K13" s="3"/>
      <c r="M13" s="22" t="s">
        <v>59</v>
      </c>
    </row>
    <row r="14" spans="1:14" ht="110.25" x14ac:dyDescent="0.25">
      <c r="A14" s="168" t="s">
        <v>1</v>
      </c>
      <c r="B14" s="101" t="s">
        <v>119</v>
      </c>
      <c r="F14" s="168" t="s">
        <v>31</v>
      </c>
      <c r="G14" s="344"/>
      <c r="H14" s="345"/>
      <c r="I14" s="3"/>
      <c r="J14" s="3"/>
      <c r="K14" s="3"/>
      <c r="M14" s="22" t="s">
        <v>53</v>
      </c>
    </row>
    <row r="15" spans="1:14" ht="110.25" x14ac:dyDescent="0.25">
      <c r="A15" s="168" t="s">
        <v>2</v>
      </c>
      <c r="B15" s="100" t="s">
        <v>591</v>
      </c>
      <c r="C15" s="174">
        <f>LEN(B15)</f>
        <v>259</v>
      </c>
      <c r="F15" s="168" t="s">
        <v>32</v>
      </c>
      <c r="G15" s="344"/>
      <c r="H15" s="345"/>
      <c r="I15" s="3"/>
      <c r="J15" s="3"/>
      <c r="K15" s="3"/>
      <c r="M15" s="22" t="s">
        <v>55</v>
      </c>
    </row>
    <row r="16" spans="1:14" x14ac:dyDescent="0.25">
      <c r="A16" s="168" t="s">
        <v>21</v>
      </c>
      <c r="B16" s="75">
        <f>COUNT(E21:E32)</f>
        <v>12</v>
      </c>
      <c r="G16" s="62"/>
      <c r="I16" s="3"/>
      <c r="J16" s="3"/>
      <c r="K16" s="3"/>
    </row>
    <row r="17" spans="1:11" x14ac:dyDescent="0.25">
      <c r="A17" s="168" t="s">
        <v>51</v>
      </c>
      <c r="B17" s="4">
        <v>20</v>
      </c>
      <c r="F17" s="168" t="s">
        <v>33</v>
      </c>
      <c r="G17" s="356" t="s">
        <v>27</v>
      </c>
      <c r="H17" s="357"/>
      <c r="K17" s="3"/>
    </row>
    <row r="18" spans="1:11" ht="16.5" thickBot="1" x14ac:dyDescent="0.3">
      <c r="A18" s="3"/>
      <c r="E18" s="3"/>
      <c r="K18" s="3"/>
    </row>
    <row r="19" spans="1:11" s="28" customFormat="1" ht="47.25" x14ac:dyDescent="0.25">
      <c r="A19" s="175" t="s">
        <v>0</v>
      </c>
      <c r="B19" s="176" t="s">
        <v>48</v>
      </c>
      <c r="C19" s="177" t="s">
        <v>9</v>
      </c>
      <c r="D19" s="177" t="s">
        <v>399</v>
      </c>
      <c r="E19" s="178" t="s">
        <v>5</v>
      </c>
      <c r="F19" s="179" t="s">
        <v>49</v>
      </c>
      <c r="G19" s="178" t="s">
        <v>12</v>
      </c>
      <c r="H19" s="178" t="s">
        <v>22</v>
      </c>
      <c r="I19" s="180" t="s">
        <v>50</v>
      </c>
      <c r="J19" s="181" t="s">
        <v>3</v>
      </c>
      <c r="K19" s="182" t="s">
        <v>61</v>
      </c>
    </row>
    <row r="20" spans="1:11" s="189" customFormat="1" ht="48" thickBot="1" x14ac:dyDescent="0.3">
      <c r="A20" s="183" t="s">
        <v>8</v>
      </c>
      <c r="B20" s="169" t="s">
        <v>13</v>
      </c>
      <c r="C20" s="184"/>
      <c r="D20" s="185" t="s">
        <v>14</v>
      </c>
      <c r="E20" s="184"/>
      <c r="F20" s="184" t="s">
        <v>8</v>
      </c>
      <c r="G20" s="186" t="s">
        <v>8</v>
      </c>
      <c r="H20" s="186"/>
      <c r="I20" s="187" t="s">
        <v>8</v>
      </c>
      <c r="J20" s="187"/>
      <c r="K20" s="188"/>
    </row>
    <row r="21" spans="1:11" s="126" customFormat="1" x14ac:dyDescent="0.25">
      <c r="A21" s="125" t="s">
        <v>419</v>
      </c>
      <c r="B21" s="93" t="s">
        <v>420</v>
      </c>
      <c r="C21" s="190">
        <f>LEN(B21)</f>
        <v>25</v>
      </c>
      <c r="D21" s="93" t="s">
        <v>421</v>
      </c>
      <c r="E21" s="128">
        <v>118928</v>
      </c>
      <c r="F21" s="107" t="str">
        <f>$B$3&amp;": "&amp;B21</f>
        <v>Predictive Analytics: Machine Learning Overview</v>
      </c>
      <c r="G21" s="132" t="s">
        <v>602</v>
      </c>
      <c r="H21" s="191">
        <f>LEN(F21)</f>
        <v>47</v>
      </c>
      <c r="I21" s="192"/>
      <c r="J21" s="193"/>
      <c r="K21" s="194"/>
    </row>
    <row r="22" spans="1:11" s="126" customFormat="1" ht="31.5" x14ac:dyDescent="0.25">
      <c r="B22" s="90" t="s">
        <v>422</v>
      </c>
      <c r="C22" s="195">
        <f t="shared" ref="C22:C31" si="0">LEN(B22)</f>
        <v>34</v>
      </c>
      <c r="D22" s="93" t="s">
        <v>453</v>
      </c>
      <c r="E22" s="128">
        <v>118960</v>
      </c>
      <c r="F22" s="107" t="str">
        <f>$B$3&amp;": "&amp;B22</f>
        <v>Predictive Analytics: Machine Learning Tools and Process</v>
      </c>
      <c r="G22" s="132" t="s">
        <v>71</v>
      </c>
      <c r="H22" s="191">
        <f t="shared" ref="H22:H31" si="1">LEN(F22)</f>
        <v>56</v>
      </c>
      <c r="I22" s="192"/>
      <c r="J22" s="193"/>
      <c r="K22" s="194"/>
    </row>
    <row r="23" spans="1:11" s="126" customFormat="1" x14ac:dyDescent="0.25">
      <c r="B23" s="90" t="s">
        <v>423</v>
      </c>
      <c r="C23" s="195">
        <f t="shared" si="0"/>
        <v>13</v>
      </c>
      <c r="D23" s="93" t="s">
        <v>424</v>
      </c>
      <c r="E23" s="128">
        <v>118961</v>
      </c>
      <c r="F23" s="107" t="str">
        <f>$B$3&amp;": "&amp;B23</f>
        <v>Predictive Analytics: Deep Learning</v>
      </c>
      <c r="G23" s="132" t="s">
        <v>71</v>
      </c>
      <c r="H23" s="191">
        <f t="shared" si="1"/>
        <v>35</v>
      </c>
      <c r="I23" s="192"/>
      <c r="J23" s="193"/>
      <c r="K23" s="194"/>
    </row>
    <row r="24" spans="1:11" s="29" customFormat="1" ht="31.5" x14ac:dyDescent="0.25">
      <c r="A24" s="20"/>
      <c r="B24" s="90" t="s">
        <v>454</v>
      </c>
      <c r="C24" s="196">
        <f>LEN(B24)</f>
        <v>39</v>
      </c>
      <c r="D24" s="93" t="s">
        <v>455</v>
      </c>
      <c r="E24" s="128">
        <v>118962</v>
      </c>
      <c r="F24" s="107" t="str">
        <f>$B$3&amp;": "&amp;B24</f>
        <v>Predictive Analytics: Supervised versus Nonsupervised Methods</v>
      </c>
      <c r="G24" s="132" t="s">
        <v>71</v>
      </c>
      <c r="H24" s="197">
        <f>LEN(F24)</f>
        <v>61</v>
      </c>
      <c r="I24" s="198"/>
      <c r="J24" s="193"/>
      <c r="K24" s="194"/>
    </row>
    <row r="25" spans="1:11" s="29" customFormat="1" ht="31.5" x14ac:dyDescent="0.25">
      <c r="A25" s="20"/>
      <c r="B25" s="93" t="s">
        <v>425</v>
      </c>
      <c r="C25" s="196">
        <f>LEN(B25)</f>
        <v>40</v>
      </c>
      <c r="D25" s="93" t="s">
        <v>426</v>
      </c>
      <c r="E25" s="128">
        <v>118963</v>
      </c>
      <c r="F25" s="107" t="str">
        <f>$B$3&amp;": "&amp;B25</f>
        <v>Predictive Analytics: Ensemble Techniques for Machine Learning</v>
      </c>
      <c r="G25" s="132" t="s">
        <v>71</v>
      </c>
      <c r="H25" s="197">
        <f>LEN(F25)</f>
        <v>62</v>
      </c>
      <c r="I25" s="198"/>
      <c r="J25" s="193"/>
      <c r="K25" s="194"/>
    </row>
    <row r="26" spans="1:11" s="29" customFormat="1" ht="31.5" x14ac:dyDescent="0.25">
      <c r="A26" s="126"/>
      <c r="B26" s="93" t="s">
        <v>427</v>
      </c>
      <c r="C26" s="196">
        <f>LEN(B26)</f>
        <v>47</v>
      </c>
      <c r="D26" s="93" t="s">
        <v>428</v>
      </c>
      <c r="E26" s="128">
        <v>118964</v>
      </c>
      <c r="F26" s="107" t="str">
        <f t="shared" ref="F26:F32" si="2">$B$3&amp;": "&amp;B26</f>
        <v>Predictive Analytics: Ensemble Performance Considerations and Metrics</v>
      </c>
      <c r="G26" s="132" t="s">
        <v>71</v>
      </c>
      <c r="H26" s="197">
        <f>LEN(F26)</f>
        <v>69</v>
      </c>
      <c r="I26" s="198"/>
      <c r="J26" s="193"/>
      <c r="K26" s="194"/>
    </row>
    <row r="27" spans="1:11" s="29" customFormat="1" ht="31.5" x14ac:dyDescent="0.25">
      <c r="A27" s="212" t="s">
        <v>463</v>
      </c>
      <c r="B27" s="94" t="s">
        <v>443</v>
      </c>
      <c r="C27" s="200">
        <f t="shared" si="0"/>
        <v>16</v>
      </c>
      <c r="D27" s="93" t="s">
        <v>458</v>
      </c>
      <c r="E27" s="128">
        <v>118965</v>
      </c>
      <c r="F27" s="107" t="str">
        <f t="shared" si="2"/>
        <v>Predictive Analytics: Propensity Score</v>
      </c>
      <c r="G27" s="132" t="s">
        <v>71</v>
      </c>
      <c r="H27" s="197">
        <f t="shared" si="1"/>
        <v>38</v>
      </c>
      <c r="I27" s="198"/>
      <c r="J27" s="193"/>
      <c r="K27" s="194"/>
    </row>
    <row r="28" spans="1:11" s="29" customFormat="1" x14ac:dyDescent="0.25">
      <c r="A28" s="20"/>
      <c r="B28" s="103" t="s">
        <v>444</v>
      </c>
      <c r="C28" s="196">
        <f t="shared" si="0"/>
        <v>25</v>
      </c>
      <c r="D28" s="93" t="s">
        <v>445</v>
      </c>
      <c r="E28" s="128">
        <v>118966</v>
      </c>
      <c r="F28" s="107" t="str">
        <f t="shared" si="2"/>
        <v>Predictive Analytics: Propensity Score Matching</v>
      </c>
      <c r="G28" s="132" t="s">
        <v>71</v>
      </c>
      <c r="H28" s="197">
        <f t="shared" si="1"/>
        <v>47</v>
      </c>
      <c r="I28" s="198"/>
      <c r="J28" s="193"/>
      <c r="K28" s="194"/>
    </row>
    <row r="29" spans="1:11" s="29" customFormat="1" x14ac:dyDescent="0.25">
      <c r="A29" s="20"/>
      <c r="B29" s="103" t="s">
        <v>446</v>
      </c>
      <c r="C29" s="201">
        <f t="shared" si="0"/>
        <v>28</v>
      </c>
      <c r="D29" s="93" t="s">
        <v>447</v>
      </c>
      <c r="E29" s="128">
        <v>118967</v>
      </c>
      <c r="F29" s="107" t="str">
        <f t="shared" si="2"/>
        <v>Predictive Analytics: Estimating Treatment Effects</v>
      </c>
      <c r="G29" s="132" t="s">
        <v>71</v>
      </c>
      <c r="H29" s="197">
        <f t="shared" si="1"/>
        <v>50</v>
      </c>
      <c r="I29" s="198"/>
      <c r="J29" s="193"/>
      <c r="K29" s="194"/>
    </row>
    <row r="30" spans="1:11" s="29" customFormat="1" ht="31.5" x14ac:dyDescent="0.25">
      <c r="A30" s="20"/>
      <c r="B30" s="90" t="s">
        <v>448</v>
      </c>
      <c r="C30" s="200">
        <f t="shared" si="0"/>
        <v>36</v>
      </c>
      <c r="D30" s="93" t="s">
        <v>449</v>
      </c>
      <c r="E30" s="128">
        <v>118968</v>
      </c>
      <c r="F30" s="107" t="str">
        <f t="shared" si="2"/>
        <v>Predictive Analytics: Example of Propensity Score Matching</v>
      </c>
      <c r="G30" s="132" t="s">
        <v>71</v>
      </c>
      <c r="H30" s="197">
        <f t="shared" si="1"/>
        <v>58</v>
      </c>
      <c r="I30" s="202"/>
      <c r="J30" s="203"/>
      <c r="K30" s="194"/>
    </row>
    <row r="31" spans="1:11" s="29" customFormat="1" ht="31.5" x14ac:dyDescent="0.25">
      <c r="A31" s="125"/>
      <c r="B31" s="93" t="s">
        <v>459</v>
      </c>
      <c r="C31" s="200">
        <f t="shared" si="0"/>
        <v>33</v>
      </c>
      <c r="D31" s="93" t="s">
        <v>460</v>
      </c>
      <c r="E31" s="128">
        <v>118969</v>
      </c>
      <c r="F31" s="107" t="str">
        <f t="shared" si="2"/>
        <v>Predictive Analytics: Overview of Segmentation Modeling</v>
      </c>
      <c r="G31" s="132" t="s">
        <v>71</v>
      </c>
      <c r="H31" s="197">
        <f t="shared" si="1"/>
        <v>55</v>
      </c>
      <c r="I31" s="202"/>
      <c r="J31" s="203"/>
      <c r="K31" s="194"/>
    </row>
    <row r="32" spans="1:11" s="29" customFormat="1" ht="31.5" x14ac:dyDescent="0.25">
      <c r="A32" s="166"/>
      <c r="B32" s="93" t="s">
        <v>461</v>
      </c>
      <c r="C32" s="200">
        <f>LEN(B32)</f>
        <v>37</v>
      </c>
      <c r="D32" s="93" t="s">
        <v>450</v>
      </c>
      <c r="E32" s="128">
        <v>118970</v>
      </c>
      <c r="F32" s="107" t="str">
        <f t="shared" si="2"/>
        <v>Predictive Analytics: EDA and Cluster Segmentation Modeling</v>
      </c>
      <c r="G32" s="132" t="s">
        <v>71</v>
      </c>
      <c r="H32" s="197">
        <f>LEN(F32)</f>
        <v>59</v>
      </c>
      <c r="I32" s="198"/>
      <c r="J32" s="203"/>
      <c r="K32" s="194"/>
    </row>
    <row r="33" spans="1:11" s="29" customFormat="1" x14ac:dyDescent="0.25">
      <c r="A33" s="212"/>
      <c r="B33" s="212"/>
      <c r="C33" s="213"/>
      <c r="F33" s="212"/>
      <c r="G33" s="214"/>
      <c r="H33" s="213"/>
      <c r="I33" s="213"/>
      <c r="J33" s="213"/>
      <c r="K33" s="213"/>
    </row>
    <row r="34" spans="1:11" s="29" customFormat="1" x14ac:dyDescent="0.25">
      <c r="A34" s="212"/>
      <c r="B34" s="212"/>
      <c r="C34" s="213"/>
      <c r="F34" s="212"/>
      <c r="G34" s="214"/>
      <c r="H34" s="213"/>
      <c r="I34" s="213"/>
      <c r="J34" s="213"/>
      <c r="K34" s="213"/>
    </row>
    <row r="35" spans="1:11" s="29" customFormat="1" x14ac:dyDescent="0.25">
      <c r="A35" s="212"/>
      <c r="B35" s="212"/>
      <c r="C35" s="213"/>
      <c r="F35" s="212"/>
      <c r="G35" s="214"/>
      <c r="H35" s="213"/>
      <c r="I35" s="213"/>
      <c r="J35" s="213"/>
      <c r="K35" s="213"/>
    </row>
    <row r="36" spans="1:11" s="29" customFormat="1" x14ac:dyDescent="0.25">
      <c r="A36" s="212"/>
      <c r="B36" s="212"/>
      <c r="C36" s="213"/>
      <c r="F36" s="212"/>
      <c r="G36" s="214"/>
      <c r="H36" s="213"/>
      <c r="I36" s="213"/>
      <c r="J36" s="213"/>
      <c r="K36" s="213"/>
    </row>
    <row r="37" spans="1:11" s="29" customFormat="1" x14ac:dyDescent="0.25">
      <c r="A37" s="212"/>
      <c r="B37" s="212"/>
      <c r="C37" s="213"/>
      <c r="F37" s="212"/>
      <c r="G37" s="214"/>
      <c r="H37" s="213"/>
      <c r="I37" s="213"/>
      <c r="J37" s="213"/>
      <c r="K37" s="213"/>
    </row>
    <row r="38" spans="1:11" s="29" customFormat="1" x14ac:dyDescent="0.25">
      <c r="A38" s="212"/>
      <c r="B38" s="212"/>
      <c r="C38" s="213"/>
      <c r="F38" s="212"/>
      <c r="G38" s="214"/>
      <c r="H38" s="213"/>
      <c r="I38" s="213"/>
      <c r="J38" s="213"/>
      <c r="K38" s="213"/>
    </row>
    <row r="39" spans="1:11" s="29" customFormat="1" x14ac:dyDescent="0.25">
      <c r="A39" s="212"/>
      <c r="B39" s="212"/>
      <c r="C39" s="213"/>
      <c r="F39" s="212"/>
      <c r="G39" s="214"/>
      <c r="H39" s="213"/>
      <c r="I39" s="213"/>
      <c r="J39" s="213"/>
      <c r="K39" s="213"/>
    </row>
    <row r="40" spans="1:11" s="29" customFormat="1" x14ac:dyDescent="0.25">
      <c r="A40" s="212"/>
      <c r="B40" s="212"/>
      <c r="C40" s="213"/>
      <c r="F40" s="212"/>
      <c r="G40" s="214"/>
      <c r="H40" s="213"/>
      <c r="I40" s="213"/>
      <c r="J40" s="213"/>
      <c r="K40" s="213"/>
    </row>
    <row r="41" spans="1:11" s="29" customFormat="1" x14ac:dyDescent="0.25">
      <c r="A41" s="212"/>
      <c r="B41" s="212"/>
      <c r="C41" s="213"/>
      <c r="F41" s="212"/>
      <c r="G41" s="214"/>
      <c r="H41" s="213"/>
      <c r="I41" s="213"/>
      <c r="J41" s="213"/>
      <c r="K41" s="213"/>
    </row>
    <row r="42" spans="1:11" s="29" customFormat="1" x14ac:dyDescent="0.25">
      <c r="A42" s="212"/>
      <c r="B42" s="212"/>
      <c r="C42" s="213"/>
      <c r="F42" s="212"/>
      <c r="G42" s="214"/>
      <c r="H42" s="213"/>
      <c r="I42" s="213"/>
      <c r="J42" s="213"/>
      <c r="K42" s="213"/>
    </row>
    <row r="43" spans="1:11" s="29" customFormat="1" x14ac:dyDescent="0.25">
      <c r="A43" s="212"/>
      <c r="B43" s="212"/>
      <c r="C43" s="213"/>
      <c r="F43" s="212"/>
      <c r="G43" s="214"/>
      <c r="H43" s="213"/>
      <c r="I43" s="213"/>
      <c r="J43" s="213"/>
      <c r="K43" s="213"/>
    </row>
    <row r="44" spans="1:11" s="29" customFormat="1" x14ac:dyDescent="0.25">
      <c r="A44" s="212"/>
      <c r="B44" s="212"/>
      <c r="C44" s="213"/>
      <c r="F44" s="212"/>
      <c r="G44" s="214"/>
      <c r="H44" s="213"/>
      <c r="I44" s="213"/>
      <c r="J44" s="213"/>
      <c r="K44" s="213"/>
    </row>
    <row r="45" spans="1:11" s="29" customFormat="1" x14ac:dyDescent="0.25">
      <c r="A45" s="212"/>
      <c r="B45" s="212"/>
      <c r="C45" s="213"/>
      <c r="F45" s="212"/>
      <c r="G45" s="214"/>
      <c r="H45" s="213"/>
      <c r="I45" s="213"/>
      <c r="J45" s="213"/>
      <c r="K45" s="213"/>
    </row>
    <row r="46" spans="1:11" s="29" customFormat="1" x14ac:dyDescent="0.25">
      <c r="A46" s="212"/>
      <c r="B46" s="212"/>
      <c r="C46" s="213"/>
      <c r="F46" s="212"/>
      <c r="G46" s="214"/>
      <c r="H46" s="213"/>
      <c r="I46" s="213"/>
      <c r="J46" s="213"/>
      <c r="K46" s="213"/>
    </row>
  </sheetData>
  <mergeCells count="7">
    <mergeCell ref="G17:H17"/>
    <mergeCell ref="G10:H10"/>
    <mergeCell ref="G11:H11"/>
    <mergeCell ref="G12:H12"/>
    <mergeCell ref="G13:H13"/>
    <mergeCell ref="G14:H14"/>
    <mergeCell ref="G15:H15"/>
  </mergeCells>
  <conditionalFormatting sqref="C27">
    <cfRule type="cellIs" dxfId="93" priority="40" operator="greaterThan">
      <formula>52</formula>
    </cfRule>
  </conditionalFormatting>
  <conditionalFormatting sqref="H27">
    <cfRule type="cellIs" dxfId="92" priority="38" operator="greaterThan">
      <formula>100</formula>
    </cfRule>
  </conditionalFormatting>
  <conditionalFormatting sqref="C2">
    <cfRule type="cellIs" dxfId="91" priority="37" operator="greaterThan">
      <formula>49</formula>
    </cfRule>
  </conditionalFormatting>
  <conditionalFormatting sqref="C11">
    <cfRule type="cellIs" dxfId="90" priority="36" operator="greaterThan">
      <formula>80</formula>
    </cfRule>
  </conditionalFormatting>
  <conditionalFormatting sqref="C12">
    <cfRule type="cellIs" dxfId="89" priority="35" operator="greaterThan">
      <formula>4000</formula>
    </cfRule>
  </conditionalFormatting>
  <conditionalFormatting sqref="C15">
    <cfRule type="cellIs" dxfId="88" priority="34" operator="greaterThan">
      <formula>500</formula>
    </cfRule>
  </conditionalFormatting>
  <conditionalFormatting sqref="C1">
    <cfRule type="cellIs" dxfId="87" priority="33" operator="greaterThan">
      <formula>49</formula>
    </cfRule>
  </conditionalFormatting>
  <conditionalFormatting sqref="C21">
    <cfRule type="cellIs" dxfId="86" priority="32" operator="greaterThan">
      <formula>52</formula>
    </cfRule>
  </conditionalFormatting>
  <conditionalFormatting sqref="H21">
    <cfRule type="cellIs" dxfId="85" priority="31" operator="greaterThan">
      <formula>100</formula>
    </cfRule>
  </conditionalFormatting>
  <conditionalFormatting sqref="C28">
    <cfRule type="cellIs" dxfId="84" priority="28" operator="greaterThan">
      <formula>52</formula>
    </cfRule>
  </conditionalFormatting>
  <conditionalFormatting sqref="H28">
    <cfRule type="cellIs" dxfId="83" priority="27" operator="greaterThan">
      <formula>100</formula>
    </cfRule>
  </conditionalFormatting>
  <conditionalFormatting sqref="C29">
    <cfRule type="cellIs" dxfId="82" priority="26" operator="greaterThan">
      <formula>52</formula>
    </cfRule>
  </conditionalFormatting>
  <conditionalFormatting sqref="H29">
    <cfRule type="cellIs" dxfId="81" priority="25" operator="greaterThan">
      <formula>100</formula>
    </cfRule>
  </conditionalFormatting>
  <conditionalFormatting sqref="C32">
    <cfRule type="cellIs" dxfId="80" priority="24" operator="greaterThan">
      <formula>52</formula>
    </cfRule>
  </conditionalFormatting>
  <conditionalFormatting sqref="H32">
    <cfRule type="cellIs" dxfId="79" priority="23" operator="greaterThan">
      <formula>100</formula>
    </cfRule>
  </conditionalFormatting>
  <conditionalFormatting sqref="C23">
    <cfRule type="cellIs" dxfId="78" priority="22" operator="greaterThan">
      <formula>52</formula>
    </cfRule>
  </conditionalFormatting>
  <conditionalFormatting sqref="H23">
    <cfRule type="cellIs" dxfId="77" priority="21" operator="greaterThan">
      <formula>100</formula>
    </cfRule>
  </conditionalFormatting>
  <conditionalFormatting sqref="C30">
    <cfRule type="cellIs" dxfId="76" priority="20" operator="greaterThan">
      <formula>52</formula>
    </cfRule>
  </conditionalFormatting>
  <conditionalFormatting sqref="H30">
    <cfRule type="cellIs" dxfId="75" priority="19" operator="greaterThan">
      <formula>100</formula>
    </cfRule>
  </conditionalFormatting>
  <conditionalFormatting sqref="C24">
    <cfRule type="cellIs" dxfId="74" priority="14" operator="greaterThan">
      <formula>52</formula>
    </cfRule>
  </conditionalFormatting>
  <conditionalFormatting sqref="H24">
    <cfRule type="cellIs" dxfId="73" priority="13" operator="greaterThan">
      <formula>100</formula>
    </cfRule>
  </conditionalFormatting>
  <conditionalFormatting sqref="C25">
    <cfRule type="cellIs" dxfId="72" priority="12" operator="greaterThan">
      <formula>52</formula>
    </cfRule>
  </conditionalFormatting>
  <conditionalFormatting sqref="H25">
    <cfRule type="cellIs" dxfId="71" priority="11" operator="greaterThan">
      <formula>100</formula>
    </cfRule>
  </conditionalFormatting>
  <conditionalFormatting sqref="C31">
    <cfRule type="cellIs" dxfId="70" priority="10" operator="greaterThan">
      <formula>52</formula>
    </cfRule>
  </conditionalFormatting>
  <conditionalFormatting sqref="H31">
    <cfRule type="cellIs" dxfId="69" priority="9" operator="greaterThan">
      <formula>100</formula>
    </cfRule>
  </conditionalFormatting>
  <conditionalFormatting sqref="C26">
    <cfRule type="cellIs" dxfId="68" priority="4" operator="greaterThan">
      <formula>52</formula>
    </cfRule>
  </conditionalFormatting>
  <conditionalFormatting sqref="H26">
    <cfRule type="cellIs" dxfId="67" priority="3" operator="greaterThan">
      <formula>100</formula>
    </cfRule>
  </conditionalFormatting>
  <conditionalFormatting sqref="C22">
    <cfRule type="cellIs" dxfId="66" priority="2" operator="greaterThan">
      <formula>52</formula>
    </cfRule>
  </conditionalFormatting>
  <conditionalFormatting sqref="H22">
    <cfRule type="cellIs" dxfId="65" priority="1" operator="greaterThan">
      <formula>100</formula>
    </cfRule>
  </conditionalFormatting>
  <dataValidations xWindow="1338" yWindow="609" count="16">
    <dataValidation allowBlank="1" showInputMessage="1" showErrorMessage="1" prompt="High-level description of the content, a hook of why learning this is beneficial to the learner, and exam/cert coverage" sqref="B12"/>
    <dataValidation allowBlank="1" showInputMessage="1" showErrorMessage="1" prompt="Each topic title is unique. Capitalize each main word. Max 52 characters" sqref="B28:B31 B21:B26"/>
    <dataValidation type="list" allowBlank="1" showInputMessage="1" showErrorMessage="1" prompt="Choose from the drop down list to autopopulate Course ID." sqref="B1:B5 B7:B9">
      <formula1>"IT Skills, Business Skills, IT Desktop"</formula1>
    </dataValidation>
    <dataValidation allowBlank="1" showInputMessage="1" showErrorMessage="1" prompt="All PSVs in plan. Auto-populate from amount of PSVs in each course (B14). Locked cell." sqref="B17"/>
    <dataValidation allowBlank="1" showInputMessage="1" showErrorMessage="1" prompt="Auto-Count from column E. Locked cell." sqref="B16"/>
    <dataValidation allowBlank="1" showInputMessage="1" showErrorMessage="1" prompt="At least five keywords that are likely to be entered by a learner searching for specific content. 500 characters max." sqref="B15"/>
    <dataValidation allowBlank="1" showInputMessage="1" showErrorMessage="1" prompt="Describe audience in terms of job titles, responsibilities, and/or required expertise or profiency. Can be a single list separated by semicolons, or a full sentence with terminal punctuation. Can be the same for all courses in the lesson path." sqref="B14"/>
    <dataValidation allowBlank="1" showInputMessage="1" showErrorMessage="1" prompt="Single sentence describing what the learner will be able to perform after completing the course. Begins with 'To'. No terminal punctuation." sqref="B13"/>
    <dataValidation allowBlank="1" showInputMessage="1" showErrorMessage="1" prompt="Include technology name. Max 80 characters" sqref="B11"/>
    <dataValidation allowBlank="1" showInputMessage="1" showErrorMessage="1" prompt="Auto-populated based on LP ID and Content Type. IT skills for 'a0#_it_enus', IT Desktop for 'a0#_dt_enus' etc." sqref="B10"/>
    <dataValidation type="textLength" operator="lessThanOrEqual" allowBlank="1" showInputMessage="1" showErrorMessage="1" error="Lesson title may not exceed 43 characters" prompt="max 43 characters" sqref="A32 A21">
      <formula1>43</formula1>
    </dataValidation>
    <dataValidation type="list" allowBlank="1" showInputMessage="1" showErrorMessage="1" sqref="G10:H15">
      <formula1>$M$9:$M$15</formula1>
    </dataValidation>
    <dataValidation type="list" allowBlank="1" showInputMessage="1" showErrorMessage="1" sqref="G17:H17">
      <formula1>$N$9:$N$11</formula1>
    </dataValidation>
    <dataValidation allowBlank="1" showInputMessage="1" showErrorMessage="1" prompt="High-level description of the audience, similar to course audience." sqref="B6"/>
    <dataValidation allowBlank="1" showInputMessage="1" showErrorMessage="1" prompt="Auto-populated from path and topic title. Locked cell." sqref="F21:F32"/>
    <dataValidation allowBlank="1" showInputMessage="1" showErrorMessage="1" prompt="Describes what the learner will be able to do after completing the topic. Include technology name when possible. This field doubles as the PSV description in SkillPort. No end punctuation. Use measurable verbs." sqref="D21:D32"/>
  </dataValidation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42"/>
  <sheetViews>
    <sheetView topLeftCell="B18" zoomScale="85" zoomScaleNormal="85" workbookViewId="0">
      <selection activeCell="G21" sqref="G21"/>
    </sheetView>
  </sheetViews>
  <sheetFormatPr defaultColWidth="51.7109375" defaultRowHeight="15.75" x14ac:dyDescent="0.25"/>
  <cols>
    <col min="1" max="1" width="27.140625" style="4" customWidth="1"/>
    <col min="2" max="2" width="43.5703125" style="3" customWidth="1"/>
    <col min="3" max="3" width="9" style="62" customWidth="1"/>
    <col min="4" max="4" width="50.7109375" style="3" customWidth="1"/>
    <col min="5" max="5" width="14.140625" style="4" customWidth="1"/>
    <col min="6" max="6" width="50.7109375" style="3" customWidth="1"/>
    <col min="7" max="7" width="9.5703125" style="171" customWidth="1"/>
    <col min="8" max="8" width="11.7109375" style="62" customWidth="1"/>
    <col min="9" max="9" width="14.7109375" style="62" customWidth="1"/>
    <col min="10" max="10" width="53.7109375" style="62" customWidth="1"/>
    <col min="11" max="11" width="68.5703125" style="62" customWidth="1"/>
    <col min="12" max="12" width="51.7109375" style="3" customWidth="1"/>
    <col min="13" max="13" width="40.140625" style="3" hidden="1" customWidth="1"/>
    <col min="14" max="14" width="14.28515625" style="3" hidden="1" customWidth="1"/>
    <col min="15" max="16384" width="51.7109375" style="3"/>
  </cols>
  <sheetData>
    <row r="1" spans="1:14" x14ac:dyDescent="0.25">
      <c r="A1" s="170" t="s">
        <v>52</v>
      </c>
      <c r="B1" s="215" t="s">
        <v>62</v>
      </c>
      <c r="E1" s="4" t="s">
        <v>4</v>
      </c>
      <c r="K1" s="3"/>
    </row>
    <row r="2" spans="1:14" x14ac:dyDescent="0.25">
      <c r="A2" s="170" t="s">
        <v>20</v>
      </c>
      <c r="B2" s="215" t="s">
        <v>68</v>
      </c>
      <c r="C2" s="62">
        <f>LEN(B2)</f>
        <v>20</v>
      </c>
      <c r="E2" s="4" t="s">
        <v>4</v>
      </c>
      <c r="K2" s="3"/>
    </row>
    <row r="3" spans="1:14" x14ac:dyDescent="0.25">
      <c r="A3" s="170" t="s">
        <v>60</v>
      </c>
      <c r="B3" s="215" t="s">
        <v>68</v>
      </c>
      <c r="K3" s="3"/>
    </row>
    <row r="4" spans="1:14" x14ac:dyDescent="0.25">
      <c r="A4" s="170" t="s">
        <v>23</v>
      </c>
      <c r="B4" s="215" t="s">
        <v>117</v>
      </c>
      <c r="F4" s="167"/>
      <c r="G4" s="167"/>
      <c r="H4" s="28"/>
      <c r="K4" s="29"/>
      <c r="L4" s="30"/>
      <c r="M4" s="29"/>
    </row>
    <row r="5" spans="1:14" ht="330.75" x14ac:dyDescent="0.25">
      <c r="A5" s="168" t="s">
        <v>17</v>
      </c>
      <c r="B5" s="100" t="s">
        <v>415</v>
      </c>
      <c r="F5" s="167"/>
      <c r="G5" s="167"/>
      <c r="H5" s="28"/>
      <c r="K5" s="29"/>
      <c r="L5" s="30"/>
      <c r="M5" s="29"/>
    </row>
    <row r="6" spans="1:14" ht="165" x14ac:dyDescent="0.25">
      <c r="A6" s="168" t="s">
        <v>11</v>
      </c>
      <c r="B6" s="163" t="s">
        <v>320</v>
      </c>
      <c r="F6" s="167"/>
      <c r="G6" s="167"/>
      <c r="H6" s="28"/>
      <c r="K6" s="29"/>
      <c r="L6" s="30"/>
      <c r="M6" s="29"/>
    </row>
    <row r="7" spans="1:14" x14ac:dyDescent="0.25">
      <c r="A7" s="168" t="s">
        <v>18</v>
      </c>
      <c r="B7" s="100" t="s">
        <v>63</v>
      </c>
      <c r="F7" s="167"/>
      <c r="G7" s="167"/>
      <c r="H7" s="28"/>
      <c r="K7" s="29"/>
      <c r="L7" s="30"/>
      <c r="M7" s="29"/>
    </row>
    <row r="8" spans="1:14" x14ac:dyDescent="0.25">
      <c r="A8" s="168" t="s">
        <v>6</v>
      </c>
      <c r="B8" s="100" t="s">
        <v>63</v>
      </c>
      <c r="F8" s="167"/>
      <c r="G8" s="167"/>
      <c r="H8" s="28"/>
      <c r="K8" s="29"/>
      <c r="L8" s="30"/>
      <c r="M8" s="29"/>
    </row>
    <row r="9" spans="1:14" x14ac:dyDescent="0.25">
      <c r="A9" s="172"/>
      <c r="B9" s="100">
        <v>0</v>
      </c>
      <c r="F9" s="167"/>
      <c r="G9" s="167"/>
      <c r="H9" s="28"/>
      <c r="K9" s="3"/>
      <c r="M9" s="22" t="s">
        <v>58</v>
      </c>
      <c r="N9" s="173" t="s">
        <v>25</v>
      </c>
    </row>
    <row r="10" spans="1:14" ht="21" x14ac:dyDescent="0.25">
      <c r="A10" s="168" t="s">
        <v>539</v>
      </c>
      <c r="B10" s="97" t="str">
        <f>IF(B1="IT Skills",B4&amp;"_a16_it_enus",IF(B1="Business Skills",B4&amp;"_a16_bs_enus",IF(B1="IT Desktop",B4&amp;"_a16_dt_enus","_a16_it_enus")))</f>
        <v>df_prma_a16_it_enus</v>
      </c>
      <c r="F10" s="168" t="s">
        <v>24</v>
      </c>
      <c r="G10" s="340" t="s">
        <v>54</v>
      </c>
      <c r="H10" s="341"/>
      <c r="K10" s="3"/>
      <c r="M10" s="22" t="s">
        <v>56</v>
      </c>
      <c r="N10" s="173" t="s">
        <v>27</v>
      </c>
    </row>
    <row r="11" spans="1:14" ht="18.75" x14ac:dyDescent="0.25">
      <c r="A11" s="168" t="s">
        <v>540</v>
      </c>
      <c r="B11" s="98" t="s">
        <v>561</v>
      </c>
      <c r="C11" s="174">
        <f>LEN(B11)</f>
        <v>30</v>
      </c>
      <c r="F11" s="168" t="s">
        <v>26</v>
      </c>
      <c r="G11" s="344"/>
      <c r="H11" s="345"/>
      <c r="K11" s="3"/>
      <c r="M11" s="22" t="s">
        <v>57</v>
      </c>
      <c r="N11" s="173" t="s">
        <v>29</v>
      </c>
    </row>
    <row r="12" spans="1:14" ht="94.5" x14ac:dyDescent="0.25">
      <c r="A12" s="168" t="s">
        <v>19</v>
      </c>
      <c r="B12" s="123" t="s">
        <v>588</v>
      </c>
      <c r="C12" s="174">
        <f>LEN(B12)</f>
        <v>240</v>
      </c>
      <c r="E12" s="2"/>
      <c r="F12" s="168" t="s">
        <v>28</v>
      </c>
      <c r="G12" s="344"/>
      <c r="H12" s="345"/>
      <c r="I12" s="3"/>
      <c r="J12" s="3"/>
      <c r="K12" s="3"/>
      <c r="M12" s="22" t="s">
        <v>54</v>
      </c>
    </row>
    <row r="13" spans="1:14" ht="31.5" x14ac:dyDescent="0.25">
      <c r="A13" s="168" t="s">
        <v>10</v>
      </c>
      <c r="B13" s="100" t="s">
        <v>589</v>
      </c>
      <c r="E13" s="2"/>
      <c r="F13" s="168" t="s">
        <v>30</v>
      </c>
      <c r="G13" s="344"/>
      <c r="H13" s="345"/>
      <c r="I13" s="3"/>
      <c r="J13" s="3"/>
      <c r="K13" s="3"/>
      <c r="M13" s="22" t="s">
        <v>59</v>
      </c>
    </row>
    <row r="14" spans="1:14" ht="110.25" x14ac:dyDescent="0.25">
      <c r="A14" s="168" t="s">
        <v>1</v>
      </c>
      <c r="B14" s="101" t="s">
        <v>119</v>
      </c>
      <c r="F14" s="168" t="s">
        <v>31</v>
      </c>
      <c r="G14" s="344"/>
      <c r="H14" s="345"/>
      <c r="I14" s="3"/>
      <c r="J14" s="3"/>
      <c r="K14" s="3"/>
      <c r="M14" s="22" t="s">
        <v>53</v>
      </c>
    </row>
    <row r="15" spans="1:14" ht="63" x14ac:dyDescent="0.25">
      <c r="A15" s="168" t="s">
        <v>2</v>
      </c>
      <c r="B15" s="100" t="s">
        <v>592</v>
      </c>
      <c r="C15" s="174">
        <f>LEN(B15)</f>
        <v>144</v>
      </c>
      <c r="F15" s="168" t="s">
        <v>32</v>
      </c>
      <c r="G15" s="344"/>
      <c r="H15" s="345"/>
      <c r="I15" s="3"/>
      <c r="J15" s="3"/>
      <c r="K15" s="3"/>
      <c r="M15" s="22" t="s">
        <v>55</v>
      </c>
    </row>
    <row r="16" spans="1:14" x14ac:dyDescent="0.25">
      <c r="A16" s="168" t="s">
        <v>21</v>
      </c>
      <c r="B16" s="75">
        <f>COUNT(E21:E28)</f>
        <v>8</v>
      </c>
      <c r="G16" s="62"/>
      <c r="I16" s="3"/>
      <c r="J16" s="3"/>
      <c r="K16" s="3"/>
    </row>
    <row r="17" spans="1:12" x14ac:dyDescent="0.25">
      <c r="A17" s="168" t="s">
        <v>51</v>
      </c>
      <c r="B17" s="4">
        <v>20</v>
      </c>
      <c r="F17" s="168" t="s">
        <v>33</v>
      </c>
      <c r="G17" s="356" t="s">
        <v>27</v>
      </c>
      <c r="H17" s="357"/>
      <c r="K17" s="3"/>
    </row>
    <row r="18" spans="1:12" ht="16.5" thickBot="1" x14ac:dyDescent="0.3">
      <c r="A18" s="3"/>
      <c r="E18" s="3"/>
      <c r="K18" s="3"/>
    </row>
    <row r="19" spans="1:12" s="28" customFormat="1" ht="47.25" x14ac:dyDescent="0.25">
      <c r="A19" s="175" t="s">
        <v>0</v>
      </c>
      <c r="B19" s="176" t="s">
        <v>48</v>
      </c>
      <c r="C19" s="177" t="s">
        <v>9</v>
      </c>
      <c r="D19" s="177" t="s">
        <v>399</v>
      </c>
      <c r="E19" s="178" t="s">
        <v>5</v>
      </c>
      <c r="F19" s="179" t="s">
        <v>49</v>
      </c>
      <c r="G19" s="178" t="s">
        <v>12</v>
      </c>
      <c r="H19" s="178" t="s">
        <v>22</v>
      </c>
      <c r="I19" s="180" t="s">
        <v>50</v>
      </c>
      <c r="J19" s="181" t="s">
        <v>3</v>
      </c>
      <c r="K19" s="182" t="s">
        <v>61</v>
      </c>
    </row>
    <row r="20" spans="1:12" s="189" customFormat="1" ht="48" thickBot="1" x14ac:dyDescent="0.3">
      <c r="A20" s="183" t="s">
        <v>8</v>
      </c>
      <c r="B20" s="169" t="s">
        <v>13</v>
      </c>
      <c r="C20" s="184"/>
      <c r="D20" s="185" t="s">
        <v>14</v>
      </c>
      <c r="E20" s="184" t="s">
        <v>8</v>
      </c>
      <c r="F20" s="184" t="s">
        <v>8</v>
      </c>
      <c r="G20" s="186" t="s">
        <v>8</v>
      </c>
      <c r="H20" s="186"/>
      <c r="I20" s="187" t="s">
        <v>8</v>
      </c>
      <c r="J20" s="187"/>
      <c r="K20" s="188"/>
    </row>
    <row r="21" spans="1:12" s="29" customFormat="1" x14ac:dyDescent="0.25">
      <c r="A21" s="126" t="s">
        <v>429</v>
      </c>
      <c r="B21" s="93" t="s">
        <v>430</v>
      </c>
      <c r="C21" s="196">
        <f>LEN(B21)</f>
        <v>22</v>
      </c>
      <c r="D21" s="93" t="s">
        <v>431</v>
      </c>
      <c r="E21" s="128">
        <v>118971</v>
      </c>
      <c r="F21" s="107" t="str">
        <f t="shared" ref="F21:F28" si="0">$B$3&amp;": "&amp;B21</f>
        <v>Predictive Analytics: Random Forest Overview</v>
      </c>
      <c r="G21" s="132" t="s">
        <v>602</v>
      </c>
      <c r="H21" s="197">
        <f>LEN(F21)</f>
        <v>44</v>
      </c>
      <c r="I21" s="198"/>
      <c r="J21" s="193"/>
      <c r="K21" s="194"/>
    </row>
    <row r="22" spans="1:12" s="29" customFormat="1" x14ac:dyDescent="0.25">
      <c r="A22" s="20"/>
      <c r="B22" s="93" t="s">
        <v>432</v>
      </c>
      <c r="C22" s="196">
        <f>LEN(B22)</f>
        <v>29</v>
      </c>
      <c r="D22" s="93" t="s">
        <v>433</v>
      </c>
      <c r="E22" s="128">
        <v>118972</v>
      </c>
      <c r="F22" s="107" t="str">
        <f t="shared" si="0"/>
        <v>Predictive Analytics: Decision Tree Characteristics</v>
      </c>
      <c r="G22" s="132" t="s">
        <v>71</v>
      </c>
      <c r="H22" s="197">
        <f>LEN(F22)</f>
        <v>51</v>
      </c>
      <c r="I22" s="198"/>
      <c r="J22" s="193"/>
      <c r="K22" s="194"/>
    </row>
    <row r="23" spans="1:12" s="29" customFormat="1" ht="31.5" x14ac:dyDescent="0.25">
      <c r="B23" s="90" t="s">
        <v>434</v>
      </c>
      <c r="C23" s="196">
        <f t="shared" ref="C23:C28" si="1">LEN(B23)</f>
        <v>37</v>
      </c>
      <c r="D23" s="93" t="s">
        <v>456</v>
      </c>
      <c r="E23" s="128">
        <v>118973</v>
      </c>
      <c r="F23" s="107" t="str">
        <f t="shared" si="0"/>
        <v>Predictive Analytics: Random Forest Model Error Measurement</v>
      </c>
      <c r="G23" s="132" t="s">
        <v>71</v>
      </c>
      <c r="H23" s="197">
        <f t="shared" ref="H23:H28" si="2">LEN(F23)</f>
        <v>59</v>
      </c>
      <c r="I23" s="198"/>
      <c r="J23" s="193"/>
      <c r="K23" s="194"/>
      <c r="L23" s="199"/>
    </row>
    <row r="24" spans="1:12" s="29" customFormat="1" ht="31.5" x14ac:dyDescent="0.25">
      <c r="A24" s="125"/>
      <c r="B24" s="90" t="s">
        <v>435</v>
      </c>
      <c r="C24" s="196">
        <f t="shared" si="1"/>
        <v>28</v>
      </c>
      <c r="D24" s="93" t="s">
        <v>436</v>
      </c>
      <c r="E24" s="128">
        <v>118974</v>
      </c>
      <c r="F24" s="107" t="str">
        <f t="shared" si="0"/>
        <v>Predictive Analytics: Random Forest Model Concepts</v>
      </c>
      <c r="G24" s="132" t="s">
        <v>71</v>
      </c>
      <c r="H24" s="197">
        <f t="shared" si="2"/>
        <v>50</v>
      </c>
      <c r="I24" s="198"/>
      <c r="J24" s="193"/>
      <c r="K24" s="194"/>
    </row>
    <row r="25" spans="1:12" s="29" customFormat="1" x14ac:dyDescent="0.25">
      <c r="A25" s="126" t="s">
        <v>437</v>
      </c>
      <c r="B25" s="90" t="s">
        <v>438</v>
      </c>
      <c r="C25" s="196">
        <f t="shared" si="1"/>
        <v>25</v>
      </c>
      <c r="D25" s="93" t="s">
        <v>439</v>
      </c>
      <c r="E25" s="128">
        <v>118975</v>
      </c>
      <c r="F25" s="107" t="str">
        <f t="shared" si="0"/>
        <v>Predictive Analytics: Overview of Uplift Models</v>
      </c>
      <c r="G25" s="132" t="s">
        <v>71</v>
      </c>
      <c r="H25" s="197">
        <f t="shared" si="2"/>
        <v>47</v>
      </c>
      <c r="I25" s="198"/>
      <c r="J25" s="193"/>
      <c r="K25" s="194"/>
    </row>
    <row r="26" spans="1:12" s="29" customFormat="1" x14ac:dyDescent="0.25">
      <c r="B26" s="90" t="s">
        <v>440</v>
      </c>
      <c r="C26" s="196">
        <f t="shared" si="1"/>
        <v>28</v>
      </c>
      <c r="D26" s="93" t="s">
        <v>441</v>
      </c>
      <c r="E26" s="128">
        <v>118976</v>
      </c>
      <c r="F26" s="107" t="str">
        <f t="shared" si="0"/>
        <v>Predictive Analytics: Targeting with Uplift Models</v>
      </c>
      <c r="G26" s="132" t="s">
        <v>71</v>
      </c>
      <c r="H26" s="197">
        <f t="shared" si="2"/>
        <v>50</v>
      </c>
      <c r="I26" s="198"/>
      <c r="J26" s="193"/>
      <c r="K26" s="194"/>
    </row>
    <row r="27" spans="1:12" s="29" customFormat="1" x14ac:dyDescent="0.25">
      <c r="A27" s="125"/>
      <c r="B27" s="90" t="s">
        <v>442</v>
      </c>
      <c r="C27" s="196">
        <f t="shared" si="1"/>
        <v>22</v>
      </c>
      <c r="D27" s="93" t="s">
        <v>457</v>
      </c>
      <c r="E27" s="128">
        <v>118977</v>
      </c>
      <c r="F27" s="107" t="str">
        <f t="shared" si="0"/>
        <v>Predictive Analytics: How Uplift Models Work</v>
      </c>
      <c r="G27" s="132" t="s">
        <v>71</v>
      </c>
      <c r="H27" s="197">
        <f t="shared" si="2"/>
        <v>44</v>
      </c>
      <c r="I27" s="198"/>
      <c r="J27" s="193"/>
      <c r="K27" s="194"/>
    </row>
    <row r="28" spans="1:12" s="29" customFormat="1" ht="38.450000000000003" customHeight="1" thickBot="1" x14ac:dyDescent="0.3">
      <c r="A28" s="204" t="s">
        <v>451</v>
      </c>
      <c r="B28" s="205" t="s">
        <v>452</v>
      </c>
      <c r="C28" s="206">
        <f t="shared" si="1"/>
        <v>50</v>
      </c>
      <c r="D28" s="207" t="s">
        <v>462</v>
      </c>
      <c r="E28" s="128">
        <v>118978</v>
      </c>
      <c r="F28" s="106" t="str">
        <f t="shared" si="0"/>
        <v>Predictive Analytics: Exercise: Application of Advanced Predictive Tools</v>
      </c>
      <c r="G28" s="165" t="s">
        <v>71</v>
      </c>
      <c r="H28" s="208">
        <f t="shared" si="2"/>
        <v>72</v>
      </c>
      <c r="I28" s="209"/>
      <c r="J28" s="210"/>
      <c r="K28" s="211"/>
    </row>
    <row r="29" spans="1:12" s="29" customFormat="1" x14ac:dyDescent="0.25">
      <c r="A29" s="212"/>
      <c r="B29" s="212"/>
      <c r="C29" s="213"/>
      <c r="F29" s="212"/>
      <c r="G29" s="214"/>
      <c r="H29" s="213"/>
      <c r="I29" s="213"/>
      <c r="J29" s="213"/>
      <c r="K29" s="213"/>
    </row>
    <row r="30" spans="1:12" s="29" customFormat="1" x14ac:dyDescent="0.25">
      <c r="A30" s="212"/>
      <c r="B30" s="212"/>
      <c r="C30" s="213"/>
      <c r="F30" s="212"/>
      <c r="G30" s="214"/>
      <c r="H30" s="213"/>
      <c r="I30" s="213"/>
      <c r="J30" s="213"/>
      <c r="K30" s="213"/>
    </row>
    <row r="31" spans="1:12" s="29" customFormat="1" x14ac:dyDescent="0.25">
      <c r="A31" s="212"/>
      <c r="B31" s="212"/>
      <c r="C31" s="213"/>
      <c r="F31" s="212"/>
      <c r="G31" s="214"/>
      <c r="H31" s="213"/>
      <c r="I31" s="213"/>
      <c r="J31" s="213"/>
      <c r="K31" s="213"/>
    </row>
    <row r="32" spans="1:12" s="29" customFormat="1" x14ac:dyDescent="0.25">
      <c r="A32" s="212"/>
      <c r="B32" s="212"/>
      <c r="C32" s="213"/>
      <c r="F32" s="212"/>
      <c r="G32" s="214"/>
      <c r="H32" s="213"/>
      <c r="I32" s="213"/>
      <c r="J32" s="213"/>
      <c r="K32" s="213"/>
    </row>
    <row r="33" spans="1:11" s="29" customFormat="1" x14ac:dyDescent="0.25">
      <c r="A33" s="212"/>
      <c r="B33" s="212"/>
      <c r="C33" s="213"/>
      <c r="F33" s="212"/>
      <c r="G33" s="214"/>
      <c r="H33" s="213"/>
      <c r="I33" s="213"/>
      <c r="J33" s="213"/>
      <c r="K33" s="213"/>
    </row>
    <row r="34" spans="1:11" s="29" customFormat="1" x14ac:dyDescent="0.25">
      <c r="A34" s="212"/>
      <c r="B34" s="212"/>
      <c r="C34" s="213"/>
      <c r="F34" s="212"/>
      <c r="G34" s="214"/>
      <c r="H34" s="213"/>
      <c r="I34" s="213"/>
      <c r="J34" s="213"/>
      <c r="K34" s="213"/>
    </row>
    <row r="35" spans="1:11" s="29" customFormat="1" x14ac:dyDescent="0.25">
      <c r="A35" s="212"/>
      <c r="B35" s="212"/>
      <c r="C35" s="213"/>
      <c r="F35" s="212"/>
      <c r="G35" s="214"/>
      <c r="H35" s="213"/>
      <c r="I35" s="213"/>
      <c r="J35" s="213"/>
      <c r="K35" s="213"/>
    </row>
    <row r="36" spans="1:11" s="29" customFormat="1" x14ac:dyDescent="0.25">
      <c r="A36" s="212"/>
      <c r="B36" s="212"/>
      <c r="C36" s="213"/>
      <c r="F36" s="212"/>
      <c r="G36" s="214"/>
      <c r="H36" s="213"/>
      <c r="I36" s="213"/>
      <c r="J36" s="213"/>
      <c r="K36" s="213"/>
    </row>
    <row r="37" spans="1:11" s="29" customFormat="1" x14ac:dyDescent="0.25">
      <c r="A37" s="212"/>
      <c r="B37" s="212"/>
      <c r="C37" s="213"/>
      <c r="F37" s="212"/>
      <c r="G37" s="214"/>
      <c r="H37" s="213"/>
      <c r="I37" s="213"/>
      <c r="J37" s="213"/>
      <c r="K37" s="213"/>
    </row>
    <row r="38" spans="1:11" s="29" customFormat="1" x14ac:dyDescent="0.25">
      <c r="A38" s="212"/>
      <c r="B38" s="212"/>
      <c r="C38" s="213"/>
      <c r="F38" s="212"/>
      <c r="G38" s="214"/>
      <c r="H38" s="213"/>
      <c r="I38" s="213"/>
      <c r="J38" s="213"/>
      <c r="K38" s="213"/>
    </row>
    <row r="39" spans="1:11" s="29" customFormat="1" x14ac:dyDescent="0.25">
      <c r="A39" s="212"/>
      <c r="B39" s="212"/>
      <c r="C39" s="213"/>
      <c r="F39" s="212"/>
      <c r="G39" s="214"/>
      <c r="H39" s="213"/>
      <c r="I39" s="213"/>
      <c r="J39" s="213"/>
      <c r="K39" s="213"/>
    </row>
    <row r="40" spans="1:11" s="29" customFormat="1" x14ac:dyDescent="0.25">
      <c r="A40" s="212"/>
      <c r="B40" s="212"/>
      <c r="C40" s="213"/>
      <c r="F40" s="212"/>
      <c r="G40" s="214"/>
      <c r="H40" s="213"/>
      <c r="I40" s="213"/>
      <c r="J40" s="213"/>
      <c r="K40" s="213"/>
    </row>
    <row r="41" spans="1:11" s="29" customFormat="1" x14ac:dyDescent="0.25">
      <c r="A41" s="212"/>
      <c r="B41" s="212"/>
      <c r="C41" s="213"/>
      <c r="F41" s="212"/>
      <c r="G41" s="214"/>
      <c r="H41" s="213"/>
      <c r="I41" s="213"/>
      <c r="J41" s="213"/>
      <c r="K41" s="213"/>
    </row>
    <row r="42" spans="1:11" s="29" customFormat="1" x14ac:dyDescent="0.25">
      <c r="A42" s="212"/>
      <c r="B42" s="212"/>
      <c r="C42" s="213"/>
      <c r="F42" s="212"/>
      <c r="G42" s="214"/>
      <c r="H42" s="213"/>
      <c r="I42" s="213"/>
      <c r="J42" s="213"/>
      <c r="K42" s="213"/>
    </row>
  </sheetData>
  <mergeCells count="7">
    <mergeCell ref="G17:H17"/>
    <mergeCell ref="G10:H10"/>
    <mergeCell ref="G11:H11"/>
    <mergeCell ref="G12:H12"/>
    <mergeCell ref="G13:H13"/>
    <mergeCell ref="G14:H14"/>
    <mergeCell ref="G15:H15"/>
  </mergeCells>
  <conditionalFormatting sqref="C24:C25">
    <cfRule type="cellIs" dxfId="64" priority="40" operator="greaterThan">
      <formula>52</formula>
    </cfRule>
  </conditionalFormatting>
  <conditionalFormatting sqref="C28">
    <cfRule type="cellIs" dxfId="63" priority="39" operator="greaterThan">
      <formula>52</formula>
    </cfRule>
  </conditionalFormatting>
  <conditionalFormatting sqref="H24:H25 H28">
    <cfRule type="cellIs" dxfId="62" priority="38" operator="greaterThan">
      <formula>100</formula>
    </cfRule>
  </conditionalFormatting>
  <conditionalFormatting sqref="C2">
    <cfRule type="cellIs" dxfId="61" priority="37" operator="greaterThan">
      <formula>49</formula>
    </cfRule>
  </conditionalFormatting>
  <conditionalFormatting sqref="C11">
    <cfRule type="cellIs" dxfId="60" priority="36" operator="greaterThan">
      <formula>80</formula>
    </cfRule>
  </conditionalFormatting>
  <conditionalFormatting sqref="C12">
    <cfRule type="cellIs" dxfId="59" priority="35" operator="greaterThan">
      <formula>4000</formula>
    </cfRule>
  </conditionalFormatting>
  <conditionalFormatting sqref="C15">
    <cfRule type="cellIs" dxfId="58" priority="34" operator="greaterThan">
      <formula>500</formula>
    </cfRule>
  </conditionalFormatting>
  <conditionalFormatting sqref="C1">
    <cfRule type="cellIs" dxfId="57" priority="33" operator="greaterThan">
      <formula>49</formula>
    </cfRule>
  </conditionalFormatting>
  <conditionalFormatting sqref="C23">
    <cfRule type="cellIs" dxfId="56" priority="30" operator="greaterThan">
      <formula>52</formula>
    </cfRule>
  </conditionalFormatting>
  <conditionalFormatting sqref="H23">
    <cfRule type="cellIs" dxfId="55" priority="29" operator="greaterThan">
      <formula>100</formula>
    </cfRule>
  </conditionalFormatting>
  <conditionalFormatting sqref="C27">
    <cfRule type="cellIs" dxfId="54" priority="18" operator="greaterThan">
      <formula>52</formula>
    </cfRule>
  </conditionalFormatting>
  <conditionalFormatting sqref="H27">
    <cfRule type="cellIs" dxfId="53" priority="17" operator="greaterThan">
      <formula>100</formula>
    </cfRule>
  </conditionalFormatting>
  <conditionalFormatting sqref="C21">
    <cfRule type="cellIs" dxfId="52" priority="16" operator="greaterThan">
      <formula>52</formula>
    </cfRule>
  </conditionalFormatting>
  <conditionalFormatting sqref="H21">
    <cfRule type="cellIs" dxfId="51" priority="15" operator="greaterThan">
      <formula>100</formula>
    </cfRule>
  </conditionalFormatting>
  <conditionalFormatting sqref="C26">
    <cfRule type="cellIs" dxfId="50" priority="8" operator="greaterThan">
      <formula>52</formula>
    </cfRule>
  </conditionalFormatting>
  <conditionalFormatting sqref="H26">
    <cfRule type="cellIs" dxfId="49" priority="7" operator="greaterThan">
      <formula>100</formula>
    </cfRule>
  </conditionalFormatting>
  <conditionalFormatting sqref="C22">
    <cfRule type="cellIs" dxfId="48" priority="6" operator="greaterThan">
      <formula>52</formula>
    </cfRule>
  </conditionalFormatting>
  <conditionalFormatting sqref="H22">
    <cfRule type="cellIs" dxfId="47" priority="5" operator="greaterThan">
      <formula>100</formula>
    </cfRule>
  </conditionalFormatting>
  <dataValidations count="18">
    <dataValidation allowBlank="1" showInputMessage="1" showErrorMessage="1" prompt="High-level description of the audience, similar to course audience." sqref="B6"/>
    <dataValidation type="list" allowBlank="1" showInputMessage="1" showErrorMessage="1" sqref="G17:H17">
      <formula1>$N$9:$N$11</formula1>
    </dataValidation>
    <dataValidation type="list" allowBlank="1" showInputMessage="1" showErrorMessage="1" sqref="G10:H15">
      <formula1>$M$9:$M$15</formula1>
    </dataValidation>
    <dataValidation allowBlank="1" showInputMessage="1" showErrorMessage="1" prompt="Describes what tasks the learner will be practicing but should not begin with the verb 'Practice'. Include technology name when possible. This field doubles as the PSV description in Skillport. No end punctuation. Use measurable verbs." sqref="D28"/>
    <dataValidation allowBlank="1" showInputMessage="1" showErrorMessage="1" prompt="Starts with the word 'Exercise: '" sqref="B28"/>
    <dataValidation allowBlank="1" showInputMessage="1" showErrorMessage="1" prompt="Practice Lesson Title. Starts with the word 'Practice: '. Max 43 characters" sqref="A28"/>
    <dataValidation allowBlank="1" showInputMessage="1" showErrorMessage="1" prompt="Auto-populated based on LP ID and Content Type. IT skills for 'a0#_it_enus', IT Desktop for 'a0#_dt_enus' etc." sqref="B10"/>
    <dataValidation allowBlank="1" showInputMessage="1" showErrorMessage="1" prompt="Include technology name. Max 80 characters" sqref="B11"/>
    <dataValidation allowBlank="1" showInputMessage="1" showErrorMessage="1" prompt="Single sentence describing what the learner will be able to perform after completing the course. Begins with 'To'. No terminal punctuation." sqref="B13"/>
    <dataValidation allowBlank="1" showInputMessage="1" showErrorMessage="1" prompt="Describe audience in terms of job titles, responsibilities, and/or required expertise or profiency. Can be a single list separated by semicolons, or a full sentence with terminal punctuation. Can be the same for all courses in the lesson path." sqref="B14"/>
    <dataValidation allowBlank="1" showInputMessage="1" showErrorMessage="1" prompt="At least five keywords that are likely to be entered by a learner searching for specific content. 500 characters max." sqref="B15"/>
    <dataValidation allowBlank="1" showInputMessage="1" showErrorMessage="1" prompt="Auto-Count from column E. Locked cell." sqref="B16"/>
    <dataValidation allowBlank="1" showInputMessage="1" showErrorMessage="1" prompt="All PSVs in plan. Auto-populate from amount of PSVs in each course (B14). Locked cell." sqref="B17"/>
    <dataValidation type="list" allowBlank="1" showInputMessage="1" showErrorMessage="1" prompt="Choose from the drop down list to autopopulate Course ID." sqref="B1:B5 B7:B9">
      <formula1>"IT Skills, Business Skills, IT Desktop"</formula1>
    </dataValidation>
    <dataValidation allowBlank="1" showInputMessage="1" showErrorMessage="1" prompt="High-level description of the content, a hook of why learning this is beneficial to the learner, and exam/cert coverage" sqref="B12"/>
    <dataValidation allowBlank="1" showInputMessage="1" showErrorMessage="1" prompt="Each topic title is unique. Capitalize each main word. Max 52 characters" sqref="B21:B27"/>
    <dataValidation allowBlank="1" showInputMessage="1" showErrorMessage="1" prompt="Describes what the learner will be able to do after completing the topic. Include technology name when possible. This field doubles as the PSV description in SkillPort. No end punctuation. Use measurable verbs." sqref="D21:D27"/>
    <dataValidation allowBlank="1" showInputMessage="1" showErrorMessage="1" prompt="Auto-populated from path and topic title. Locked cell." sqref="F21:F28"/>
  </dataValidation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41"/>
  <sheetViews>
    <sheetView topLeftCell="A18" zoomScale="55" zoomScaleNormal="55" workbookViewId="0">
      <selection activeCell="G21" sqref="G21"/>
    </sheetView>
  </sheetViews>
  <sheetFormatPr defaultColWidth="51.7109375" defaultRowHeight="15" x14ac:dyDescent="0.25"/>
  <cols>
    <col min="1" max="1" width="35.7109375" style="6" customWidth="1"/>
    <col min="2" max="2" width="51.5703125" style="71" customWidth="1"/>
    <col min="3" max="3" width="9" style="72" customWidth="1"/>
    <col min="4" max="4" width="39.7109375" style="71" customWidth="1"/>
    <col min="5" max="5" width="9.42578125" style="6" customWidth="1"/>
    <col min="6" max="6" width="35.28515625" style="71" customWidth="1"/>
    <col min="7" max="7" width="9.5703125" style="5" customWidth="1"/>
    <col min="8" max="8" width="11.7109375" style="72" bestFit="1" customWidth="1"/>
    <col min="9" max="9" width="14.7109375" style="72" customWidth="1"/>
    <col min="10" max="10" width="53.7109375" style="72" customWidth="1"/>
    <col min="11" max="11" width="68.5703125" style="72" customWidth="1"/>
    <col min="12" max="12" width="51.7109375" style="71" customWidth="1"/>
    <col min="13" max="13" width="40.140625" style="71" hidden="1" customWidth="1"/>
    <col min="14" max="14" width="14.28515625" style="71" hidden="1" customWidth="1"/>
    <col min="15" max="16384" width="51.7109375" style="71"/>
  </cols>
  <sheetData>
    <row r="1" spans="1:14" ht="20.100000000000001" customHeight="1" x14ac:dyDescent="0.25">
      <c r="A1" s="110" t="s">
        <v>52</v>
      </c>
      <c r="B1" s="80" t="s">
        <v>62</v>
      </c>
      <c r="E1" s="61" t="s">
        <v>4</v>
      </c>
      <c r="K1" s="71"/>
    </row>
    <row r="2" spans="1:14" ht="20.100000000000001" customHeight="1" x14ac:dyDescent="0.25">
      <c r="A2" s="110" t="s">
        <v>20</v>
      </c>
      <c r="B2" s="80" t="s">
        <v>68</v>
      </c>
      <c r="C2" s="72">
        <f>LEN(B2)</f>
        <v>20</v>
      </c>
      <c r="E2" s="61" t="s">
        <v>4</v>
      </c>
      <c r="K2" s="71"/>
    </row>
    <row r="3" spans="1:14" ht="20.100000000000001" customHeight="1" x14ac:dyDescent="0.25">
      <c r="A3" s="110" t="s">
        <v>60</v>
      </c>
      <c r="B3" s="80" t="s">
        <v>68</v>
      </c>
      <c r="E3" s="61"/>
      <c r="K3" s="71"/>
    </row>
    <row r="4" spans="1:14" ht="20.100000000000001" customHeight="1" x14ac:dyDescent="0.25">
      <c r="A4" s="110" t="s">
        <v>23</v>
      </c>
      <c r="B4" s="80" t="s">
        <v>117</v>
      </c>
      <c r="E4" s="61"/>
      <c r="F4" s="21"/>
      <c r="G4" s="21"/>
      <c r="H4" s="27"/>
      <c r="K4" s="9"/>
      <c r="L4" s="30"/>
      <c r="M4" s="9"/>
    </row>
    <row r="5" spans="1:14" ht="20.100000000000001" customHeight="1" x14ac:dyDescent="0.25">
      <c r="A5" s="74" t="s">
        <v>17</v>
      </c>
      <c r="B5" s="80" t="s">
        <v>415</v>
      </c>
      <c r="E5" s="61"/>
      <c r="F5" s="21"/>
      <c r="G5" s="21"/>
      <c r="H5" s="27"/>
      <c r="K5" s="9"/>
      <c r="L5" s="30"/>
      <c r="M5" s="9"/>
    </row>
    <row r="6" spans="1:14" ht="20.100000000000001" customHeight="1" x14ac:dyDescent="0.25">
      <c r="A6" s="74" t="s">
        <v>11</v>
      </c>
      <c r="B6" s="80" t="s">
        <v>601</v>
      </c>
      <c r="E6" s="61"/>
      <c r="F6" s="21"/>
      <c r="G6" s="21"/>
      <c r="H6" s="27"/>
      <c r="K6" s="9"/>
      <c r="L6" s="30"/>
      <c r="M6" s="9"/>
    </row>
    <row r="7" spans="1:14" ht="20.100000000000001" customHeight="1" x14ac:dyDescent="0.25">
      <c r="A7" s="74" t="s">
        <v>18</v>
      </c>
      <c r="B7" s="80" t="s">
        <v>63</v>
      </c>
      <c r="E7" s="61"/>
      <c r="F7" s="21"/>
      <c r="G7" s="21"/>
      <c r="H7" s="27"/>
      <c r="K7" s="29"/>
      <c r="L7" s="30"/>
      <c r="M7" s="29"/>
    </row>
    <row r="8" spans="1:14" ht="20.100000000000001" customHeight="1" x14ac:dyDescent="0.25">
      <c r="A8" s="74" t="s">
        <v>6</v>
      </c>
      <c r="B8" s="80" t="s">
        <v>63</v>
      </c>
      <c r="E8" s="61"/>
      <c r="F8" s="21"/>
      <c r="G8" s="21"/>
      <c r="H8" s="27"/>
      <c r="K8" s="29"/>
      <c r="L8" s="30"/>
      <c r="M8" s="29"/>
    </row>
    <row r="9" spans="1:14" ht="20.100000000000001" customHeight="1" x14ac:dyDescent="0.25">
      <c r="A9" s="14"/>
      <c r="B9" s="80">
        <v>0</v>
      </c>
      <c r="F9" s="21"/>
      <c r="G9" s="21"/>
      <c r="H9" s="28"/>
      <c r="K9" s="71"/>
      <c r="M9" s="22" t="s">
        <v>58</v>
      </c>
      <c r="N9" s="23" t="s">
        <v>25</v>
      </c>
    </row>
    <row r="10" spans="1:14" ht="20.100000000000001" customHeight="1" x14ac:dyDescent="0.25">
      <c r="A10" s="111" t="s">
        <v>541</v>
      </c>
      <c r="B10" s="97" t="str">
        <f>IF(B1="IT Skills",B4&amp;"_a17_it_enus",IF(B1="Business Skills",B4&amp;"_a17_bs_enus",IF(B1="IT Desktop",B4&amp;"_a17_dt_enus","_a17_it_enus")))</f>
        <v>df_prma_a17_it_enus</v>
      </c>
      <c r="E10" s="61"/>
      <c r="F10" s="74" t="s">
        <v>24</v>
      </c>
      <c r="G10" s="340" t="s">
        <v>54</v>
      </c>
      <c r="H10" s="341"/>
      <c r="K10" s="71"/>
      <c r="M10" s="22" t="s">
        <v>56</v>
      </c>
      <c r="N10" s="23" t="s">
        <v>27</v>
      </c>
    </row>
    <row r="11" spans="1:14" ht="21" x14ac:dyDescent="0.25">
      <c r="A11" s="111" t="s">
        <v>542</v>
      </c>
      <c r="B11" s="98" t="s">
        <v>492</v>
      </c>
      <c r="C11" s="73">
        <f>LEN(B11)</f>
        <v>27</v>
      </c>
      <c r="E11" s="61"/>
      <c r="F11" s="74" t="s">
        <v>26</v>
      </c>
      <c r="G11" s="342"/>
      <c r="H11" s="343"/>
      <c r="K11" s="71"/>
      <c r="M11" s="22" t="s">
        <v>57</v>
      </c>
      <c r="N11" s="23" t="s">
        <v>29</v>
      </c>
    </row>
    <row r="12" spans="1:14" s="3" customFormat="1" ht="78.75" x14ac:dyDescent="0.25">
      <c r="A12" s="74" t="s">
        <v>19</v>
      </c>
      <c r="B12" s="123" t="s">
        <v>594</v>
      </c>
      <c r="C12" s="73">
        <f>LEN(B12)</f>
        <v>214</v>
      </c>
      <c r="E12" s="2"/>
      <c r="F12" s="74" t="s">
        <v>28</v>
      </c>
      <c r="G12" s="342"/>
      <c r="H12" s="343"/>
      <c r="M12" s="22" t="s">
        <v>54</v>
      </c>
    </row>
    <row r="13" spans="1:14" s="3" customFormat="1" ht="31.5" x14ac:dyDescent="0.25">
      <c r="A13" s="74" t="s">
        <v>10</v>
      </c>
      <c r="B13" s="100" t="s">
        <v>593</v>
      </c>
      <c r="C13" s="62"/>
      <c r="E13" s="2"/>
      <c r="F13" s="74" t="s">
        <v>30</v>
      </c>
      <c r="G13" s="344"/>
      <c r="H13" s="345"/>
      <c r="M13" s="22" t="s">
        <v>59</v>
      </c>
    </row>
    <row r="14" spans="1:14" s="3" customFormat="1" ht="94.5" x14ac:dyDescent="0.25">
      <c r="A14" s="74" t="s">
        <v>1</v>
      </c>
      <c r="B14" s="101" t="s">
        <v>119</v>
      </c>
      <c r="C14" s="62"/>
      <c r="E14" s="4"/>
      <c r="F14" s="74" t="s">
        <v>31</v>
      </c>
      <c r="G14" s="344"/>
      <c r="H14" s="345"/>
      <c r="M14" s="22" t="s">
        <v>53</v>
      </c>
    </row>
    <row r="15" spans="1:14" s="3" customFormat="1" ht="110.25" x14ac:dyDescent="0.25">
      <c r="A15" s="74" t="s">
        <v>2</v>
      </c>
      <c r="B15" s="100" t="s">
        <v>597</v>
      </c>
      <c r="C15" s="73">
        <f>LEN(B15)</f>
        <v>311</v>
      </c>
      <c r="E15" s="4"/>
      <c r="F15" s="74" t="s">
        <v>32</v>
      </c>
      <c r="G15" s="344"/>
      <c r="H15" s="345"/>
      <c r="M15" s="22" t="s">
        <v>55</v>
      </c>
    </row>
    <row r="16" spans="1:14" s="3" customFormat="1" ht="20.100000000000001" customHeight="1" x14ac:dyDescent="0.25">
      <c r="A16" s="74" t="s">
        <v>21</v>
      </c>
      <c r="B16" s="75">
        <f>COUNT(E21:E27)</f>
        <v>7</v>
      </c>
      <c r="C16" s="62"/>
      <c r="E16" s="4"/>
      <c r="G16" s="62"/>
      <c r="H16" s="62"/>
    </row>
    <row r="17" spans="1:11" ht="15" customHeight="1" x14ac:dyDescent="0.25">
      <c r="A17" s="74" t="s">
        <v>51</v>
      </c>
      <c r="B17">
        <v>20</v>
      </c>
      <c r="F17" s="74" t="s">
        <v>33</v>
      </c>
      <c r="G17" s="356" t="s">
        <v>27</v>
      </c>
      <c r="H17" s="357"/>
      <c r="K17" s="71"/>
    </row>
    <row r="18" spans="1:11" ht="15" customHeight="1" thickBot="1" x14ac:dyDescent="0.3">
      <c r="A18" s="71"/>
      <c r="E18" s="71"/>
      <c r="K18" s="71"/>
    </row>
    <row r="19" spans="1:11" s="1" customFormat="1" ht="71.25" customHeight="1" x14ac:dyDescent="0.25">
      <c r="A19" s="63" t="s">
        <v>0</v>
      </c>
      <c r="B19" s="64" t="s">
        <v>48</v>
      </c>
      <c r="C19" s="65" t="s">
        <v>9</v>
      </c>
      <c r="D19" s="66" t="s">
        <v>7</v>
      </c>
      <c r="E19" s="67" t="s">
        <v>5</v>
      </c>
      <c r="F19" s="68" t="s">
        <v>49</v>
      </c>
      <c r="G19" s="69" t="s">
        <v>12</v>
      </c>
      <c r="H19" s="70" t="s">
        <v>22</v>
      </c>
      <c r="I19" s="59" t="s">
        <v>50</v>
      </c>
      <c r="J19" s="81" t="s">
        <v>3</v>
      </c>
      <c r="K19" s="60" t="s">
        <v>61</v>
      </c>
    </row>
    <row r="20" spans="1:11" s="7" customFormat="1" ht="48.75" customHeight="1" thickBot="1" x14ac:dyDescent="0.3">
      <c r="A20" s="38" t="s">
        <v>8</v>
      </c>
      <c r="B20" s="39" t="s">
        <v>13</v>
      </c>
      <c r="C20" s="40"/>
      <c r="D20" s="41" t="s">
        <v>14</v>
      </c>
      <c r="E20" s="40" t="s">
        <v>8</v>
      </c>
      <c r="F20" s="40" t="s">
        <v>8</v>
      </c>
      <c r="G20" s="42" t="s">
        <v>8</v>
      </c>
      <c r="H20" s="42"/>
      <c r="I20" s="56" t="s">
        <v>8</v>
      </c>
      <c r="J20" s="56"/>
      <c r="K20" s="43"/>
    </row>
    <row r="21" spans="1:11" s="9" customFormat="1" ht="68.25" customHeight="1" x14ac:dyDescent="0.25">
      <c r="A21" s="9" t="s">
        <v>492</v>
      </c>
      <c r="B21" s="94" t="s">
        <v>493</v>
      </c>
      <c r="C21" s="46">
        <f t="shared" ref="C21:C25" si="0">LEN(B21)</f>
        <v>42</v>
      </c>
      <c r="D21" s="93" t="s">
        <v>494</v>
      </c>
      <c r="E21" s="216">
        <v>118979</v>
      </c>
      <c r="F21" s="107" t="str">
        <f t="shared" ref="F21:F27" si="1">$B$3&amp;": "&amp;B21</f>
        <v>Predictive Analytics: Understanding Business Objectives and Data</v>
      </c>
      <c r="G21" s="217" t="s">
        <v>602</v>
      </c>
      <c r="H21" s="48">
        <f t="shared" ref="H21:H25" si="2">LEN(F21)</f>
        <v>64</v>
      </c>
      <c r="I21" s="58"/>
      <c r="J21" s="83"/>
      <c r="K21" s="119"/>
    </row>
    <row r="22" spans="1:11" s="9" customFormat="1" ht="45" customHeight="1" x14ac:dyDescent="0.25">
      <c r="A22" s="125"/>
      <c r="B22" s="103" t="s">
        <v>495</v>
      </c>
      <c r="C22" s="47">
        <f t="shared" si="0"/>
        <v>32</v>
      </c>
      <c r="D22" s="93" t="s">
        <v>496</v>
      </c>
      <c r="E22" s="216">
        <v>118980</v>
      </c>
      <c r="F22" s="107" t="str">
        <f t="shared" si="1"/>
        <v>Predictive Analytics: Model Development and Deployment</v>
      </c>
      <c r="G22" s="217" t="s">
        <v>71</v>
      </c>
      <c r="H22" s="48">
        <f t="shared" si="2"/>
        <v>54</v>
      </c>
      <c r="I22" s="58"/>
      <c r="J22" s="83"/>
      <c r="K22" s="119"/>
    </row>
    <row r="23" spans="1:11" s="9" customFormat="1" ht="45" customHeight="1" x14ac:dyDescent="0.25">
      <c r="A23" s="125"/>
      <c r="B23" s="103" t="s">
        <v>497</v>
      </c>
      <c r="C23" s="109">
        <f t="shared" si="0"/>
        <v>25</v>
      </c>
      <c r="D23" s="93" t="s">
        <v>508</v>
      </c>
      <c r="E23" s="216">
        <v>118981</v>
      </c>
      <c r="F23" s="107" t="str">
        <f t="shared" si="1"/>
        <v>Predictive Analytics: Model Deployment Planning</v>
      </c>
      <c r="G23" s="217" t="s">
        <v>71</v>
      </c>
      <c r="H23" s="48">
        <f t="shared" si="2"/>
        <v>47</v>
      </c>
      <c r="I23" s="58"/>
      <c r="J23" s="83"/>
      <c r="K23" s="119"/>
    </row>
    <row r="24" spans="1:11" s="9" customFormat="1" ht="45" customHeight="1" x14ac:dyDescent="0.25">
      <c r="A24" s="125"/>
      <c r="B24" s="90" t="s">
        <v>498</v>
      </c>
      <c r="C24" s="46">
        <f t="shared" si="0"/>
        <v>22</v>
      </c>
      <c r="D24" s="93" t="s">
        <v>499</v>
      </c>
      <c r="E24" s="216">
        <v>118982</v>
      </c>
      <c r="F24" s="107" t="str">
        <f t="shared" si="1"/>
        <v>Predictive Analytics: Stakeholder Management</v>
      </c>
      <c r="G24" s="217" t="s">
        <v>71</v>
      </c>
      <c r="H24" s="48">
        <f t="shared" si="2"/>
        <v>44</v>
      </c>
      <c r="I24" s="57"/>
      <c r="J24" s="82"/>
      <c r="K24" s="119"/>
    </row>
    <row r="25" spans="1:11" s="9" customFormat="1" ht="45" customHeight="1" x14ac:dyDescent="0.25">
      <c r="A25" s="125"/>
      <c r="B25" s="93" t="s">
        <v>500</v>
      </c>
      <c r="C25" s="46">
        <f t="shared" si="0"/>
        <v>37</v>
      </c>
      <c r="D25" s="93" t="s">
        <v>501</v>
      </c>
      <c r="E25" s="216">
        <v>118983</v>
      </c>
      <c r="F25" s="107" t="str">
        <f t="shared" si="1"/>
        <v>Predictive Analytics: User Training and Model Documentation</v>
      </c>
      <c r="G25" s="217" t="s">
        <v>71</v>
      </c>
      <c r="H25" s="48">
        <f t="shared" si="2"/>
        <v>59</v>
      </c>
      <c r="I25" s="57"/>
      <c r="J25" s="82"/>
      <c r="K25" s="119"/>
    </row>
    <row r="26" spans="1:11" s="9" customFormat="1" ht="45" customHeight="1" x14ac:dyDescent="0.25">
      <c r="A26" s="126"/>
      <c r="B26" s="93" t="s">
        <v>502</v>
      </c>
      <c r="C26" s="46">
        <f>LEN(B26)</f>
        <v>35</v>
      </c>
      <c r="D26" s="93" t="s">
        <v>503</v>
      </c>
      <c r="E26" s="216">
        <v>118984</v>
      </c>
      <c r="F26" s="107" t="str">
        <f t="shared" si="1"/>
        <v>Predictive Analytics: Model Recalibration and Maintenance</v>
      </c>
      <c r="G26" s="217" t="s">
        <v>71</v>
      </c>
      <c r="H26" s="48">
        <f>LEN(F26)</f>
        <v>57</v>
      </c>
      <c r="I26" s="58"/>
      <c r="J26" s="82"/>
      <c r="K26" s="119"/>
    </row>
    <row r="27" spans="1:11" s="9" customFormat="1" ht="63" x14ac:dyDescent="0.25">
      <c r="A27" s="20"/>
      <c r="B27" s="93" t="s">
        <v>504</v>
      </c>
      <c r="C27" s="46">
        <f>LEN(B27)</f>
        <v>34</v>
      </c>
      <c r="D27" s="93" t="s">
        <v>509</v>
      </c>
      <c r="E27" s="216">
        <v>118985</v>
      </c>
      <c r="F27" s="107" t="str">
        <f t="shared" si="1"/>
        <v>Predictive Analytics: Business Validation and Benchmarks</v>
      </c>
      <c r="G27" s="217" t="s">
        <v>71</v>
      </c>
      <c r="H27" s="48">
        <f>LEN(F27)</f>
        <v>56</v>
      </c>
      <c r="I27" s="57"/>
      <c r="J27" s="82"/>
      <c r="K27" s="119"/>
    </row>
    <row r="28" spans="1:11" s="9" customFormat="1" ht="24" customHeight="1" x14ac:dyDescent="0.25">
      <c r="A28" s="10"/>
      <c r="B28" s="10"/>
      <c r="C28" s="11"/>
      <c r="F28" s="10"/>
      <c r="G28" s="12"/>
      <c r="H28" s="11"/>
      <c r="I28" s="11"/>
      <c r="J28" s="11"/>
      <c r="K28" s="11"/>
    </row>
    <row r="29" spans="1:11" s="9" customFormat="1" ht="24.75" customHeight="1" x14ac:dyDescent="0.25">
      <c r="A29" s="10"/>
      <c r="B29" s="10"/>
      <c r="C29" s="11"/>
      <c r="F29" s="10"/>
      <c r="G29" s="12"/>
      <c r="H29" s="11"/>
      <c r="I29" s="11"/>
      <c r="J29" s="11"/>
      <c r="K29" s="11"/>
    </row>
    <row r="30" spans="1:11" s="9" customFormat="1" ht="24.75" customHeight="1" x14ac:dyDescent="0.25">
      <c r="A30" s="10"/>
      <c r="B30" s="10"/>
      <c r="C30" s="11"/>
      <c r="F30" s="10"/>
      <c r="G30" s="12"/>
      <c r="H30" s="11"/>
      <c r="I30" s="11"/>
      <c r="J30" s="11"/>
      <c r="K30" s="11"/>
    </row>
    <row r="31" spans="1:11" s="9" customFormat="1" ht="27.75" customHeight="1" x14ac:dyDescent="0.25">
      <c r="A31" s="10"/>
      <c r="B31" s="10"/>
      <c r="C31" s="11"/>
      <c r="F31" s="10"/>
      <c r="G31" s="12"/>
      <c r="H31" s="11"/>
      <c r="I31" s="11"/>
      <c r="J31" s="11"/>
      <c r="K31" s="11"/>
    </row>
    <row r="32" spans="1:11" s="9" customFormat="1" ht="25.5" customHeight="1" x14ac:dyDescent="0.25">
      <c r="A32" s="10"/>
      <c r="B32" s="10"/>
      <c r="C32" s="11"/>
      <c r="F32" s="10"/>
      <c r="G32" s="12"/>
      <c r="H32" s="11"/>
      <c r="I32" s="11"/>
      <c r="J32" s="11"/>
      <c r="K32" s="11"/>
    </row>
    <row r="33" spans="1:11" s="9" customFormat="1" ht="25.5" customHeight="1" x14ac:dyDescent="0.25">
      <c r="A33" s="10"/>
      <c r="B33" s="10"/>
      <c r="C33" s="11"/>
      <c r="F33" s="10"/>
      <c r="G33" s="12"/>
      <c r="H33" s="11"/>
      <c r="I33" s="11"/>
      <c r="J33" s="11"/>
      <c r="K33" s="11"/>
    </row>
    <row r="34" spans="1:11" s="9" customFormat="1" ht="25.5" customHeight="1" x14ac:dyDescent="0.25">
      <c r="A34" s="10"/>
      <c r="B34" s="10"/>
      <c r="C34" s="11"/>
      <c r="F34" s="10"/>
      <c r="G34" s="12"/>
      <c r="H34" s="11"/>
      <c r="I34" s="11"/>
      <c r="J34" s="11"/>
      <c r="K34" s="11"/>
    </row>
    <row r="35" spans="1:11" s="9" customFormat="1" ht="25.5" customHeight="1" x14ac:dyDescent="0.25">
      <c r="A35" s="10"/>
      <c r="B35" s="10"/>
      <c r="C35" s="11"/>
      <c r="F35" s="10"/>
      <c r="G35" s="12"/>
      <c r="H35" s="11"/>
      <c r="I35" s="11"/>
      <c r="J35" s="11"/>
      <c r="K35" s="11"/>
    </row>
    <row r="36" spans="1:11" s="9" customFormat="1" ht="25.5" customHeight="1" x14ac:dyDescent="0.25">
      <c r="A36" s="10"/>
      <c r="B36" s="10"/>
      <c r="C36" s="11"/>
      <c r="F36" s="10"/>
      <c r="G36" s="12"/>
      <c r="H36" s="11"/>
      <c r="I36" s="11"/>
      <c r="J36" s="11"/>
      <c r="K36" s="11"/>
    </row>
    <row r="37" spans="1:11" s="9" customFormat="1" ht="32.25" customHeight="1" x14ac:dyDescent="0.25">
      <c r="A37" s="10"/>
      <c r="B37" s="10"/>
      <c r="C37" s="11"/>
      <c r="F37" s="10"/>
      <c r="G37" s="12"/>
      <c r="H37" s="11"/>
      <c r="I37" s="11"/>
      <c r="J37" s="11"/>
      <c r="K37" s="11"/>
    </row>
    <row r="38" spans="1:11" s="9" customFormat="1" ht="23.25" customHeight="1" x14ac:dyDescent="0.25">
      <c r="A38" s="10"/>
      <c r="B38" s="10"/>
      <c r="C38" s="11"/>
      <c r="F38" s="10"/>
      <c r="G38" s="12"/>
      <c r="H38" s="11"/>
      <c r="I38" s="11"/>
      <c r="J38" s="11"/>
      <c r="K38" s="11"/>
    </row>
    <row r="39" spans="1:11" s="9" customFormat="1" ht="23.25" customHeight="1" x14ac:dyDescent="0.25">
      <c r="A39" s="10"/>
      <c r="B39" s="10"/>
      <c r="C39" s="11"/>
      <c r="F39" s="10"/>
      <c r="G39" s="12"/>
      <c r="H39" s="11"/>
      <c r="I39" s="11"/>
      <c r="J39" s="11"/>
      <c r="K39" s="11"/>
    </row>
    <row r="40" spans="1:11" s="9" customFormat="1" ht="23.25" customHeight="1" x14ac:dyDescent="0.25">
      <c r="A40" s="10"/>
      <c r="B40" s="10"/>
      <c r="C40" s="11"/>
      <c r="F40" s="10"/>
      <c r="G40" s="12"/>
      <c r="H40" s="11"/>
      <c r="I40" s="11"/>
      <c r="J40" s="11"/>
      <c r="K40" s="11"/>
    </row>
    <row r="41" spans="1:11" s="9" customFormat="1" ht="23.25" customHeight="1" x14ac:dyDescent="0.25">
      <c r="A41" s="10"/>
      <c r="B41" s="10"/>
      <c r="C41" s="11"/>
      <c r="F41" s="10"/>
      <c r="G41" s="12"/>
      <c r="H41" s="11"/>
      <c r="I41" s="11"/>
      <c r="J41" s="11"/>
      <c r="K41" s="11"/>
    </row>
  </sheetData>
  <mergeCells count="7">
    <mergeCell ref="G17:H17"/>
    <mergeCell ref="G10:H10"/>
    <mergeCell ref="G11:H11"/>
    <mergeCell ref="G12:H12"/>
    <mergeCell ref="G13:H13"/>
    <mergeCell ref="G14:H14"/>
    <mergeCell ref="G15:H15"/>
  </mergeCells>
  <conditionalFormatting sqref="C21">
    <cfRule type="cellIs" dxfId="46" priority="40" operator="greaterThan">
      <formula>52</formula>
    </cfRule>
  </conditionalFormatting>
  <conditionalFormatting sqref="H21">
    <cfRule type="cellIs" dxfId="45" priority="38" operator="greaterThan">
      <formula>100</formula>
    </cfRule>
  </conditionalFormatting>
  <conditionalFormatting sqref="C2">
    <cfRule type="cellIs" dxfId="44" priority="37" operator="greaterThan">
      <formula>49</formula>
    </cfRule>
  </conditionalFormatting>
  <conditionalFormatting sqref="C11">
    <cfRule type="cellIs" dxfId="43" priority="36" operator="greaterThan">
      <formula>80</formula>
    </cfRule>
  </conditionalFormatting>
  <conditionalFormatting sqref="C12">
    <cfRule type="cellIs" dxfId="42" priority="35" operator="greaterThan">
      <formula>4000</formula>
    </cfRule>
  </conditionalFormatting>
  <conditionalFormatting sqref="C15">
    <cfRule type="cellIs" dxfId="41" priority="34" operator="greaterThan">
      <formula>500</formula>
    </cfRule>
  </conditionalFormatting>
  <conditionalFormatting sqref="C1">
    <cfRule type="cellIs" dxfId="40" priority="33" operator="greaterThan">
      <formula>49</formula>
    </cfRule>
  </conditionalFormatting>
  <conditionalFormatting sqref="C22">
    <cfRule type="cellIs" dxfId="39" priority="28" operator="greaterThan">
      <formula>52</formula>
    </cfRule>
  </conditionalFormatting>
  <conditionalFormatting sqref="H22">
    <cfRule type="cellIs" dxfId="38" priority="27" operator="greaterThan">
      <formula>100</formula>
    </cfRule>
  </conditionalFormatting>
  <conditionalFormatting sqref="C23">
    <cfRule type="cellIs" dxfId="37" priority="26" operator="greaterThan">
      <formula>52</formula>
    </cfRule>
  </conditionalFormatting>
  <conditionalFormatting sqref="H23">
    <cfRule type="cellIs" dxfId="36" priority="25" operator="greaterThan">
      <formula>100</formula>
    </cfRule>
  </conditionalFormatting>
  <conditionalFormatting sqref="C26">
    <cfRule type="cellIs" dxfId="35" priority="24" operator="greaterThan">
      <formula>52</formula>
    </cfRule>
  </conditionalFormatting>
  <conditionalFormatting sqref="H26">
    <cfRule type="cellIs" dxfId="34" priority="23" operator="greaterThan">
      <formula>100</formula>
    </cfRule>
  </conditionalFormatting>
  <conditionalFormatting sqref="C24">
    <cfRule type="cellIs" dxfId="33" priority="20" operator="greaterThan">
      <formula>52</formula>
    </cfRule>
  </conditionalFormatting>
  <conditionalFormatting sqref="H24">
    <cfRule type="cellIs" dxfId="32" priority="19" operator="greaterThan">
      <formula>100</formula>
    </cfRule>
  </conditionalFormatting>
  <conditionalFormatting sqref="C25">
    <cfRule type="cellIs" dxfId="31" priority="10" operator="greaterThan">
      <formula>52</formula>
    </cfRule>
  </conditionalFormatting>
  <conditionalFormatting sqref="H25">
    <cfRule type="cellIs" dxfId="30" priority="9" operator="greaterThan">
      <formula>100</formula>
    </cfRule>
  </conditionalFormatting>
  <conditionalFormatting sqref="C27">
    <cfRule type="cellIs" dxfId="29" priority="6" operator="greaterThan">
      <formula>52</formula>
    </cfRule>
  </conditionalFormatting>
  <conditionalFormatting sqref="H27">
    <cfRule type="cellIs" dxfId="28" priority="5" operator="greaterThan">
      <formula>100</formula>
    </cfRule>
  </conditionalFormatting>
  <dataValidations xWindow="1309" yWindow="722" count="14">
    <dataValidation allowBlank="1" showInputMessage="1" showErrorMessage="1" prompt="High-level description of the content, a hook of why learning this is beneficial to the learner, and exam/cert coverage" sqref="B12"/>
    <dataValidation allowBlank="1" showInputMessage="1" showErrorMessage="1" prompt="Auto-populated based on LP ID and Content Type. IT skills for 'a0#_it_enus', IT Desktop for 'a0#_dt_enus' etc." sqref="B10"/>
    <dataValidation allowBlank="1" showInputMessage="1" showErrorMessage="1" prompt="Include technology name. Max 80 characters" sqref="B11"/>
    <dataValidation allowBlank="1" showInputMessage="1" showErrorMessage="1" prompt="Single sentence describing what the learner will be able to perform after completing the course. Begins with 'To'. No terminal punctuation." sqref="B13"/>
    <dataValidation allowBlank="1" showInputMessage="1" showErrorMessage="1" prompt="Describe audience in terms of job titles, responsibilities, and/or required expertise or profiency. Can be a single list separated by semicolons, or a full sentence with terminal punctuation. Can be the same for all courses in the lesson path." sqref="B14"/>
    <dataValidation allowBlank="1" showInputMessage="1" showErrorMessage="1" prompt="At least five keywords that are likely to be entered by a learner searching for specific content. 500 characters max." sqref="B15"/>
    <dataValidation allowBlank="1" showInputMessage="1" showErrorMessage="1" prompt="Auto-Count from column E. Locked cell." sqref="B16"/>
    <dataValidation allowBlank="1" showInputMessage="1" showErrorMessage="1" prompt="All PSVs in plan. Auto-populate from amount of PSVs in each course (B14). Locked cell." sqref="B17"/>
    <dataValidation type="list" allowBlank="1" showInputMessage="1" showErrorMessage="1" prompt="Choose from the drop down list to autopopulate Course ID." sqref="B1:B9">
      <formula1>"IT Skills, Business Skills, IT Desktop"</formula1>
    </dataValidation>
    <dataValidation allowBlank="1" showInputMessage="1" showErrorMessage="1" prompt="Each topic title is unique. Capitalize each main word. Max 52 characters" sqref="B27 B22:B25"/>
    <dataValidation type="list" allowBlank="1" showInputMessage="1" showErrorMessage="1" sqref="G17:H17">
      <formula1>$N$9:$N$11</formula1>
    </dataValidation>
    <dataValidation type="list" allowBlank="1" showInputMessage="1" showErrorMessage="1" sqref="G10:H15">
      <formula1>$M$9:$M$15</formula1>
    </dataValidation>
    <dataValidation allowBlank="1" showInputMessage="1" showErrorMessage="1" prompt="Auto-populated from path and topic title. Locked cell." sqref="F21:F27"/>
    <dataValidation allowBlank="1" showInputMessage="1" showErrorMessage="1" prompt="Describes what the learner will be able to do after completing the topic. Include technology name when possible. This field doubles as the PSV description in SkillPort. No end punctuation. Use measurable verbs." sqref="D21:D27"/>
  </dataValidation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47"/>
  <sheetViews>
    <sheetView topLeftCell="B20" zoomScale="70" zoomScaleNormal="70" workbookViewId="0">
      <selection activeCell="G21" sqref="G21"/>
    </sheetView>
  </sheetViews>
  <sheetFormatPr defaultColWidth="51.7109375" defaultRowHeight="15" x14ac:dyDescent="0.25"/>
  <cols>
    <col min="1" max="1" width="35.7109375" style="6" customWidth="1"/>
    <col min="2" max="2" width="51.5703125" style="71" customWidth="1"/>
    <col min="3" max="3" width="9" style="72" customWidth="1"/>
    <col min="4" max="4" width="39.7109375" style="71" customWidth="1"/>
    <col min="5" max="5" width="13.5703125" style="6" customWidth="1"/>
    <col min="6" max="6" width="35.28515625" style="71" customWidth="1"/>
    <col min="7" max="7" width="9.5703125" style="5" customWidth="1"/>
    <col min="8" max="8" width="11.7109375" style="72" customWidth="1"/>
    <col min="9" max="9" width="14.7109375" style="72" customWidth="1"/>
    <col min="10" max="10" width="53.7109375" style="72" customWidth="1"/>
    <col min="11" max="11" width="68.5703125" style="72" customWidth="1"/>
    <col min="12" max="12" width="51.7109375" style="71" customWidth="1"/>
    <col min="13" max="13" width="40.140625" style="71" hidden="1" customWidth="1"/>
    <col min="14" max="14" width="14.28515625" style="71" hidden="1" customWidth="1"/>
    <col min="15" max="16384" width="51.7109375" style="71"/>
  </cols>
  <sheetData>
    <row r="1" spans="1:14" ht="20.100000000000001" customHeight="1" x14ac:dyDescent="0.25">
      <c r="A1" s="110" t="s">
        <v>52</v>
      </c>
      <c r="B1" s="80" t="s">
        <v>62</v>
      </c>
      <c r="E1" s="61" t="s">
        <v>4</v>
      </c>
      <c r="K1" s="71"/>
    </row>
    <row r="2" spans="1:14" ht="20.100000000000001" customHeight="1" x14ac:dyDescent="0.25">
      <c r="A2" s="110" t="s">
        <v>20</v>
      </c>
      <c r="B2" s="80" t="s">
        <v>68</v>
      </c>
      <c r="C2" s="72">
        <f>LEN(B2)</f>
        <v>20</v>
      </c>
      <c r="E2" s="61" t="s">
        <v>4</v>
      </c>
      <c r="K2" s="71"/>
    </row>
    <row r="3" spans="1:14" ht="20.100000000000001" customHeight="1" x14ac:dyDescent="0.25">
      <c r="A3" s="110" t="s">
        <v>60</v>
      </c>
      <c r="B3" s="80" t="s">
        <v>68</v>
      </c>
      <c r="E3" s="61"/>
      <c r="K3" s="71"/>
    </row>
    <row r="4" spans="1:14" ht="20.100000000000001" customHeight="1" x14ac:dyDescent="0.25">
      <c r="A4" s="110" t="s">
        <v>23</v>
      </c>
      <c r="B4" s="80" t="s">
        <v>117</v>
      </c>
      <c r="E4" s="61"/>
      <c r="F4" s="21"/>
      <c r="G4" s="21"/>
      <c r="H4" s="27"/>
      <c r="K4" s="9"/>
      <c r="L4" s="30"/>
      <c r="M4" s="9"/>
    </row>
    <row r="5" spans="1:14" ht="20.100000000000001" customHeight="1" x14ac:dyDescent="0.25">
      <c r="A5" s="74" t="s">
        <v>17</v>
      </c>
      <c r="B5" s="80" t="s">
        <v>415</v>
      </c>
      <c r="E5" s="61"/>
      <c r="F5" s="21"/>
      <c r="G5" s="21"/>
      <c r="H5" s="27"/>
      <c r="K5" s="9"/>
      <c r="L5" s="30"/>
      <c r="M5" s="9"/>
    </row>
    <row r="6" spans="1:14" ht="20.100000000000001" customHeight="1" x14ac:dyDescent="0.25">
      <c r="A6" s="74" t="s">
        <v>11</v>
      </c>
      <c r="B6" s="80" t="s">
        <v>601</v>
      </c>
      <c r="E6" s="61"/>
      <c r="F6" s="21"/>
      <c r="G6" s="21"/>
      <c r="H6" s="27"/>
      <c r="K6" s="9"/>
      <c r="L6" s="30"/>
      <c r="M6" s="9"/>
    </row>
    <row r="7" spans="1:14" ht="20.100000000000001" customHeight="1" x14ac:dyDescent="0.25">
      <c r="A7" s="74" t="s">
        <v>18</v>
      </c>
      <c r="B7" s="80" t="s">
        <v>63</v>
      </c>
      <c r="E7" s="61"/>
      <c r="F7" s="21"/>
      <c r="G7" s="21"/>
      <c r="H7" s="27"/>
      <c r="K7" s="29"/>
      <c r="L7" s="30"/>
      <c r="M7" s="29"/>
    </row>
    <row r="8" spans="1:14" ht="20.100000000000001" customHeight="1" x14ac:dyDescent="0.25">
      <c r="A8" s="74" t="s">
        <v>6</v>
      </c>
      <c r="B8" s="80" t="s">
        <v>63</v>
      </c>
      <c r="E8" s="61"/>
      <c r="F8" s="21"/>
      <c r="G8" s="21"/>
      <c r="H8" s="27"/>
      <c r="K8" s="29"/>
      <c r="L8" s="30"/>
      <c r="M8" s="29"/>
    </row>
    <row r="9" spans="1:14" ht="20.100000000000001" customHeight="1" x14ac:dyDescent="0.25">
      <c r="A9" s="14"/>
      <c r="B9" s="80">
        <v>0</v>
      </c>
      <c r="F9" s="21"/>
      <c r="G9" s="21"/>
      <c r="H9" s="28"/>
      <c r="K9" s="71"/>
      <c r="M9" s="22" t="s">
        <v>58</v>
      </c>
      <c r="N9" s="23" t="s">
        <v>25</v>
      </c>
    </row>
    <row r="10" spans="1:14" ht="20.100000000000001" customHeight="1" x14ac:dyDescent="0.25">
      <c r="A10" s="111" t="s">
        <v>543</v>
      </c>
      <c r="B10" s="97" t="str">
        <f>IF(B1="IT Skills",B4&amp;"_a18_it_enus",IF(B1="Business Skills",B4&amp;"_a18_bs_enus",IF(B1="IT Desktop",B4&amp;"_a18_dt_enus","_a18_it_enus")))</f>
        <v>df_prma_a18_it_enus</v>
      </c>
      <c r="E10" s="61"/>
      <c r="F10" s="74" t="s">
        <v>24</v>
      </c>
      <c r="G10" s="340" t="s">
        <v>54</v>
      </c>
      <c r="H10" s="341"/>
      <c r="K10" s="71"/>
      <c r="M10" s="22" t="s">
        <v>56</v>
      </c>
      <c r="N10" s="23" t="s">
        <v>27</v>
      </c>
    </row>
    <row r="11" spans="1:14" ht="37.5" x14ac:dyDescent="0.25">
      <c r="A11" s="111" t="s">
        <v>544</v>
      </c>
      <c r="B11" s="98" t="s">
        <v>562</v>
      </c>
      <c r="C11" s="73">
        <f>LEN(B11)</f>
        <v>43</v>
      </c>
      <c r="E11" s="61"/>
      <c r="F11" s="74" t="s">
        <v>26</v>
      </c>
      <c r="G11" s="342"/>
      <c r="H11" s="343"/>
      <c r="K11" s="71"/>
      <c r="M11" s="22" t="s">
        <v>57</v>
      </c>
      <c r="N11" s="23" t="s">
        <v>29</v>
      </c>
    </row>
    <row r="12" spans="1:14" s="3" customFormat="1" ht="78.75" x14ac:dyDescent="0.25">
      <c r="A12" s="74" t="s">
        <v>19</v>
      </c>
      <c r="B12" s="123" t="s">
        <v>595</v>
      </c>
      <c r="C12" s="73">
        <f>LEN(B12)</f>
        <v>227</v>
      </c>
      <c r="E12" s="2"/>
      <c r="F12" s="74" t="s">
        <v>28</v>
      </c>
      <c r="G12" s="342"/>
      <c r="H12" s="343"/>
      <c r="M12" s="22" t="s">
        <v>54</v>
      </c>
    </row>
    <row r="13" spans="1:14" s="3" customFormat="1" ht="47.25" x14ac:dyDescent="0.25">
      <c r="A13" s="74" t="s">
        <v>10</v>
      </c>
      <c r="B13" s="100" t="s">
        <v>596</v>
      </c>
      <c r="C13" s="62"/>
      <c r="E13" s="2"/>
      <c r="F13" s="74" t="s">
        <v>30</v>
      </c>
      <c r="G13" s="344"/>
      <c r="H13" s="345"/>
      <c r="M13" s="22" t="s">
        <v>59</v>
      </c>
    </row>
    <row r="14" spans="1:14" s="3" customFormat="1" ht="94.5" x14ac:dyDescent="0.25">
      <c r="A14" s="74" t="s">
        <v>1</v>
      </c>
      <c r="B14" s="101" t="s">
        <v>119</v>
      </c>
      <c r="C14" s="62"/>
      <c r="E14" s="4"/>
      <c r="F14" s="74" t="s">
        <v>31</v>
      </c>
      <c r="G14" s="344"/>
      <c r="H14" s="345"/>
      <c r="M14" s="22" t="s">
        <v>53</v>
      </c>
    </row>
    <row r="15" spans="1:14" s="3" customFormat="1" ht="126" x14ac:dyDescent="0.25">
      <c r="A15" s="74" t="s">
        <v>2</v>
      </c>
      <c r="B15" s="100" t="s">
        <v>598</v>
      </c>
      <c r="C15" s="73">
        <f>LEN(B15)</f>
        <v>392</v>
      </c>
      <c r="E15" s="4"/>
      <c r="F15" s="74" t="s">
        <v>32</v>
      </c>
      <c r="G15" s="344"/>
      <c r="H15" s="345"/>
      <c r="M15" s="22" t="s">
        <v>55</v>
      </c>
    </row>
    <row r="16" spans="1:14" s="3" customFormat="1" ht="20.100000000000001" customHeight="1" x14ac:dyDescent="0.25">
      <c r="A16" s="74" t="s">
        <v>21</v>
      </c>
      <c r="B16" s="75">
        <f>COUNT(E21:E33)</f>
        <v>13</v>
      </c>
      <c r="C16" s="62"/>
      <c r="E16" s="4"/>
      <c r="G16" s="62"/>
      <c r="H16" s="62"/>
    </row>
    <row r="17" spans="1:12" ht="15" customHeight="1" x14ac:dyDescent="0.25">
      <c r="A17" s="74" t="s">
        <v>51</v>
      </c>
      <c r="B17">
        <v>20</v>
      </c>
      <c r="F17" s="74" t="s">
        <v>33</v>
      </c>
      <c r="G17" s="356" t="s">
        <v>27</v>
      </c>
      <c r="H17" s="357"/>
      <c r="K17" s="71"/>
    </row>
    <row r="18" spans="1:12" ht="15" customHeight="1" thickBot="1" x14ac:dyDescent="0.3">
      <c r="A18" s="71"/>
      <c r="E18" s="71"/>
      <c r="K18" s="71"/>
    </row>
    <row r="19" spans="1:12" s="1" customFormat="1" ht="71.25" customHeight="1" x14ac:dyDescent="0.25">
      <c r="A19" s="63" t="s">
        <v>0</v>
      </c>
      <c r="B19" s="64" t="s">
        <v>48</v>
      </c>
      <c r="C19" s="65" t="s">
        <v>9</v>
      </c>
      <c r="D19" s="66" t="s">
        <v>7</v>
      </c>
      <c r="E19" s="67" t="s">
        <v>5</v>
      </c>
      <c r="F19" s="68" t="s">
        <v>49</v>
      </c>
      <c r="G19" s="69" t="s">
        <v>12</v>
      </c>
      <c r="H19" s="70" t="s">
        <v>22</v>
      </c>
      <c r="I19" s="59" t="s">
        <v>50</v>
      </c>
      <c r="J19" s="81" t="s">
        <v>3</v>
      </c>
      <c r="K19" s="60" t="s">
        <v>61</v>
      </c>
    </row>
    <row r="20" spans="1:12" s="7" customFormat="1" ht="48.75" customHeight="1" thickBot="1" x14ac:dyDescent="0.3">
      <c r="A20" s="38" t="s">
        <v>8</v>
      </c>
      <c r="B20" s="39" t="s">
        <v>13</v>
      </c>
      <c r="C20" s="40"/>
      <c r="D20" s="41" t="s">
        <v>14</v>
      </c>
      <c r="E20" s="40" t="s">
        <v>8</v>
      </c>
      <c r="F20" s="40" t="s">
        <v>8</v>
      </c>
      <c r="G20" s="42" t="s">
        <v>8</v>
      </c>
      <c r="H20" s="42"/>
      <c r="I20" s="56" t="s">
        <v>8</v>
      </c>
      <c r="J20" s="56"/>
      <c r="K20" s="43"/>
    </row>
    <row r="21" spans="1:12" s="108" customFormat="1" ht="48" customHeight="1" x14ac:dyDescent="0.25">
      <c r="A21" s="125" t="s">
        <v>466</v>
      </c>
      <c r="B21" s="93" t="s">
        <v>467</v>
      </c>
      <c r="C21" s="127">
        <f>LEN(B21)</f>
        <v>41</v>
      </c>
      <c r="D21" s="93" t="s">
        <v>468</v>
      </c>
      <c r="E21" s="216">
        <v>118986</v>
      </c>
      <c r="F21" s="107" t="str">
        <f>$B$3&amp;": "&amp;B21</f>
        <v>Predictive Analytics: Model Building Process and Data Discovery</v>
      </c>
      <c r="G21" s="217" t="s">
        <v>602</v>
      </c>
      <c r="H21" s="129">
        <f>LEN(F21)</f>
        <v>63</v>
      </c>
      <c r="I21" s="130"/>
      <c r="J21" s="83"/>
      <c r="K21" s="119"/>
    </row>
    <row r="22" spans="1:12" s="108" customFormat="1" ht="45" customHeight="1" x14ac:dyDescent="0.25">
      <c r="A22" s="126"/>
      <c r="B22" s="90" t="s">
        <v>469</v>
      </c>
      <c r="C22" s="131">
        <f t="shared" ref="C22:C33" si="0">LEN(B22)</f>
        <v>29</v>
      </c>
      <c r="D22" s="93" t="s">
        <v>470</v>
      </c>
      <c r="E22" s="216">
        <v>118987</v>
      </c>
      <c r="F22" s="107" t="str">
        <f>$B$3&amp;": "&amp;B22</f>
        <v>Predictive Analytics: Data Cleaning and Preparation</v>
      </c>
      <c r="G22" s="217" t="s">
        <v>71</v>
      </c>
      <c r="H22" s="129">
        <f t="shared" ref="H22:H33" si="1">LEN(F22)</f>
        <v>51</v>
      </c>
      <c r="I22" s="130"/>
      <c r="J22" s="218"/>
      <c r="K22" s="119"/>
    </row>
    <row r="23" spans="1:12" s="9" customFormat="1" ht="53.25" customHeight="1" x14ac:dyDescent="0.25">
      <c r="A23" s="20"/>
      <c r="B23" s="90" t="s">
        <v>471</v>
      </c>
      <c r="C23" s="47">
        <f t="shared" si="0"/>
        <v>38</v>
      </c>
      <c r="D23" s="93" t="s">
        <v>472</v>
      </c>
      <c r="E23" s="216">
        <v>118988</v>
      </c>
      <c r="F23" s="107" t="str">
        <f>$B$3&amp;": "&amp;B23</f>
        <v>Predictive Analytics: Data Pre-processing and Model Building</v>
      </c>
      <c r="G23" s="217" t="s">
        <v>71</v>
      </c>
      <c r="H23" s="48">
        <f>LEN(F23)</f>
        <v>60</v>
      </c>
      <c r="I23" s="58"/>
      <c r="J23" s="83"/>
      <c r="K23" s="119"/>
    </row>
    <row r="24" spans="1:12" s="9" customFormat="1" ht="59.25" customHeight="1" x14ac:dyDescent="0.25">
      <c r="A24" s="126" t="s">
        <v>473</v>
      </c>
      <c r="B24" s="93" t="s">
        <v>474</v>
      </c>
      <c r="C24" s="47">
        <f t="shared" si="0"/>
        <v>36</v>
      </c>
      <c r="D24" s="93" t="s">
        <v>475</v>
      </c>
      <c r="E24" s="216">
        <v>118989</v>
      </c>
      <c r="F24" s="107" t="str">
        <f>$B$3&amp;": "&amp;B24</f>
        <v>Predictive Analytics: Considerations for Model Performance</v>
      </c>
      <c r="G24" s="217" t="s">
        <v>71</v>
      </c>
      <c r="H24" s="48">
        <f>LEN(F24)</f>
        <v>58</v>
      </c>
      <c r="I24" s="58"/>
      <c r="J24" s="83"/>
      <c r="K24" s="119"/>
    </row>
    <row r="25" spans="1:12" s="9" customFormat="1" ht="45" customHeight="1" x14ac:dyDescent="0.25">
      <c r="B25" s="93" t="s">
        <v>476</v>
      </c>
      <c r="C25" s="47">
        <f t="shared" si="0"/>
        <v>31</v>
      </c>
      <c r="D25" s="93" t="s">
        <v>477</v>
      </c>
      <c r="E25" s="216">
        <v>118990</v>
      </c>
      <c r="F25" s="107" t="str">
        <f t="shared" ref="F25:F33" si="2">$B$3&amp;": "&amp;B25</f>
        <v>Predictive Analytics: Model Complexity and Resampling</v>
      </c>
      <c r="G25" s="217" t="s">
        <v>71</v>
      </c>
      <c r="H25" s="48">
        <f>LEN(F25)</f>
        <v>53</v>
      </c>
      <c r="I25" s="58"/>
      <c r="J25" s="83"/>
      <c r="K25" s="119"/>
    </row>
    <row r="26" spans="1:12" s="9" customFormat="1" ht="45" customHeight="1" x14ac:dyDescent="0.25">
      <c r="B26" s="93" t="s">
        <v>478</v>
      </c>
      <c r="C26" s="47">
        <f t="shared" si="0"/>
        <v>16</v>
      </c>
      <c r="D26" s="93" t="s">
        <v>479</v>
      </c>
      <c r="E26" s="216">
        <v>118991</v>
      </c>
      <c r="F26" s="107" t="str">
        <f t="shared" si="2"/>
        <v>Predictive Analytics: Model Validation</v>
      </c>
      <c r="G26" s="217" t="s">
        <v>71</v>
      </c>
      <c r="H26" s="48">
        <f>LEN(F26)</f>
        <v>38</v>
      </c>
      <c r="I26" s="58"/>
      <c r="J26" s="83"/>
      <c r="K26" s="119"/>
    </row>
    <row r="27" spans="1:12" s="9" customFormat="1" ht="45" customHeight="1" x14ac:dyDescent="0.25">
      <c r="A27" s="126" t="s">
        <v>480</v>
      </c>
      <c r="B27" s="93" t="s">
        <v>481</v>
      </c>
      <c r="C27" s="47">
        <f t="shared" si="0"/>
        <v>28</v>
      </c>
      <c r="D27" s="93" t="s">
        <v>507</v>
      </c>
      <c r="E27" s="216">
        <v>118992</v>
      </c>
      <c r="F27" s="107" t="str">
        <f t="shared" si="2"/>
        <v>Predictive Analytics: Descriptive Model Evaluation</v>
      </c>
      <c r="G27" s="217" t="s">
        <v>71</v>
      </c>
      <c r="H27" s="48">
        <f>LEN(F27)</f>
        <v>50</v>
      </c>
      <c r="I27" s="58"/>
      <c r="J27" s="83"/>
      <c r="K27" s="119"/>
    </row>
    <row r="28" spans="1:12" s="9" customFormat="1" ht="45" customHeight="1" x14ac:dyDescent="0.25">
      <c r="B28" s="90" t="s">
        <v>482</v>
      </c>
      <c r="C28" s="47">
        <f t="shared" si="0"/>
        <v>42</v>
      </c>
      <c r="D28" s="93" t="s">
        <v>483</v>
      </c>
      <c r="E28" s="216">
        <v>118993</v>
      </c>
      <c r="F28" s="107" t="str">
        <f>$B$3&amp;": "&amp;B28</f>
        <v>Predictive Analytics: Mean Squared Error Measures for Prediction</v>
      </c>
      <c r="G28" s="217" t="s">
        <v>71</v>
      </c>
      <c r="H28" s="48">
        <f t="shared" si="1"/>
        <v>64</v>
      </c>
      <c r="I28" s="58"/>
      <c r="J28" s="83"/>
      <c r="K28" s="119"/>
      <c r="L28" s="124"/>
    </row>
    <row r="29" spans="1:12" s="9" customFormat="1" ht="45" customHeight="1" x14ac:dyDescent="0.25">
      <c r="B29" s="90" t="s">
        <v>484</v>
      </c>
      <c r="C29" s="47">
        <f t="shared" si="0"/>
        <v>33</v>
      </c>
      <c r="D29" s="93" t="s">
        <v>485</v>
      </c>
      <c r="E29" s="216">
        <v>118994</v>
      </c>
      <c r="F29" s="107" t="str">
        <f>$B$3&amp;": "&amp;B29</f>
        <v>Predictive Analytics: Variation Measures for Prediction</v>
      </c>
      <c r="G29" s="217" t="s">
        <v>71</v>
      </c>
      <c r="H29" s="48">
        <f t="shared" si="1"/>
        <v>55</v>
      </c>
      <c r="I29" s="58"/>
      <c r="J29" s="83"/>
      <c r="K29" s="119"/>
    </row>
    <row r="30" spans="1:12" s="9" customFormat="1" ht="45" customHeight="1" x14ac:dyDescent="0.25">
      <c r="B30" s="90" t="s">
        <v>486</v>
      </c>
      <c r="C30" s="47">
        <f t="shared" si="0"/>
        <v>32</v>
      </c>
      <c r="D30" s="93" t="s">
        <v>487</v>
      </c>
      <c r="E30" s="216">
        <v>118995</v>
      </c>
      <c r="F30" s="107" t="str">
        <f t="shared" si="2"/>
        <v>Predictive Analytics: Evaluating Classification Models</v>
      </c>
      <c r="G30" s="217" t="s">
        <v>71</v>
      </c>
      <c r="H30" s="48">
        <f t="shared" si="1"/>
        <v>54</v>
      </c>
      <c r="I30" s="58"/>
      <c r="J30" s="83"/>
      <c r="K30" s="119"/>
    </row>
    <row r="31" spans="1:12" s="9" customFormat="1" ht="45" customHeight="1" x14ac:dyDescent="0.25">
      <c r="B31" s="90" t="s">
        <v>488</v>
      </c>
      <c r="C31" s="47">
        <f t="shared" si="0"/>
        <v>20</v>
      </c>
      <c r="D31" s="93" t="s">
        <v>489</v>
      </c>
      <c r="E31" s="216">
        <v>118996</v>
      </c>
      <c r="F31" s="107" t="str">
        <f t="shared" si="2"/>
        <v>Predictive Analytics: Lift and Gain Charts</v>
      </c>
      <c r="G31" s="217" t="s">
        <v>71</v>
      </c>
      <c r="H31" s="48">
        <f t="shared" si="1"/>
        <v>42</v>
      </c>
      <c r="I31" s="58"/>
      <c r="J31" s="83"/>
      <c r="K31" s="119"/>
    </row>
    <row r="32" spans="1:12" s="9" customFormat="1" ht="45" customHeight="1" x14ac:dyDescent="0.25">
      <c r="B32" s="90" t="s">
        <v>490</v>
      </c>
      <c r="C32" s="47">
        <f t="shared" si="0"/>
        <v>11</v>
      </c>
      <c r="D32" s="93" t="s">
        <v>491</v>
      </c>
      <c r="E32" s="216">
        <v>118997</v>
      </c>
      <c r="F32" s="107" t="str">
        <f t="shared" si="2"/>
        <v>Predictive Analytics: ROC and AUC</v>
      </c>
      <c r="G32" s="217" t="s">
        <v>71</v>
      </c>
      <c r="H32" s="48">
        <f t="shared" si="1"/>
        <v>33</v>
      </c>
      <c r="I32" s="58"/>
      <c r="J32" s="83"/>
      <c r="K32" s="119"/>
    </row>
    <row r="33" spans="1:11" s="9" customFormat="1" ht="39" customHeight="1" thickBot="1" x14ac:dyDescent="0.3">
      <c r="A33" s="87" t="s">
        <v>505</v>
      </c>
      <c r="B33" s="89" t="s">
        <v>510</v>
      </c>
      <c r="C33" s="76">
        <f t="shared" si="0"/>
        <v>40</v>
      </c>
      <c r="D33" s="91" t="s">
        <v>506</v>
      </c>
      <c r="E33" s="219">
        <v>118998</v>
      </c>
      <c r="F33" s="106" t="str">
        <f t="shared" si="2"/>
        <v>Predictive Analytics: Exercise: Evaluate Classification Models</v>
      </c>
      <c r="G33" s="165" t="s">
        <v>71</v>
      </c>
      <c r="H33" s="77">
        <f t="shared" si="1"/>
        <v>62</v>
      </c>
      <c r="I33" s="78"/>
      <c r="J33" s="84"/>
      <c r="K33" s="79"/>
    </row>
    <row r="34" spans="1:11" s="9" customFormat="1" ht="24" customHeight="1" x14ac:dyDescent="0.25">
      <c r="A34" s="10"/>
      <c r="B34" s="10"/>
      <c r="C34" s="11"/>
      <c r="F34" s="10"/>
      <c r="G34" s="12"/>
      <c r="H34" s="11"/>
      <c r="I34" s="11"/>
      <c r="J34" s="11"/>
      <c r="K34" s="11"/>
    </row>
    <row r="35" spans="1:11" s="9" customFormat="1" ht="24.75" customHeight="1" x14ac:dyDescent="0.25">
      <c r="A35" s="10"/>
      <c r="B35" s="10"/>
      <c r="C35" s="11"/>
      <c r="F35" s="10"/>
      <c r="G35" s="12"/>
      <c r="H35" s="11"/>
      <c r="I35" s="11"/>
      <c r="J35" s="11"/>
      <c r="K35" s="11"/>
    </row>
    <row r="36" spans="1:11" s="9" customFormat="1" ht="24.75" customHeight="1" x14ac:dyDescent="0.25">
      <c r="A36" s="10"/>
      <c r="B36" s="10"/>
      <c r="C36" s="11"/>
      <c r="F36" s="10"/>
      <c r="G36" s="12"/>
      <c r="H36" s="11"/>
      <c r="I36" s="11"/>
      <c r="J36" s="11"/>
      <c r="K36" s="11"/>
    </row>
    <row r="37" spans="1:11" s="9" customFormat="1" ht="27.75" customHeight="1" x14ac:dyDescent="0.25">
      <c r="A37" s="10"/>
      <c r="B37" s="10"/>
      <c r="C37" s="11"/>
      <c r="F37" s="10"/>
      <c r="G37" s="12"/>
      <c r="H37" s="11"/>
      <c r="I37" s="11"/>
      <c r="J37" s="11"/>
      <c r="K37" s="11"/>
    </row>
    <row r="38" spans="1:11" s="9" customFormat="1" ht="25.5" customHeight="1" x14ac:dyDescent="0.25">
      <c r="A38" s="10"/>
      <c r="B38" s="10"/>
      <c r="C38" s="11"/>
      <c r="F38" s="10"/>
      <c r="G38" s="12"/>
      <c r="H38" s="11"/>
      <c r="I38" s="11"/>
      <c r="J38" s="11"/>
      <c r="K38" s="11"/>
    </row>
    <row r="39" spans="1:11" s="9" customFormat="1" ht="25.5" customHeight="1" x14ac:dyDescent="0.25">
      <c r="A39" s="10"/>
      <c r="B39" s="10"/>
      <c r="C39" s="11"/>
      <c r="F39" s="10"/>
      <c r="G39" s="12"/>
      <c r="H39" s="11"/>
      <c r="I39" s="11"/>
      <c r="J39" s="11"/>
      <c r="K39" s="11"/>
    </row>
    <row r="40" spans="1:11" s="9" customFormat="1" ht="25.5" customHeight="1" x14ac:dyDescent="0.25">
      <c r="A40" s="10"/>
      <c r="B40" s="10"/>
      <c r="C40" s="11"/>
      <c r="F40" s="10"/>
      <c r="G40" s="12"/>
      <c r="H40" s="11"/>
      <c r="I40" s="11"/>
      <c r="J40" s="11"/>
      <c r="K40" s="11"/>
    </row>
    <row r="41" spans="1:11" s="9" customFormat="1" ht="25.5" customHeight="1" x14ac:dyDescent="0.25">
      <c r="A41" s="10"/>
      <c r="B41" s="10"/>
      <c r="C41" s="11"/>
      <c r="F41" s="10"/>
      <c r="G41" s="12"/>
      <c r="H41" s="11"/>
      <c r="I41" s="11"/>
      <c r="J41" s="11"/>
      <c r="K41" s="11"/>
    </row>
    <row r="42" spans="1:11" s="9" customFormat="1" ht="25.5" customHeight="1" x14ac:dyDescent="0.25">
      <c r="A42" s="10"/>
      <c r="B42" s="10"/>
      <c r="C42" s="11"/>
      <c r="F42" s="10"/>
      <c r="G42" s="12"/>
      <c r="H42" s="11"/>
      <c r="I42" s="11"/>
      <c r="J42" s="11"/>
      <c r="K42" s="11"/>
    </row>
    <row r="43" spans="1:11" s="9" customFormat="1" ht="32.25" customHeight="1" x14ac:dyDescent="0.25">
      <c r="A43" s="10"/>
      <c r="B43" s="10"/>
      <c r="C43" s="11"/>
      <c r="F43" s="10"/>
      <c r="G43" s="12"/>
      <c r="H43" s="11"/>
      <c r="I43" s="11"/>
      <c r="J43" s="11"/>
      <c r="K43" s="11"/>
    </row>
    <row r="44" spans="1:11" s="9" customFormat="1" ht="23.25" customHeight="1" x14ac:dyDescent="0.25">
      <c r="A44" s="10"/>
      <c r="B44" s="10"/>
      <c r="C44" s="11"/>
      <c r="F44" s="10"/>
      <c r="G44" s="12"/>
      <c r="H44" s="11"/>
      <c r="I44" s="11"/>
      <c r="J44" s="11"/>
      <c r="K44" s="11"/>
    </row>
    <row r="45" spans="1:11" s="9" customFormat="1" ht="23.25" customHeight="1" x14ac:dyDescent="0.25">
      <c r="A45" s="10"/>
      <c r="B45" s="10"/>
      <c r="C45" s="11"/>
      <c r="F45" s="10"/>
      <c r="G45" s="12"/>
      <c r="H45" s="11"/>
      <c r="I45" s="11"/>
      <c r="J45" s="11"/>
      <c r="K45" s="11"/>
    </row>
    <row r="46" spans="1:11" s="9" customFormat="1" ht="23.25" customHeight="1" x14ac:dyDescent="0.25">
      <c r="A46" s="10"/>
      <c r="B46" s="10"/>
      <c r="C46" s="11"/>
      <c r="F46" s="10"/>
      <c r="G46" s="12"/>
      <c r="H46" s="11"/>
      <c r="I46" s="11"/>
      <c r="J46" s="11"/>
      <c r="K46" s="11"/>
    </row>
    <row r="47" spans="1:11" s="9" customFormat="1" ht="23.25" customHeight="1" x14ac:dyDescent="0.25">
      <c r="A47" s="10"/>
      <c r="B47" s="10"/>
      <c r="C47" s="11"/>
      <c r="F47" s="10"/>
      <c r="G47" s="12"/>
      <c r="H47" s="11"/>
      <c r="I47" s="11"/>
      <c r="J47" s="11"/>
      <c r="K47" s="11"/>
    </row>
  </sheetData>
  <mergeCells count="7">
    <mergeCell ref="G17:H17"/>
    <mergeCell ref="G10:H10"/>
    <mergeCell ref="G11:H11"/>
    <mergeCell ref="G12:H12"/>
    <mergeCell ref="G13:H13"/>
    <mergeCell ref="G14:H14"/>
    <mergeCell ref="G15:H15"/>
  </mergeCells>
  <conditionalFormatting sqref="C29:C30">
    <cfRule type="cellIs" dxfId="27" priority="40" operator="greaterThan">
      <formula>52</formula>
    </cfRule>
  </conditionalFormatting>
  <conditionalFormatting sqref="C33">
    <cfRule type="cellIs" dxfId="26" priority="39" operator="greaterThan">
      <formula>52</formula>
    </cfRule>
  </conditionalFormatting>
  <conditionalFormatting sqref="H29:H30 H33">
    <cfRule type="cellIs" dxfId="25" priority="38" operator="greaterThan">
      <formula>100</formula>
    </cfRule>
  </conditionalFormatting>
  <conditionalFormatting sqref="C2">
    <cfRule type="cellIs" dxfId="24" priority="37" operator="greaterThan">
      <formula>49</formula>
    </cfRule>
  </conditionalFormatting>
  <conditionalFormatting sqref="C11">
    <cfRule type="cellIs" dxfId="23" priority="36" operator="greaterThan">
      <formula>80</formula>
    </cfRule>
  </conditionalFormatting>
  <conditionalFormatting sqref="C12">
    <cfRule type="cellIs" dxfId="22" priority="35" operator="greaterThan">
      <formula>4000</formula>
    </cfRule>
  </conditionalFormatting>
  <conditionalFormatting sqref="C15">
    <cfRule type="cellIs" dxfId="21" priority="34" operator="greaterThan">
      <formula>500</formula>
    </cfRule>
  </conditionalFormatting>
  <conditionalFormatting sqref="C1">
    <cfRule type="cellIs" dxfId="20" priority="33" operator="greaterThan">
      <formula>49</formula>
    </cfRule>
  </conditionalFormatting>
  <conditionalFormatting sqref="C21">
    <cfRule type="cellIs" dxfId="19" priority="32" operator="greaterThan">
      <formula>52</formula>
    </cfRule>
  </conditionalFormatting>
  <conditionalFormatting sqref="H21">
    <cfRule type="cellIs" dxfId="18" priority="31" operator="greaterThan">
      <formula>100</formula>
    </cfRule>
  </conditionalFormatting>
  <conditionalFormatting sqref="C28">
    <cfRule type="cellIs" dxfId="17" priority="30" operator="greaterThan">
      <formula>52</formula>
    </cfRule>
  </conditionalFormatting>
  <conditionalFormatting sqref="H28">
    <cfRule type="cellIs" dxfId="16" priority="29" operator="greaterThan">
      <formula>100</formula>
    </cfRule>
  </conditionalFormatting>
  <conditionalFormatting sqref="C22">
    <cfRule type="cellIs" dxfId="15" priority="22" operator="greaterThan">
      <formula>52</formula>
    </cfRule>
  </conditionalFormatting>
  <conditionalFormatting sqref="H22">
    <cfRule type="cellIs" dxfId="14" priority="21" operator="greaterThan">
      <formula>100</formula>
    </cfRule>
  </conditionalFormatting>
  <conditionalFormatting sqref="C32">
    <cfRule type="cellIs" dxfId="13" priority="18" operator="greaterThan">
      <formula>52</formula>
    </cfRule>
  </conditionalFormatting>
  <conditionalFormatting sqref="H32">
    <cfRule type="cellIs" dxfId="12" priority="17" operator="greaterThan">
      <formula>100</formula>
    </cfRule>
  </conditionalFormatting>
  <conditionalFormatting sqref="C26">
    <cfRule type="cellIs" dxfId="11" priority="16" operator="greaterThan">
      <formula>52</formula>
    </cfRule>
  </conditionalFormatting>
  <conditionalFormatting sqref="H26">
    <cfRule type="cellIs" dxfId="10" priority="15" operator="greaterThan">
      <formula>100</formula>
    </cfRule>
  </conditionalFormatting>
  <conditionalFormatting sqref="C23">
    <cfRule type="cellIs" dxfId="9" priority="14" operator="greaterThan">
      <formula>52</formula>
    </cfRule>
  </conditionalFormatting>
  <conditionalFormatting sqref="H23">
    <cfRule type="cellIs" dxfId="8" priority="13" operator="greaterThan">
      <formula>100</formula>
    </cfRule>
  </conditionalFormatting>
  <conditionalFormatting sqref="C24">
    <cfRule type="cellIs" dxfId="7" priority="12" operator="greaterThan">
      <formula>52</formula>
    </cfRule>
  </conditionalFormatting>
  <conditionalFormatting sqref="H24">
    <cfRule type="cellIs" dxfId="6" priority="11" operator="greaterThan">
      <formula>100</formula>
    </cfRule>
  </conditionalFormatting>
  <conditionalFormatting sqref="C31">
    <cfRule type="cellIs" dxfId="5" priority="8" operator="greaterThan">
      <formula>52</formula>
    </cfRule>
  </conditionalFormatting>
  <conditionalFormatting sqref="H31">
    <cfRule type="cellIs" dxfId="4" priority="7" operator="greaterThan">
      <formula>100</formula>
    </cfRule>
  </conditionalFormatting>
  <conditionalFormatting sqref="C27">
    <cfRule type="cellIs" dxfId="3" priority="4" operator="greaterThan">
      <formula>52</formula>
    </cfRule>
  </conditionalFormatting>
  <conditionalFormatting sqref="H27">
    <cfRule type="cellIs" dxfId="2" priority="3" operator="greaterThan">
      <formula>100</formula>
    </cfRule>
  </conditionalFormatting>
  <conditionalFormatting sqref="C25">
    <cfRule type="cellIs" dxfId="1" priority="2" operator="greaterThan">
      <formula>52</formula>
    </cfRule>
  </conditionalFormatting>
  <conditionalFormatting sqref="H25">
    <cfRule type="cellIs" dxfId="0" priority="1" operator="greaterThan">
      <formula>100</formula>
    </cfRule>
  </conditionalFormatting>
  <dataValidations count="18">
    <dataValidation type="list" allowBlank="1" showInputMessage="1" showErrorMessage="1" sqref="G10:H15">
      <formula1>$M$9:$M$15</formula1>
    </dataValidation>
    <dataValidation type="list" allowBlank="1" showInputMessage="1" showErrorMessage="1" sqref="G17:H17">
      <formula1>$N$9:$N$11</formula1>
    </dataValidation>
    <dataValidation allowBlank="1" showInputMessage="1" showErrorMessage="1" prompt="Each topic title is unique. Capitalize each main word. Max 52 characters" sqref="B21:B32"/>
    <dataValidation type="list" allowBlank="1" showInputMessage="1" showErrorMessage="1" prompt="Choose from the drop down list to autopopulate Course ID." sqref="B1:B9">
      <formula1>"IT Skills, Business Skills, IT Desktop"</formula1>
    </dataValidation>
    <dataValidation allowBlank="1" showInputMessage="1" showErrorMessage="1" prompt="All PSVs in plan. Auto-populate from amount of PSVs in each course (B14). Locked cell." sqref="B17"/>
    <dataValidation allowBlank="1" showInputMessage="1" showErrorMessage="1" prompt="Auto-Count from column E. Locked cell." sqref="B16"/>
    <dataValidation allowBlank="1" showInputMessage="1" showErrorMessage="1" prompt="At least five keywords that are likely to be entered by a learner searching for specific content. 500 characters max." sqref="B15"/>
    <dataValidation allowBlank="1" showInputMessage="1" showErrorMessage="1" prompt="Describe audience in terms of job titles, responsibilities, and/or required expertise or profiency. Can be a single list separated by semicolons, or a full sentence with terminal punctuation. Can be the same for all courses in the lesson path." sqref="B14"/>
    <dataValidation allowBlank="1" showInputMessage="1" showErrorMessage="1" prompt="Single sentence describing what the learner will be able to perform after completing the course. Begins with 'To'. No terminal punctuation." sqref="B13"/>
    <dataValidation allowBlank="1" showInputMessage="1" showErrorMessage="1" prompt="Include technology name. Max 80 characters" sqref="B11"/>
    <dataValidation allowBlank="1" showInputMessage="1" showErrorMessage="1" prompt="Auto-populated based on LP ID and Content Type. IT skills for 'a0#_it_enus', IT Desktop for 'a0#_dt_enus' etc." sqref="B10"/>
    <dataValidation allowBlank="1" showInputMessage="1" showErrorMessage="1" prompt="Practice Lesson Title. Starts with the word 'Practice: '. Max 43 characters" sqref="A33"/>
    <dataValidation allowBlank="1" showInputMessage="1" showErrorMessage="1" prompt="Starts with the word 'Exercise: '" sqref="B33"/>
    <dataValidation allowBlank="1" showInputMessage="1" showErrorMessage="1" prompt="Describes what tasks the learner will be practicing but should not begin with the verb 'Practice'. Include technology name when possible. This field doubles as the PSV description in Skillport. No end punctuation. Use measurable verbs." sqref="D33"/>
    <dataValidation type="textLength" operator="lessThanOrEqual" allowBlank="1" showInputMessage="1" showErrorMessage="1" error="Lesson title may not exceed 43 characters" prompt="max 43 characters" sqref="A21">
      <formula1>43</formula1>
    </dataValidation>
    <dataValidation allowBlank="1" showInputMessage="1" showErrorMessage="1" prompt="High-level description of the content, a hook of why learning this is beneficial to the learner, and exam/cert coverage" sqref="B12"/>
    <dataValidation allowBlank="1" showInputMessage="1" showErrorMessage="1" prompt="Describes what the learner will be able to do after completing the topic. Include technology name when possible. This field doubles as the PSV description in SkillPort. No end punctuation. Use measurable verbs." sqref="D21:D32"/>
    <dataValidation allowBlank="1" showInputMessage="1" showErrorMessage="1" prompt="Auto-populated from path and topic title. Locked cell." sqref="F21:F33"/>
  </dataValidation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I22"/>
  <sheetViews>
    <sheetView zoomScale="80" zoomScaleNormal="80" workbookViewId="0">
      <selection activeCell="C21" sqref="C21"/>
    </sheetView>
  </sheetViews>
  <sheetFormatPr defaultColWidth="9.140625" defaultRowHeight="15.75" x14ac:dyDescent="0.25"/>
  <cols>
    <col min="1" max="1" width="30.85546875" style="13" bestFit="1" customWidth="1"/>
    <col min="2" max="2" width="45.42578125" style="13" bestFit="1" customWidth="1"/>
    <col min="3" max="3" width="47.5703125" style="13" bestFit="1" customWidth="1"/>
    <col min="4" max="4" width="37.28515625" style="13" bestFit="1" customWidth="1"/>
    <col min="5" max="6" width="35.85546875" style="13" bestFit="1" customWidth="1"/>
    <col min="7" max="7" width="24.7109375" style="13" bestFit="1" customWidth="1"/>
    <col min="8" max="8" width="23.28515625" style="13" bestFit="1" customWidth="1"/>
    <col min="9" max="9" width="27.28515625" style="13" bestFit="1" customWidth="1"/>
    <col min="10" max="10" width="28.140625" style="13" bestFit="1" customWidth="1"/>
    <col min="11" max="11" width="24.7109375" style="13" bestFit="1" customWidth="1"/>
    <col min="12" max="12" width="18.5703125" style="13" bestFit="1" customWidth="1"/>
    <col min="13" max="13" width="23.28515625" style="13" bestFit="1" customWidth="1"/>
    <col min="14" max="14" width="28.140625" style="13" bestFit="1" customWidth="1"/>
    <col min="15" max="15" width="24.7109375" style="13" bestFit="1" customWidth="1"/>
    <col min="16" max="16" width="20.7109375" style="13" bestFit="1" customWidth="1"/>
    <col min="17" max="17" width="22.140625" style="13" bestFit="1" customWidth="1"/>
    <col min="18" max="18" width="28.140625" style="13" bestFit="1" customWidth="1"/>
    <col min="19" max="19" width="27.28515625" style="13" bestFit="1" customWidth="1"/>
    <col min="20" max="20" width="18.5703125" style="13" bestFit="1" customWidth="1"/>
    <col min="21" max="21" width="20.7109375" style="13" bestFit="1" customWidth="1"/>
    <col min="22" max="22" width="17.7109375" style="13" bestFit="1" customWidth="1"/>
    <col min="23" max="23" width="23.28515625" style="13" bestFit="1" customWidth="1"/>
    <col min="24" max="24" width="27.28515625" style="13" bestFit="1" customWidth="1"/>
    <col min="25" max="25" width="18.5703125" style="13" bestFit="1" customWidth="1"/>
    <col min="26" max="26" width="20.7109375" style="13" bestFit="1" customWidth="1"/>
    <col min="27" max="27" width="17.7109375" style="13" bestFit="1" customWidth="1"/>
    <col min="28" max="28" width="23.28515625" style="13" bestFit="1" customWidth="1"/>
    <col min="29" max="29" width="27.28515625" style="13" bestFit="1" customWidth="1"/>
    <col min="30" max="31" width="18.5703125" style="13" bestFit="1" customWidth="1"/>
    <col min="32" max="32" width="20.7109375" style="13" bestFit="1" customWidth="1"/>
    <col min="33" max="33" width="17.7109375" style="13" bestFit="1" customWidth="1"/>
    <col min="34" max="34" width="23.28515625" style="13" bestFit="1" customWidth="1"/>
    <col min="35" max="35" width="27.28515625" style="13" bestFit="1" customWidth="1"/>
    <col min="36" max="36" width="18.5703125" style="13" bestFit="1" customWidth="1"/>
    <col min="37" max="37" width="20.7109375" style="13" bestFit="1" customWidth="1"/>
    <col min="38" max="38" width="17.7109375" style="13" bestFit="1" customWidth="1"/>
    <col min="39" max="39" width="23.28515625" style="13" bestFit="1" customWidth="1"/>
    <col min="40" max="40" width="27.28515625" style="13" bestFit="1" customWidth="1"/>
    <col min="41" max="41" width="18.5703125" style="13" bestFit="1" customWidth="1"/>
    <col min="42" max="42" width="20.7109375" style="13" bestFit="1" customWidth="1"/>
    <col min="43" max="43" width="17.7109375" style="13" bestFit="1" customWidth="1"/>
    <col min="44" max="44" width="23.28515625" style="13" bestFit="1" customWidth="1"/>
    <col min="45" max="45" width="27.28515625" style="13" bestFit="1" customWidth="1"/>
    <col min="46" max="46" width="18.5703125" style="13" bestFit="1" customWidth="1"/>
    <col min="47" max="47" width="20.7109375" style="13" bestFit="1" customWidth="1"/>
    <col min="48" max="48" width="17.7109375" style="13" bestFit="1" customWidth="1"/>
    <col min="49" max="49" width="23.28515625" style="13" bestFit="1" customWidth="1"/>
    <col min="50" max="50" width="27.28515625" style="13" bestFit="1" customWidth="1"/>
    <col min="51" max="51" width="18.5703125" style="13" bestFit="1" customWidth="1"/>
    <col min="52" max="16384" width="9.140625" style="13"/>
  </cols>
  <sheetData>
    <row r="1" spans="1:35" s="18" customFormat="1" x14ac:dyDescent="0.25">
      <c r="A1" s="26" t="s">
        <v>46</v>
      </c>
      <c r="B1" s="36" t="s">
        <v>35</v>
      </c>
      <c r="C1" s="36" t="s">
        <v>36</v>
      </c>
      <c r="D1" s="36" t="s">
        <v>37</v>
      </c>
      <c r="E1" s="16"/>
      <c r="F1" s="16"/>
      <c r="G1" s="16"/>
      <c r="H1" s="16"/>
      <c r="I1" s="16"/>
      <c r="J1" s="16"/>
      <c r="K1" s="16"/>
      <c r="L1" s="16"/>
      <c r="M1" s="16"/>
      <c r="N1" s="16"/>
      <c r="O1" s="16"/>
      <c r="P1" s="16"/>
      <c r="Q1" s="16"/>
      <c r="R1" s="16"/>
      <c r="S1" s="16"/>
      <c r="T1" s="16"/>
      <c r="U1" s="17"/>
      <c r="V1" s="17"/>
      <c r="W1" s="17"/>
      <c r="X1" s="17"/>
      <c r="Y1" s="17"/>
      <c r="Z1" s="17"/>
      <c r="AA1" s="17"/>
      <c r="AB1" s="17"/>
      <c r="AC1" s="17"/>
      <c r="AD1" s="17"/>
      <c r="AE1" s="17"/>
      <c r="AF1" s="17"/>
      <c r="AG1" s="17"/>
      <c r="AH1" s="17"/>
      <c r="AI1" s="17"/>
    </row>
    <row r="2" spans="1:35" x14ac:dyDescent="0.25">
      <c r="A2" s="37"/>
      <c r="B2" s="49" t="s">
        <v>64</v>
      </c>
      <c r="C2" s="49" t="s">
        <v>216</v>
      </c>
      <c r="D2" s="49" t="s">
        <v>217</v>
      </c>
      <c r="E2" s="19"/>
    </row>
    <row r="3" spans="1:35" x14ac:dyDescent="0.25">
      <c r="B3" s="50" t="s">
        <v>67</v>
      </c>
      <c r="C3" s="50" t="s">
        <v>54</v>
      </c>
      <c r="D3" s="49" t="s">
        <v>217</v>
      </c>
      <c r="E3" s="19"/>
    </row>
    <row r="4" spans="1:35" x14ac:dyDescent="0.25">
      <c r="B4" s="50"/>
      <c r="C4" s="51"/>
      <c r="D4" s="51"/>
      <c r="E4" s="19"/>
    </row>
    <row r="5" spans="1:35" x14ac:dyDescent="0.25">
      <c r="B5" s="52"/>
      <c r="C5" s="52"/>
      <c r="D5" s="52"/>
      <c r="E5" s="20"/>
    </row>
    <row r="6" spans="1:35" s="24" customFormat="1" x14ac:dyDescent="0.25">
      <c r="B6" s="20"/>
      <c r="C6" s="20"/>
      <c r="D6" s="20"/>
      <c r="E6" s="20"/>
    </row>
    <row r="7" spans="1:35" s="24" customFormat="1" x14ac:dyDescent="0.25">
      <c r="B7" s="25" t="s">
        <v>38</v>
      </c>
      <c r="C7" s="25" t="s">
        <v>34</v>
      </c>
      <c r="D7" s="25" t="s">
        <v>39</v>
      </c>
      <c r="E7" s="25" t="s">
        <v>40</v>
      </c>
    </row>
    <row r="8" spans="1:35" x14ac:dyDescent="0.25">
      <c r="B8" s="52"/>
      <c r="C8" s="52"/>
      <c r="D8" s="52"/>
      <c r="E8" s="52"/>
    </row>
    <row r="10" spans="1:35" x14ac:dyDescent="0.25">
      <c r="A10" s="31" t="s">
        <v>44</v>
      </c>
      <c r="B10" s="32" t="s">
        <v>38</v>
      </c>
      <c r="C10" s="32" t="s">
        <v>41</v>
      </c>
      <c r="D10" s="32" t="s">
        <v>42</v>
      </c>
      <c r="E10" s="32" t="s">
        <v>43</v>
      </c>
    </row>
    <row r="11" spans="1:35" x14ac:dyDescent="0.25">
      <c r="A11" s="37"/>
      <c r="B11" s="50" t="s">
        <v>62</v>
      </c>
      <c r="C11" s="50" t="s">
        <v>218</v>
      </c>
      <c r="D11" s="50" t="s">
        <v>217</v>
      </c>
      <c r="E11" s="50" t="s">
        <v>219</v>
      </c>
    </row>
    <row r="13" spans="1:35" x14ac:dyDescent="0.25">
      <c r="B13" s="33" t="s">
        <v>38</v>
      </c>
      <c r="C13" s="33" t="s">
        <v>34</v>
      </c>
      <c r="D13" s="33" t="s">
        <v>39</v>
      </c>
      <c r="E13" s="33" t="s">
        <v>40</v>
      </c>
    </row>
    <row r="14" spans="1:35" x14ac:dyDescent="0.25">
      <c r="B14" s="52"/>
      <c r="C14" s="52"/>
      <c r="D14" s="52"/>
      <c r="E14" s="52"/>
    </row>
    <row r="16" spans="1:35" x14ac:dyDescent="0.25">
      <c r="A16" s="34" t="s">
        <v>45</v>
      </c>
      <c r="B16" s="35" t="s">
        <v>47</v>
      </c>
      <c r="C16" s="35" t="s">
        <v>41</v>
      </c>
      <c r="D16" s="35" t="s">
        <v>42</v>
      </c>
    </row>
    <row r="17" spans="1:4" x14ac:dyDescent="0.25">
      <c r="A17" s="37"/>
      <c r="B17" s="51" t="s">
        <v>65</v>
      </c>
      <c r="C17" s="50" t="s">
        <v>218</v>
      </c>
      <c r="D17" s="50" t="s">
        <v>217</v>
      </c>
    </row>
    <row r="18" spans="1:4" x14ac:dyDescent="0.25">
      <c r="A18" s="37"/>
      <c r="B18" s="53" t="s">
        <v>66</v>
      </c>
      <c r="C18" s="54" t="s">
        <v>220</v>
      </c>
      <c r="D18" s="54" t="s">
        <v>219</v>
      </c>
    </row>
    <row r="20" spans="1:4" x14ac:dyDescent="0.25">
      <c r="B20" s="121" t="s">
        <v>214</v>
      </c>
    </row>
    <row r="21" spans="1:4" x14ac:dyDescent="0.25">
      <c r="B21" s="122" t="s">
        <v>215</v>
      </c>
    </row>
    <row r="22" spans="1:4" x14ac:dyDescent="0.25">
      <c r="B22" s="12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50"/>
  </sheetPr>
  <dimension ref="A1:O46"/>
  <sheetViews>
    <sheetView topLeftCell="A20" zoomScale="80" zoomScaleNormal="80" workbookViewId="0">
      <selection activeCell="E21" sqref="E21:E32"/>
    </sheetView>
  </sheetViews>
  <sheetFormatPr defaultColWidth="51.7109375" defaultRowHeight="15" x14ac:dyDescent="0.25"/>
  <cols>
    <col min="1" max="1" width="31.140625" style="236" customWidth="1"/>
    <col min="2" max="2" width="43.7109375" style="223" customWidth="1"/>
    <col min="3" max="3" width="9" style="222" customWidth="1"/>
    <col min="4" max="4" width="50.7109375" style="223" customWidth="1"/>
    <col min="5" max="5" width="9.42578125" style="236" customWidth="1"/>
    <col min="6" max="6" width="50.7109375" style="223" customWidth="1"/>
    <col min="7" max="7" width="9.5703125" style="225" customWidth="1"/>
    <col min="8" max="8" width="11.7109375" style="222" customWidth="1"/>
    <col min="9" max="9" width="14.7109375" style="222" customWidth="1"/>
    <col min="10" max="10" width="53.7109375" style="222" customWidth="1"/>
    <col min="11" max="11" width="32.7109375" style="222" customWidth="1"/>
    <col min="12" max="12" width="16.85546875" style="223" customWidth="1"/>
    <col min="13" max="13" width="51.7109375" style="223" customWidth="1"/>
    <col min="14" max="14" width="40.140625" style="223" hidden="1" customWidth="1"/>
    <col min="15" max="15" width="14.28515625" style="223" hidden="1" customWidth="1"/>
    <col min="16" max="16384" width="51.7109375" style="223"/>
  </cols>
  <sheetData>
    <row r="1" spans="1:15" ht="20.100000000000001" customHeight="1" x14ac:dyDescent="0.25">
      <c r="A1" s="220" t="s">
        <v>52</v>
      </c>
      <c r="B1" s="221" t="s">
        <v>62</v>
      </c>
      <c r="E1" s="224" t="s">
        <v>4</v>
      </c>
      <c r="K1" s="223"/>
    </row>
    <row r="2" spans="1:15" ht="20.100000000000001" customHeight="1" x14ac:dyDescent="0.25">
      <c r="A2" s="220" t="s">
        <v>20</v>
      </c>
      <c r="B2" s="226" t="s">
        <v>68</v>
      </c>
      <c r="C2" s="222">
        <f>LEN(B2)</f>
        <v>20</v>
      </c>
      <c r="E2" s="224" t="s">
        <v>4</v>
      </c>
      <c r="K2" s="223"/>
    </row>
    <row r="3" spans="1:15" ht="20.100000000000001" customHeight="1" x14ac:dyDescent="0.25">
      <c r="A3" s="220" t="s">
        <v>60</v>
      </c>
      <c r="B3" s="226" t="s">
        <v>68</v>
      </c>
      <c r="E3" s="224"/>
      <c r="K3" s="223"/>
    </row>
    <row r="4" spans="1:15" ht="20.100000000000001" customHeight="1" x14ac:dyDescent="0.25">
      <c r="A4" s="220" t="s">
        <v>23</v>
      </c>
      <c r="B4" s="227" t="s">
        <v>117</v>
      </c>
      <c r="E4" s="224"/>
      <c r="F4" s="228"/>
      <c r="G4" s="228"/>
      <c r="H4" s="229"/>
      <c r="K4" s="230"/>
      <c r="L4" s="230"/>
      <c r="M4" s="231"/>
      <c r="N4" s="230"/>
    </row>
    <row r="5" spans="1:15" ht="330.75" x14ac:dyDescent="0.25">
      <c r="A5" s="232" t="s">
        <v>17</v>
      </c>
      <c r="B5" s="233" t="s">
        <v>118</v>
      </c>
      <c r="E5" s="224"/>
      <c r="F5" s="228"/>
      <c r="G5" s="228"/>
      <c r="H5" s="229"/>
      <c r="K5" s="230"/>
      <c r="L5" s="230"/>
      <c r="M5" s="231"/>
      <c r="N5" s="230"/>
    </row>
    <row r="6" spans="1:15" ht="173.25" x14ac:dyDescent="0.25">
      <c r="A6" s="232" t="s">
        <v>11</v>
      </c>
      <c r="B6" s="114" t="s">
        <v>320</v>
      </c>
      <c r="E6" s="224"/>
      <c r="F6" s="228"/>
      <c r="G6" s="228"/>
      <c r="H6" s="229"/>
      <c r="K6" s="230"/>
      <c r="L6" s="230"/>
      <c r="M6" s="231"/>
      <c r="N6" s="230"/>
    </row>
    <row r="7" spans="1:15" ht="20.100000000000001" customHeight="1" x14ac:dyDescent="0.25">
      <c r="A7" s="232" t="s">
        <v>18</v>
      </c>
      <c r="B7" s="75" t="s">
        <v>63</v>
      </c>
      <c r="E7" s="224"/>
      <c r="F7" s="228"/>
      <c r="G7" s="228"/>
      <c r="H7" s="229"/>
      <c r="K7" s="234"/>
      <c r="L7" s="234"/>
      <c r="M7" s="231"/>
      <c r="N7" s="234"/>
    </row>
    <row r="8" spans="1:15" ht="20.100000000000001" customHeight="1" x14ac:dyDescent="0.25">
      <c r="A8" s="232" t="s">
        <v>6</v>
      </c>
      <c r="B8" s="75" t="s">
        <v>63</v>
      </c>
      <c r="E8" s="224"/>
      <c r="F8" s="228"/>
      <c r="G8" s="228"/>
      <c r="H8" s="229"/>
      <c r="K8" s="234"/>
      <c r="L8" s="234"/>
      <c r="M8" s="231"/>
      <c r="N8" s="234"/>
    </row>
    <row r="9" spans="1:15" ht="20.100000000000001" customHeight="1" x14ac:dyDescent="0.25">
      <c r="A9" s="235"/>
      <c r="B9" s="144"/>
      <c r="F9" s="228"/>
      <c r="G9" s="228"/>
      <c r="H9" s="237"/>
      <c r="K9" s="223"/>
      <c r="N9" s="238" t="s">
        <v>58</v>
      </c>
      <c r="O9" s="239" t="s">
        <v>25</v>
      </c>
    </row>
    <row r="10" spans="1:15" ht="20.100000000000001" customHeight="1" x14ac:dyDescent="0.25">
      <c r="A10" s="240" t="s">
        <v>517</v>
      </c>
      <c r="B10" s="97" t="str">
        <f>IF(B1="IT Skills",B4&amp;"_a02_it_enus",IF(B1="Business Skills",B4&amp;"_a02_bs_enus",IF(B1="IT Desktop",B4&amp;"_a02_dt_enus","_a02_it_enus")))</f>
        <v>df_prma_a02_it_enus</v>
      </c>
      <c r="E10" s="224"/>
      <c r="F10" s="232" t="s">
        <v>24</v>
      </c>
      <c r="G10" s="336" t="s">
        <v>54</v>
      </c>
      <c r="H10" s="337"/>
      <c r="K10" s="223"/>
      <c r="N10" s="238" t="s">
        <v>56</v>
      </c>
      <c r="O10" s="239" t="s">
        <v>27</v>
      </c>
    </row>
    <row r="11" spans="1:15" ht="39.75" customHeight="1" x14ac:dyDescent="0.25">
      <c r="A11" s="240" t="s">
        <v>518</v>
      </c>
      <c r="B11" s="241" t="s">
        <v>546</v>
      </c>
      <c r="C11" s="242">
        <f>LEN(B11)</f>
        <v>21</v>
      </c>
      <c r="E11" s="224"/>
      <c r="F11" s="232" t="s">
        <v>26</v>
      </c>
      <c r="G11" s="334"/>
      <c r="H11" s="335"/>
      <c r="K11" s="223"/>
      <c r="N11" s="238" t="s">
        <v>57</v>
      </c>
      <c r="O11" s="239" t="s">
        <v>29</v>
      </c>
    </row>
    <row r="12" spans="1:15" s="244" customFormat="1" ht="94.5" x14ac:dyDescent="0.25">
      <c r="A12" s="232" t="s">
        <v>19</v>
      </c>
      <c r="B12" s="243" t="s">
        <v>516</v>
      </c>
      <c r="C12" s="242">
        <f>LEN(B12)</f>
        <v>222</v>
      </c>
      <c r="E12" s="245"/>
      <c r="F12" s="232" t="s">
        <v>28</v>
      </c>
      <c r="G12" s="334"/>
      <c r="H12" s="335"/>
      <c r="N12" s="238" t="s">
        <v>54</v>
      </c>
    </row>
    <row r="13" spans="1:15" s="244" customFormat="1" ht="47.25" x14ac:dyDescent="0.25">
      <c r="A13" s="232" t="s">
        <v>10</v>
      </c>
      <c r="B13" s="75" t="s">
        <v>515</v>
      </c>
      <c r="C13" s="246"/>
      <c r="E13" s="245"/>
      <c r="F13" s="232" t="s">
        <v>30</v>
      </c>
      <c r="G13" s="330"/>
      <c r="H13" s="331"/>
      <c r="N13" s="238" t="s">
        <v>59</v>
      </c>
    </row>
    <row r="14" spans="1:15" s="244" customFormat="1" ht="110.25" x14ac:dyDescent="0.25">
      <c r="A14" s="232" t="s">
        <v>1</v>
      </c>
      <c r="B14" s="247" t="s">
        <v>119</v>
      </c>
      <c r="C14" s="246"/>
      <c r="E14" s="248"/>
      <c r="F14" s="232" t="s">
        <v>31</v>
      </c>
      <c r="G14" s="330"/>
      <c r="H14" s="331"/>
      <c r="N14" s="238" t="s">
        <v>53</v>
      </c>
    </row>
    <row r="15" spans="1:15" s="244" customFormat="1" ht="78.75" x14ac:dyDescent="0.25">
      <c r="A15" s="232" t="s">
        <v>2</v>
      </c>
      <c r="B15" s="75" t="s">
        <v>514</v>
      </c>
      <c r="C15" s="242">
        <f>LEN(B15)</f>
        <v>200</v>
      </c>
      <c r="E15" s="248"/>
      <c r="F15" s="232" t="s">
        <v>32</v>
      </c>
      <c r="G15" s="330"/>
      <c r="H15" s="331"/>
      <c r="N15" s="238" t="s">
        <v>55</v>
      </c>
    </row>
    <row r="16" spans="1:15" s="244" customFormat="1" ht="20.100000000000001" customHeight="1" x14ac:dyDescent="0.25">
      <c r="A16" s="232" t="s">
        <v>21</v>
      </c>
      <c r="B16" s="75">
        <f>COUNT(E21:E32)</f>
        <v>12</v>
      </c>
      <c r="C16" s="246"/>
      <c r="E16" s="248"/>
      <c r="G16" s="246"/>
      <c r="H16" s="246"/>
    </row>
    <row r="17" spans="1:12" ht="15" customHeight="1" x14ac:dyDescent="0.25">
      <c r="A17" s="232" t="s">
        <v>51</v>
      </c>
      <c r="B17" s="249">
        <f>SUM(B16+'Course 3'!B16+'Course 5'!B16)</f>
        <v>34</v>
      </c>
      <c r="F17" s="232" t="s">
        <v>33</v>
      </c>
      <c r="G17" s="332" t="s">
        <v>27</v>
      </c>
      <c r="H17" s="333"/>
      <c r="K17" s="223"/>
    </row>
    <row r="18" spans="1:12" ht="15" customHeight="1" thickBot="1" x14ac:dyDescent="0.3">
      <c r="A18" s="223"/>
      <c r="E18" s="223"/>
      <c r="K18" s="223"/>
    </row>
    <row r="19" spans="1:12" s="258" customFormat="1" ht="71.25" customHeight="1" x14ac:dyDescent="0.25">
      <c r="A19" s="250" t="s">
        <v>0</v>
      </c>
      <c r="B19" s="251" t="s">
        <v>48</v>
      </c>
      <c r="C19" s="252" t="s">
        <v>9</v>
      </c>
      <c r="D19" s="253" t="s">
        <v>7</v>
      </c>
      <c r="E19" s="254" t="s">
        <v>5</v>
      </c>
      <c r="F19" s="255" t="s">
        <v>49</v>
      </c>
      <c r="G19" s="256" t="s">
        <v>12</v>
      </c>
      <c r="H19" s="257" t="s">
        <v>22</v>
      </c>
      <c r="I19" s="59" t="s">
        <v>50</v>
      </c>
      <c r="J19" s="81" t="s">
        <v>3</v>
      </c>
      <c r="K19" s="60" t="s">
        <v>61</v>
      </c>
    </row>
    <row r="20" spans="1:12" s="267" customFormat="1" ht="48.75" customHeight="1" thickBot="1" x14ac:dyDescent="0.3">
      <c r="A20" s="259" t="s">
        <v>8</v>
      </c>
      <c r="B20" s="260" t="s">
        <v>13</v>
      </c>
      <c r="C20" s="261"/>
      <c r="D20" s="262" t="s">
        <v>14</v>
      </c>
      <c r="E20" s="263" t="s">
        <v>8</v>
      </c>
      <c r="F20" s="263" t="s">
        <v>8</v>
      </c>
      <c r="G20" s="264" t="s">
        <v>8</v>
      </c>
      <c r="H20" s="264"/>
      <c r="I20" s="265" t="s">
        <v>8</v>
      </c>
      <c r="J20" s="265"/>
      <c r="K20" s="266"/>
    </row>
    <row r="21" spans="1:12" s="230" customFormat="1" ht="45" customHeight="1" x14ac:dyDescent="0.25">
      <c r="A21" s="275" t="s">
        <v>72</v>
      </c>
      <c r="B21" s="270" t="s">
        <v>126</v>
      </c>
      <c r="C21" s="47">
        <f t="shared" ref="C21:C32" si="0">LEN(B21)</f>
        <v>32</v>
      </c>
      <c r="D21" s="270" t="s">
        <v>75</v>
      </c>
      <c r="E21" s="201">
        <v>118711</v>
      </c>
      <c r="F21" s="55" t="str">
        <f t="shared" ref="F21:F30" si="1">$B$3&amp;": "&amp;B21</f>
        <v>Predictive Analytics: Sales, Marketing, and Operations</v>
      </c>
      <c r="G21" s="197" t="s">
        <v>602</v>
      </c>
      <c r="H21" s="48">
        <f>LEN(F21)</f>
        <v>54</v>
      </c>
      <c r="I21" s="279"/>
      <c r="J21" s="280"/>
      <c r="K21" s="284"/>
      <c r="L21" s="274"/>
    </row>
    <row r="22" spans="1:12" s="230" customFormat="1" ht="45" customHeight="1" x14ac:dyDescent="0.25">
      <c r="A22" s="275"/>
      <c r="B22" s="270" t="s">
        <v>74</v>
      </c>
      <c r="C22" s="47">
        <f t="shared" si="0"/>
        <v>22</v>
      </c>
      <c r="D22" s="270" t="s">
        <v>76</v>
      </c>
      <c r="E22" s="277">
        <v>118712</v>
      </c>
      <c r="F22" s="55" t="str">
        <f t="shared" si="1"/>
        <v xml:space="preserve">Predictive Analytics: Banking and Insurance </v>
      </c>
      <c r="G22" s="197" t="s">
        <v>71</v>
      </c>
      <c r="H22" s="48">
        <f>LEN(F22)</f>
        <v>44</v>
      </c>
      <c r="I22" s="279"/>
      <c r="J22" s="280"/>
      <c r="K22" s="284"/>
      <c r="L22" s="274"/>
    </row>
    <row r="23" spans="1:12" s="230" customFormat="1" ht="45" customHeight="1" x14ac:dyDescent="0.25">
      <c r="A23" s="275"/>
      <c r="B23" s="270" t="s">
        <v>77</v>
      </c>
      <c r="C23" s="47">
        <f t="shared" si="0"/>
        <v>25</v>
      </c>
      <c r="D23" s="270" t="s">
        <v>80</v>
      </c>
      <c r="E23" s="201">
        <v>118713</v>
      </c>
      <c r="F23" s="55" t="str">
        <f t="shared" si="1"/>
        <v>Predictive Analytics: Technology and Healthcare</v>
      </c>
      <c r="G23" s="197" t="s">
        <v>71</v>
      </c>
      <c r="H23" s="48">
        <f t="shared" ref="H23:H24" si="2">LEN(F23)</f>
        <v>47</v>
      </c>
      <c r="I23" s="279"/>
      <c r="J23" s="280"/>
      <c r="K23" s="284"/>
      <c r="L23" s="274"/>
    </row>
    <row r="24" spans="1:12" s="230" customFormat="1" ht="45" customHeight="1" x14ac:dyDescent="0.25">
      <c r="A24" s="275"/>
      <c r="B24" s="270" t="s">
        <v>85</v>
      </c>
      <c r="C24" s="47">
        <f t="shared" si="0"/>
        <v>31</v>
      </c>
      <c r="D24" s="270" t="s">
        <v>78</v>
      </c>
      <c r="E24" s="277">
        <v>118714</v>
      </c>
      <c r="F24" s="55" t="str">
        <f t="shared" si="1"/>
        <v>Predictive Analytics: Government and Crime Prevention</v>
      </c>
      <c r="G24" s="197" t="s">
        <v>71</v>
      </c>
      <c r="H24" s="48">
        <f t="shared" si="2"/>
        <v>53</v>
      </c>
      <c r="I24" s="279"/>
      <c r="J24" s="280"/>
      <c r="K24" s="284"/>
      <c r="L24" s="274"/>
    </row>
    <row r="25" spans="1:12" s="230" customFormat="1" ht="45" customHeight="1" x14ac:dyDescent="0.25">
      <c r="A25" s="275" t="s">
        <v>81</v>
      </c>
      <c r="B25" s="270" t="s">
        <v>86</v>
      </c>
      <c r="C25" s="46">
        <f t="shared" si="0"/>
        <v>32</v>
      </c>
      <c r="D25" s="270" t="s">
        <v>88</v>
      </c>
      <c r="E25" s="201">
        <v>118715</v>
      </c>
      <c r="F25" s="55" t="str">
        <f t="shared" si="1"/>
        <v>Predictive Analytics: The Predictive Analytics Project</v>
      </c>
      <c r="G25" s="197" t="s">
        <v>71</v>
      </c>
      <c r="H25" s="48">
        <f t="shared" ref="H25:H32" si="3">LEN(F25)</f>
        <v>54</v>
      </c>
      <c r="I25" s="271"/>
      <c r="J25" s="272"/>
      <c r="K25" s="273"/>
      <c r="L25" s="274"/>
    </row>
    <row r="26" spans="1:12" s="230" customFormat="1" ht="45" customHeight="1" x14ac:dyDescent="0.25">
      <c r="B26" s="270" t="s">
        <v>87</v>
      </c>
      <c r="C26" s="47">
        <f t="shared" si="0"/>
        <v>42</v>
      </c>
      <c r="D26" s="270" t="s">
        <v>127</v>
      </c>
      <c r="E26" s="277">
        <v>118716</v>
      </c>
      <c r="F26" s="55" t="str">
        <f t="shared" si="1"/>
        <v>Predictive Analytics: Identifying Project Stakeholders and Roles</v>
      </c>
      <c r="G26" s="197" t="s">
        <v>71</v>
      </c>
      <c r="H26" s="48">
        <f t="shared" si="3"/>
        <v>64</v>
      </c>
      <c r="I26" s="279"/>
      <c r="J26" s="280"/>
      <c r="K26" s="273"/>
      <c r="L26" s="274"/>
    </row>
    <row r="27" spans="1:12" s="230" customFormat="1" ht="45" customHeight="1" x14ac:dyDescent="0.25">
      <c r="B27" s="270" t="s">
        <v>89</v>
      </c>
      <c r="C27" s="47">
        <f t="shared" si="0"/>
        <v>39</v>
      </c>
      <c r="D27" s="270" t="s">
        <v>90</v>
      </c>
      <c r="E27" s="201">
        <v>118717</v>
      </c>
      <c r="F27" s="55" t="str">
        <f t="shared" si="1"/>
        <v>Predictive Analytics: Project Requirements and Considerations</v>
      </c>
      <c r="G27" s="197" t="s">
        <v>71</v>
      </c>
      <c r="H27" s="48">
        <f t="shared" si="3"/>
        <v>61</v>
      </c>
      <c r="I27" s="279"/>
      <c r="J27" s="280"/>
      <c r="K27" s="273"/>
      <c r="L27" s="274"/>
    </row>
    <row r="28" spans="1:12" s="230" customFormat="1" ht="45" customHeight="1" x14ac:dyDescent="0.25">
      <c r="A28" s="275"/>
      <c r="B28" s="270" t="s">
        <v>91</v>
      </c>
      <c r="C28" s="47">
        <f t="shared" si="0"/>
        <v>29</v>
      </c>
      <c r="D28" s="270" t="s">
        <v>73</v>
      </c>
      <c r="E28" s="277">
        <v>118718</v>
      </c>
      <c r="F28" s="55" t="str">
        <f t="shared" si="1"/>
        <v>Predictive Analytics: Collecting and Preparing Data</v>
      </c>
      <c r="G28" s="197" t="s">
        <v>71</v>
      </c>
      <c r="H28" s="48">
        <f t="shared" si="3"/>
        <v>51</v>
      </c>
      <c r="I28" s="279"/>
      <c r="J28" s="280"/>
      <c r="K28" s="273"/>
      <c r="L28" s="274"/>
    </row>
    <row r="29" spans="1:12" s="230" customFormat="1" ht="45" customHeight="1" x14ac:dyDescent="0.25">
      <c r="B29" s="270" t="s">
        <v>92</v>
      </c>
      <c r="C29" s="47">
        <f t="shared" si="0"/>
        <v>40</v>
      </c>
      <c r="D29" s="270" t="s">
        <v>93</v>
      </c>
      <c r="E29" s="201">
        <v>118719</v>
      </c>
      <c r="F29" s="55" t="str">
        <f t="shared" si="1"/>
        <v>Predictive Analytics: Building and Training a Predictive Model</v>
      </c>
      <c r="G29" s="197" t="s">
        <v>71</v>
      </c>
      <c r="H29" s="48">
        <f t="shared" si="3"/>
        <v>62</v>
      </c>
      <c r="I29" s="279"/>
      <c r="J29" s="280"/>
      <c r="K29" s="273"/>
      <c r="L29" s="274"/>
    </row>
    <row r="30" spans="1:12" s="230" customFormat="1" ht="45" customHeight="1" x14ac:dyDescent="0.25">
      <c r="A30" s="275"/>
      <c r="B30" s="270" t="s">
        <v>128</v>
      </c>
      <c r="C30" s="47">
        <f t="shared" si="0"/>
        <v>35</v>
      </c>
      <c r="D30" s="270" t="s">
        <v>94</v>
      </c>
      <c r="E30" s="277">
        <v>118720</v>
      </c>
      <c r="F30" s="55" t="str">
        <f t="shared" si="1"/>
        <v>Predictive Analytics: Predictive Analytics Implementation</v>
      </c>
      <c r="G30" s="197" t="s">
        <v>71</v>
      </c>
      <c r="H30" s="48">
        <f t="shared" si="3"/>
        <v>57</v>
      </c>
      <c r="I30" s="279"/>
      <c r="J30" s="280"/>
      <c r="K30" s="273"/>
      <c r="L30" s="274"/>
    </row>
    <row r="31" spans="1:12" s="230" customFormat="1" ht="57" customHeight="1" x14ac:dyDescent="0.25">
      <c r="A31" s="275"/>
      <c r="B31" s="270" t="s">
        <v>95</v>
      </c>
      <c r="C31" s="47">
        <f>LEN(B31)</f>
        <v>50</v>
      </c>
      <c r="D31" s="270" t="s">
        <v>129</v>
      </c>
      <c r="E31" s="201">
        <v>118721</v>
      </c>
      <c r="F31" s="55" t="str">
        <f>$B$3&amp;": "&amp;B31</f>
        <v>Predictive Analytics: Monitoring Model Usefulness and Applying Knowledge</v>
      </c>
      <c r="G31" s="197" t="s">
        <v>71</v>
      </c>
      <c r="H31" s="48">
        <f>LEN(F31)</f>
        <v>72</v>
      </c>
      <c r="I31" s="279"/>
      <c r="J31" s="280"/>
      <c r="K31" s="285"/>
      <c r="L31" s="281"/>
    </row>
    <row r="32" spans="1:12" s="230" customFormat="1" ht="33" customHeight="1" thickBot="1" x14ac:dyDescent="0.3">
      <c r="A32" s="286" t="s">
        <v>210</v>
      </c>
      <c r="B32" s="287" t="s">
        <v>130</v>
      </c>
      <c r="C32" s="76">
        <f t="shared" si="0"/>
        <v>40</v>
      </c>
      <c r="D32" s="287" t="s">
        <v>131</v>
      </c>
      <c r="E32" s="288">
        <v>118722</v>
      </c>
      <c r="F32" s="77" t="str">
        <f>$B$3&amp;": "&amp;RIGHT(B32, LEN(B32) - 10)</f>
        <v>Predictive Analytics: Identify the Type of Analytics</v>
      </c>
      <c r="G32" s="289" t="s">
        <v>71</v>
      </c>
      <c r="H32" s="77">
        <f t="shared" si="3"/>
        <v>52</v>
      </c>
      <c r="I32" s="77"/>
      <c r="J32" s="290"/>
      <c r="K32" s="291"/>
      <c r="L32" s="281"/>
    </row>
    <row r="33" spans="1:12" s="230" customFormat="1" ht="24" customHeight="1" x14ac:dyDescent="0.25">
      <c r="A33" s="281"/>
      <c r="B33" s="281"/>
      <c r="C33" s="282"/>
      <c r="F33" s="281"/>
      <c r="G33" s="283"/>
      <c r="H33" s="282"/>
      <c r="I33" s="282"/>
      <c r="J33" s="282"/>
      <c r="K33" s="282"/>
      <c r="L33" s="281"/>
    </row>
    <row r="34" spans="1:12" s="230" customFormat="1" ht="24.75" customHeight="1" x14ac:dyDescent="0.25">
      <c r="A34" s="281"/>
      <c r="B34" s="281"/>
      <c r="C34" s="282"/>
      <c r="F34" s="281"/>
      <c r="G34" s="283"/>
      <c r="H34" s="282"/>
      <c r="I34" s="282"/>
      <c r="J34" s="282"/>
      <c r="K34" s="282"/>
      <c r="L34" s="281"/>
    </row>
    <row r="35" spans="1:12" s="230" customFormat="1" ht="24.75" customHeight="1" x14ac:dyDescent="0.25">
      <c r="A35" s="281"/>
      <c r="B35" s="281"/>
      <c r="C35" s="282"/>
      <c r="F35" s="281"/>
      <c r="G35" s="283"/>
      <c r="H35" s="282"/>
      <c r="I35" s="282"/>
      <c r="J35" s="282"/>
      <c r="K35" s="282"/>
      <c r="L35" s="281"/>
    </row>
    <row r="36" spans="1:12" s="230" customFormat="1" ht="27.75" customHeight="1" x14ac:dyDescent="0.25">
      <c r="A36" s="281"/>
      <c r="B36" s="281"/>
      <c r="C36" s="282"/>
      <c r="F36" s="281"/>
      <c r="G36" s="283"/>
      <c r="H36" s="282"/>
      <c r="I36" s="282"/>
      <c r="J36" s="282"/>
      <c r="K36" s="282"/>
      <c r="L36" s="281"/>
    </row>
    <row r="37" spans="1:12" s="230" customFormat="1" ht="25.5" customHeight="1" x14ac:dyDescent="0.25">
      <c r="A37" s="281"/>
      <c r="B37" s="281"/>
      <c r="C37" s="282"/>
      <c r="F37" s="281"/>
      <c r="G37" s="283"/>
      <c r="H37" s="282"/>
      <c r="I37" s="282"/>
      <c r="J37" s="282"/>
      <c r="K37" s="282"/>
      <c r="L37" s="281"/>
    </row>
    <row r="38" spans="1:12" s="230" customFormat="1" ht="25.5" customHeight="1" x14ac:dyDescent="0.25">
      <c r="A38" s="281"/>
      <c r="B38" s="281"/>
      <c r="C38" s="282"/>
      <c r="F38" s="281"/>
      <c r="G38" s="283"/>
      <c r="H38" s="282"/>
      <c r="I38" s="282"/>
      <c r="J38" s="282"/>
      <c r="K38" s="282"/>
      <c r="L38" s="281"/>
    </row>
    <row r="39" spans="1:12" s="230" customFormat="1" ht="25.5" customHeight="1" x14ac:dyDescent="0.25">
      <c r="A39" s="281"/>
      <c r="B39" s="281"/>
      <c r="C39" s="282"/>
      <c r="F39" s="281"/>
      <c r="G39" s="283"/>
      <c r="H39" s="282"/>
      <c r="I39" s="282"/>
      <c r="J39" s="282"/>
      <c r="K39" s="282"/>
      <c r="L39" s="281"/>
    </row>
    <row r="40" spans="1:12" s="230" customFormat="1" ht="25.5" customHeight="1" x14ac:dyDescent="0.25">
      <c r="A40" s="281"/>
      <c r="B40" s="281"/>
      <c r="C40" s="282"/>
      <c r="F40" s="281"/>
      <c r="G40" s="283"/>
      <c r="H40" s="282"/>
      <c r="I40" s="282"/>
      <c r="J40" s="282"/>
      <c r="K40" s="282"/>
      <c r="L40" s="281"/>
    </row>
    <row r="41" spans="1:12" s="230" customFormat="1" ht="25.5" customHeight="1" x14ac:dyDescent="0.25">
      <c r="A41" s="281"/>
      <c r="B41" s="281"/>
      <c r="C41" s="282"/>
      <c r="F41" s="281"/>
      <c r="G41" s="283"/>
      <c r="H41" s="282"/>
      <c r="I41" s="282"/>
      <c r="J41" s="282"/>
      <c r="K41" s="282"/>
      <c r="L41" s="281"/>
    </row>
    <row r="42" spans="1:12" s="230" customFormat="1" ht="32.25" customHeight="1" x14ac:dyDescent="0.25">
      <c r="A42" s="281"/>
      <c r="B42" s="281"/>
      <c r="C42" s="282"/>
      <c r="F42" s="281"/>
      <c r="G42" s="283"/>
      <c r="H42" s="282"/>
      <c r="I42" s="282"/>
      <c r="J42" s="282"/>
      <c r="K42" s="282"/>
      <c r="L42" s="281"/>
    </row>
    <row r="43" spans="1:12" s="230" customFormat="1" ht="23.25" customHeight="1" x14ac:dyDescent="0.25">
      <c r="A43" s="281"/>
      <c r="B43" s="281"/>
      <c r="C43" s="282"/>
      <c r="F43" s="281"/>
      <c r="G43" s="283"/>
      <c r="H43" s="282"/>
      <c r="I43" s="282"/>
      <c r="J43" s="282"/>
      <c r="K43" s="282"/>
      <c r="L43" s="281"/>
    </row>
    <row r="44" spans="1:12" s="230" customFormat="1" ht="23.25" customHeight="1" x14ac:dyDescent="0.25">
      <c r="A44" s="281"/>
      <c r="B44" s="281"/>
      <c r="C44" s="282"/>
      <c r="F44" s="281"/>
      <c r="G44" s="283"/>
      <c r="H44" s="282"/>
      <c r="I44" s="282"/>
      <c r="J44" s="282"/>
      <c r="K44" s="282"/>
      <c r="L44" s="281"/>
    </row>
    <row r="45" spans="1:12" s="230" customFormat="1" ht="23.25" customHeight="1" x14ac:dyDescent="0.25">
      <c r="A45" s="281"/>
      <c r="B45" s="281"/>
      <c r="C45" s="282"/>
      <c r="F45" s="281"/>
      <c r="G45" s="283"/>
      <c r="H45" s="282"/>
      <c r="I45" s="282"/>
      <c r="J45" s="282"/>
      <c r="K45" s="282"/>
      <c r="L45" s="281"/>
    </row>
    <row r="46" spans="1:12" s="230" customFormat="1" ht="23.25" customHeight="1" x14ac:dyDescent="0.25">
      <c r="A46" s="281"/>
      <c r="B46" s="281"/>
      <c r="C46" s="282"/>
      <c r="F46" s="281"/>
      <c r="G46" s="283"/>
      <c r="H46" s="282"/>
      <c r="I46" s="282"/>
      <c r="J46" s="282"/>
      <c r="K46" s="282"/>
      <c r="L46" s="281"/>
    </row>
  </sheetData>
  <mergeCells count="7">
    <mergeCell ref="G17:H17"/>
    <mergeCell ref="G10:H10"/>
    <mergeCell ref="G11:H11"/>
    <mergeCell ref="G12:H12"/>
    <mergeCell ref="G13:H13"/>
    <mergeCell ref="G14:H14"/>
    <mergeCell ref="G15:H15"/>
  </mergeCells>
  <conditionalFormatting sqref="C25 C27:C30 C21">
    <cfRule type="cellIs" dxfId="356" priority="21" operator="greaterThan">
      <formula>52</formula>
    </cfRule>
  </conditionalFormatting>
  <conditionalFormatting sqref="C32">
    <cfRule type="cellIs" dxfId="355" priority="20" operator="greaterThan">
      <formula>52</formula>
    </cfRule>
  </conditionalFormatting>
  <conditionalFormatting sqref="H25 H27:H30 H32 H21">
    <cfRule type="cellIs" dxfId="354" priority="19" operator="greaterThan">
      <formula>100</formula>
    </cfRule>
  </conditionalFormatting>
  <conditionalFormatting sqref="C2">
    <cfRule type="cellIs" dxfId="353" priority="18" operator="greaterThan">
      <formula>49</formula>
    </cfRule>
  </conditionalFormatting>
  <conditionalFormatting sqref="C11">
    <cfRule type="cellIs" dxfId="352" priority="17" operator="greaterThan">
      <formula>80</formula>
    </cfRule>
  </conditionalFormatting>
  <conditionalFormatting sqref="C12">
    <cfRule type="cellIs" dxfId="351" priority="16" operator="greaterThan">
      <formula>4000</formula>
    </cfRule>
  </conditionalFormatting>
  <conditionalFormatting sqref="C15">
    <cfRule type="cellIs" dxfId="350" priority="15" operator="greaterThan">
      <formula>500</formula>
    </cfRule>
  </conditionalFormatting>
  <conditionalFormatting sqref="C1">
    <cfRule type="cellIs" dxfId="349" priority="14" operator="greaterThan">
      <formula>49</formula>
    </cfRule>
  </conditionalFormatting>
  <conditionalFormatting sqref="C24">
    <cfRule type="cellIs" dxfId="348" priority="13" operator="greaterThan">
      <formula>52</formula>
    </cfRule>
  </conditionalFormatting>
  <conditionalFormatting sqref="H24">
    <cfRule type="cellIs" dxfId="347" priority="12" operator="greaterThan">
      <formula>100</formula>
    </cfRule>
  </conditionalFormatting>
  <conditionalFormatting sqref="C23">
    <cfRule type="cellIs" dxfId="346" priority="11" operator="greaterThan">
      <formula>52</formula>
    </cfRule>
  </conditionalFormatting>
  <conditionalFormatting sqref="H23">
    <cfRule type="cellIs" dxfId="345" priority="10" operator="greaterThan">
      <formula>100</formula>
    </cfRule>
  </conditionalFormatting>
  <conditionalFormatting sqref="C22">
    <cfRule type="cellIs" dxfId="344" priority="9" operator="greaterThan">
      <formula>52</formula>
    </cfRule>
  </conditionalFormatting>
  <conditionalFormatting sqref="H22">
    <cfRule type="cellIs" dxfId="343" priority="8" operator="greaterThan">
      <formula>100</formula>
    </cfRule>
  </conditionalFormatting>
  <conditionalFormatting sqref="C26">
    <cfRule type="cellIs" dxfId="342" priority="6" operator="greaterThan">
      <formula>52</formula>
    </cfRule>
  </conditionalFormatting>
  <conditionalFormatting sqref="H26">
    <cfRule type="cellIs" dxfId="341" priority="5" operator="greaterThan">
      <formula>100</formula>
    </cfRule>
  </conditionalFormatting>
  <conditionalFormatting sqref="C31">
    <cfRule type="cellIs" dxfId="340" priority="4" operator="greaterThan">
      <formula>52</formula>
    </cfRule>
  </conditionalFormatting>
  <conditionalFormatting sqref="H31">
    <cfRule type="cellIs" dxfId="339" priority="3" operator="greaterThan">
      <formula>100</formula>
    </cfRule>
  </conditionalFormatting>
  <dataValidations xWindow="1320" yWindow="551" count="22">
    <dataValidation type="list" allowBlank="1" showInputMessage="1" showErrorMessage="1" prompt="Choose from the drop down list to autopopulate Course ID." sqref="B1">
      <formula1>"IT Skills, Business Skills, IT Desktop"</formula1>
    </dataValidation>
    <dataValidation allowBlank="1" showInputMessage="1" showErrorMessage="1" prompt="All PSVs in plan. Auto-populate from amount of PSVs in each course (B14). Locked cell." sqref="B17"/>
    <dataValidation allowBlank="1" showInputMessage="1" showErrorMessage="1" prompt="Auto-Count from column E. Locked cell." sqref="B16"/>
    <dataValidation allowBlank="1" showInputMessage="1" showErrorMessage="1" prompt="At least five keywords that are likely to be entered by a learner searching for specific content. 500 characters max." sqref="B15"/>
    <dataValidation allowBlank="1" showInputMessage="1" showErrorMessage="1" prompt="Describe audience in terms of job titles, responsibilities, and/or required expertise or profiency. Can be a single list separated by semicolons, or a full sentence with terminal punctuation. Can be the same for all courses in the lesson path." sqref="B14"/>
    <dataValidation allowBlank="1" showInputMessage="1" showErrorMessage="1" prompt="Single sentence describing what the learner will be able to perform after completing the course. Begins with 'To'. No terminal punctuation." sqref="B13"/>
    <dataValidation allowBlank="1" showInputMessage="1" showErrorMessage="1" prompt="Hook describing the benefit to the learner. 1 - 3 sentences describing the content coverage, + exam/cert info. 4000 characters." sqref="B12"/>
    <dataValidation allowBlank="1" showInputMessage="1" showErrorMessage="1" prompt="Include technology name. Max 80 characters" sqref="B11"/>
    <dataValidation allowBlank="1" showInputMessage="1" showErrorMessage="1" prompt="Auto-populated based on LP ID and Content Type. IT skills for 'a0#_it_enus', IT Desktop for 'a0#_dt_enus' etc." sqref="B10"/>
    <dataValidation allowBlank="1" showInputMessage="1" showErrorMessage="1" prompt="High-level description of the audience, similar to course audience." sqref="B6"/>
    <dataValidation allowBlank="1" showInputMessage="1" showErrorMessage="1" prompt="High-level description of the content, a hook of why learning this is beneficial to the learner, and exam/cert coverage" sqref="B5"/>
    <dataValidation allowBlank="1" showInputMessage="1" showErrorMessage="1" prompt="ab_cdef" sqref="B4"/>
    <dataValidation allowBlank="1" showInputMessage="1" showErrorMessage="1" prompt="Max 49 characters." sqref="B2:B3"/>
    <dataValidation allowBlank="1" showInputMessage="1" showErrorMessage="1" prompt="Practice Lesson Title. Starts with the word 'Practice: '. Max 43 characters" sqref="A32"/>
    <dataValidation allowBlank="1" showInputMessage="1" showErrorMessage="1" prompt="Starts with the word 'Exercise: '" sqref="B32"/>
    <dataValidation allowBlank="1" showInputMessage="1" showErrorMessage="1" prompt="Describes what tasks the learner will be practicing but should not begin with the verb 'Practice'. Include technology name when possible. This field doubles as the PSV description in Skillport. No end punctuation. Use measurable verbs." sqref="D32"/>
    <dataValidation type="textLength" operator="lessThanOrEqual" allowBlank="1" showInputMessage="1" showErrorMessage="1" error="Lesson title may not exceed 43 characters" prompt="max 43 characters" sqref="A30:A31 A21:A25">
      <formula1>43</formula1>
    </dataValidation>
    <dataValidation type="list" allowBlank="1" showInputMessage="1" showErrorMessage="1" sqref="G10:H15">
      <formula1>$N$9:$N$15</formula1>
    </dataValidation>
    <dataValidation type="list" allowBlank="1" showInputMessage="1" showErrorMessage="1" sqref="G17:H17">
      <formula1>$O$9:$O$11</formula1>
    </dataValidation>
    <dataValidation allowBlank="1" showInputMessage="1" showErrorMessage="1" prompt="Auto-populated from path and topic title. Locked cell." sqref="F21:F31"/>
    <dataValidation allowBlank="1" showInputMessage="1" showErrorMessage="1" prompt="Describes what the learner will be able to do after completing the topic. Include technology name when possible. This field doubles as the PSV description in SkillPort. No end punctuation. Use measurable verbs." sqref="D21:D31"/>
    <dataValidation allowBlank="1" showInputMessage="1" showErrorMessage="1" prompt="Each topic title is unique. Capitalize each main word. Max 52 characters" sqref="B21:B31"/>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50"/>
  </sheetPr>
  <dimension ref="A1:O46"/>
  <sheetViews>
    <sheetView topLeftCell="A18" zoomScale="80" zoomScaleNormal="80" workbookViewId="0">
      <selection activeCell="E21" sqref="E21:E32"/>
    </sheetView>
  </sheetViews>
  <sheetFormatPr defaultColWidth="51.7109375" defaultRowHeight="15" x14ac:dyDescent="0.25"/>
  <cols>
    <col min="1" max="1" width="37.85546875" style="236" customWidth="1"/>
    <col min="2" max="2" width="50.7109375" style="223" customWidth="1"/>
    <col min="3" max="3" width="9" style="222" customWidth="1"/>
    <col min="4" max="4" width="50.7109375" style="223" customWidth="1"/>
    <col min="5" max="5" width="9.42578125" style="236" customWidth="1"/>
    <col min="6" max="6" width="50.7109375" style="223" customWidth="1"/>
    <col min="7" max="7" width="9.5703125" style="225" customWidth="1"/>
    <col min="8" max="8" width="11.7109375" style="222" bestFit="1" customWidth="1"/>
    <col min="9" max="9" width="14.7109375" style="222" customWidth="1"/>
    <col min="10" max="10" width="53.7109375" style="222" customWidth="1"/>
    <col min="11" max="11" width="32.7109375" style="222" customWidth="1"/>
    <col min="12" max="12" width="16.85546875" style="223" customWidth="1"/>
    <col min="13" max="13" width="51.7109375" style="223" customWidth="1"/>
    <col min="14" max="14" width="40.140625" style="223" hidden="1" customWidth="1"/>
    <col min="15" max="15" width="14.28515625" style="223" hidden="1" customWidth="1"/>
    <col min="16" max="16384" width="51.7109375" style="223"/>
  </cols>
  <sheetData>
    <row r="1" spans="1:15" ht="20.100000000000001" customHeight="1" x14ac:dyDescent="0.25">
      <c r="A1" s="220" t="s">
        <v>52</v>
      </c>
      <c r="B1" s="221" t="s">
        <v>62</v>
      </c>
      <c r="E1" s="224" t="s">
        <v>4</v>
      </c>
      <c r="K1" s="223"/>
    </row>
    <row r="2" spans="1:15" ht="20.100000000000001" customHeight="1" x14ac:dyDescent="0.25">
      <c r="A2" s="220" t="s">
        <v>20</v>
      </c>
      <c r="B2" s="226" t="s">
        <v>68</v>
      </c>
      <c r="C2" s="222">
        <f>LEN(B2)</f>
        <v>20</v>
      </c>
      <c r="E2" s="224" t="s">
        <v>4</v>
      </c>
      <c r="K2" s="223"/>
    </row>
    <row r="3" spans="1:15" ht="20.100000000000001" customHeight="1" x14ac:dyDescent="0.25">
      <c r="A3" s="220" t="s">
        <v>60</v>
      </c>
      <c r="B3" s="226" t="s">
        <v>68</v>
      </c>
      <c r="E3" s="224"/>
      <c r="K3" s="223"/>
    </row>
    <row r="4" spans="1:15" ht="20.100000000000001" customHeight="1" x14ac:dyDescent="0.25">
      <c r="A4" s="220" t="s">
        <v>23</v>
      </c>
      <c r="B4" s="226" t="str">
        <f>'Course 1'!B4</f>
        <v>df_prma</v>
      </c>
      <c r="E4" s="224"/>
      <c r="F4" s="228"/>
      <c r="G4" s="228"/>
      <c r="H4" s="229"/>
      <c r="K4" s="230"/>
      <c r="L4" s="230"/>
      <c r="M4" s="231"/>
      <c r="N4" s="230"/>
    </row>
    <row r="5" spans="1:15" ht="20.100000000000001" customHeight="1" x14ac:dyDescent="0.25">
      <c r="A5" s="232" t="s">
        <v>17</v>
      </c>
      <c r="B5" s="233" t="s">
        <v>118</v>
      </c>
      <c r="E5" s="224"/>
      <c r="F5" s="228"/>
      <c r="G5" s="228"/>
      <c r="H5" s="229"/>
      <c r="K5" s="230"/>
      <c r="L5" s="230"/>
      <c r="M5" s="231"/>
      <c r="N5" s="230"/>
    </row>
    <row r="6" spans="1:15" ht="141.75" x14ac:dyDescent="0.25">
      <c r="A6" s="232" t="s">
        <v>11</v>
      </c>
      <c r="B6" s="114" t="s">
        <v>320</v>
      </c>
      <c r="E6" s="224"/>
      <c r="F6" s="228"/>
      <c r="G6" s="228"/>
      <c r="H6" s="229"/>
      <c r="K6" s="230"/>
      <c r="L6" s="230"/>
      <c r="M6" s="231"/>
      <c r="N6" s="230"/>
    </row>
    <row r="7" spans="1:15" ht="20.100000000000001" customHeight="1" x14ac:dyDescent="0.25">
      <c r="A7" s="232" t="s">
        <v>18</v>
      </c>
      <c r="B7" s="75" t="s">
        <v>63</v>
      </c>
      <c r="E7" s="224"/>
      <c r="F7" s="228"/>
      <c r="G7" s="228"/>
      <c r="H7" s="229"/>
      <c r="K7" s="234"/>
      <c r="L7" s="234"/>
      <c r="M7" s="231"/>
      <c r="N7" s="234"/>
    </row>
    <row r="8" spans="1:15" ht="20.100000000000001" customHeight="1" x14ac:dyDescent="0.25">
      <c r="A8" s="232" t="s">
        <v>6</v>
      </c>
      <c r="B8" s="75" t="s">
        <v>63</v>
      </c>
      <c r="E8" s="224"/>
      <c r="F8" s="228"/>
      <c r="G8" s="228"/>
      <c r="H8" s="229"/>
      <c r="K8" s="234"/>
      <c r="L8" s="234"/>
      <c r="M8" s="231"/>
      <c r="N8" s="234"/>
    </row>
    <row r="9" spans="1:15" ht="20.100000000000001" customHeight="1" x14ac:dyDescent="0.25">
      <c r="A9" s="235"/>
      <c r="B9" s="144"/>
      <c r="F9" s="228"/>
      <c r="G9" s="228"/>
      <c r="H9" s="237"/>
      <c r="K9" s="223"/>
      <c r="N9" s="238" t="s">
        <v>58</v>
      </c>
      <c r="O9" s="239" t="s">
        <v>25</v>
      </c>
    </row>
    <row r="10" spans="1:15" ht="20.100000000000001" customHeight="1" x14ac:dyDescent="0.25">
      <c r="A10" s="240" t="s">
        <v>159</v>
      </c>
      <c r="B10" s="97" t="str">
        <f>IF(B1="IT Skills",B4&amp;"_a03_it_enus",IF(B1="Business Skills",B4&amp;"_a03_bs_enus",IF(B1="IT Desktop",B4&amp;"_a03_dt_enus","_a03_it_enus")))</f>
        <v>df_prma_a03_it_enus</v>
      </c>
      <c r="E10" s="224"/>
      <c r="F10" s="232" t="s">
        <v>24</v>
      </c>
      <c r="G10" s="336" t="s">
        <v>54</v>
      </c>
      <c r="H10" s="337"/>
      <c r="K10" s="223"/>
      <c r="N10" s="238" t="s">
        <v>56</v>
      </c>
      <c r="O10" s="239" t="s">
        <v>27</v>
      </c>
    </row>
    <row r="11" spans="1:15" ht="20.100000000000001" customHeight="1" x14ac:dyDescent="0.25">
      <c r="A11" s="240" t="s">
        <v>160</v>
      </c>
      <c r="B11" s="241" t="s">
        <v>212</v>
      </c>
      <c r="C11" s="242">
        <f>LEN(B11)</f>
        <v>24</v>
      </c>
      <c r="E11" s="224"/>
      <c r="F11" s="232" t="s">
        <v>26</v>
      </c>
      <c r="G11" s="334"/>
      <c r="H11" s="335"/>
      <c r="K11" s="223"/>
      <c r="N11" s="238" t="s">
        <v>57</v>
      </c>
      <c r="O11" s="239" t="s">
        <v>29</v>
      </c>
    </row>
    <row r="12" spans="1:15" s="244" customFormat="1" ht="78.75" x14ac:dyDescent="0.25">
      <c r="A12" s="232" t="s">
        <v>19</v>
      </c>
      <c r="B12" s="243" t="s">
        <v>548</v>
      </c>
      <c r="C12" s="242">
        <f>LEN(B12)</f>
        <v>220</v>
      </c>
      <c r="E12" s="245"/>
      <c r="F12" s="232" t="s">
        <v>28</v>
      </c>
      <c r="G12" s="334"/>
      <c r="H12" s="335"/>
      <c r="N12" s="238" t="s">
        <v>54</v>
      </c>
    </row>
    <row r="13" spans="1:15" s="244" customFormat="1" ht="31.5" x14ac:dyDescent="0.25">
      <c r="A13" s="232" t="s">
        <v>10</v>
      </c>
      <c r="B13" s="75" t="s">
        <v>551</v>
      </c>
      <c r="C13" s="246"/>
      <c r="E13" s="245"/>
      <c r="F13" s="232" t="s">
        <v>30</v>
      </c>
      <c r="G13" s="330"/>
      <c r="H13" s="331"/>
      <c r="N13" s="238" t="s">
        <v>59</v>
      </c>
    </row>
    <row r="14" spans="1:15" s="244" customFormat="1" ht="94.5" x14ac:dyDescent="0.25">
      <c r="A14" s="232" t="s">
        <v>1</v>
      </c>
      <c r="B14" s="247" t="s">
        <v>119</v>
      </c>
      <c r="C14" s="246"/>
      <c r="E14" s="248"/>
      <c r="F14" s="232" t="s">
        <v>31</v>
      </c>
      <c r="G14" s="330"/>
      <c r="H14" s="331"/>
      <c r="N14" s="238" t="s">
        <v>53</v>
      </c>
    </row>
    <row r="15" spans="1:15" s="244" customFormat="1" ht="94.5" x14ac:dyDescent="0.25">
      <c r="A15" s="232" t="s">
        <v>2</v>
      </c>
      <c r="B15" s="75" t="s">
        <v>550</v>
      </c>
      <c r="C15" s="242">
        <f>LEN(B15)</f>
        <v>297</v>
      </c>
      <c r="E15" s="248"/>
      <c r="F15" s="232" t="s">
        <v>32</v>
      </c>
      <c r="G15" s="330"/>
      <c r="H15" s="331"/>
      <c r="N15" s="238" t="s">
        <v>55</v>
      </c>
    </row>
    <row r="16" spans="1:15" s="244" customFormat="1" ht="20.100000000000001" customHeight="1" x14ac:dyDescent="0.25">
      <c r="A16" s="232" t="s">
        <v>21</v>
      </c>
      <c r="B16" s="75">
        <f>COUNT(E21:E32)</f>
        <v>12</v>
      </c>
      <c r="C16" s="246"/>
      <c r="E16" s="248"/>
      <c r="G16" s="246"/>
      <c r="H16" s="246"/>
    </row>
    <row r="17" spans="1:12" ht="15" customHeight="1" x14ac:dyDescent="0.25">
      <c r="A17" s="232" t="s">
        <v>51</v>
      </c>
      <c r="B17" s="249"/>
      <c r="F17" s="232" t="s">
        <v>33</v>
      </c>
      <c r="G17" s="332" t="s">
        <v>27</v>
      </c>
      <c r="H17" s="333"/>
      <c r="K17" s="223"/>
    </row>
    <row r="18" spans="1:12" ht="15" customHeight="1" thickBot="1" x14ac:dyDescent="0.3">
      <c r="A18" s="223"/>
      <c r="E18" s="223"/>
      <c r="K18" s="223"/>
    </row>
    <row r="19" spans="1:12" s="258" customFormat="1" ht="71.25" customHeight="1" x14ac:dyDescent="0.25">
      <c r="A19" s="250" t="s">
        <v>0</v>
      </c>
      <c r="B19" s="251" t="s">
        <v>48</v>
      </c>
      <c r="C19" s="252" t="s">
        <v>9</v>
      </c>
      <c r="D19" s="253" t="s">
        <v>7</v>
      </c>
      <c r="E19" s="254" t="s">
        <v>5</v>
      </c>
      <c r="F19" s="255" t="s">
        <v>49</v>
      </c>
      <c r="G19" s="256" t="s">
        <v>12</v>
      </c>
      <c r="H19" s="257" t="s">
        <v>22</v>
      </c>
      <c r="I19" s="59" t="s">
        <v>50</v>
      </c>
      <c r="J19" s="81" t="s">
        <v>3</v>
      </c>
      <c r="K19" s="60" t="s">
        <v>61</v>
      </c>
    </row>
    <row r="20" spans="1:12" s="267" customFormat="1" ht="48.75" customHeight="1" thickBot="1" x14ac:dyDescent="0.3">
      <c r="A20" s="259" t="s">
        <v>8</v>
      </c>
      <c r="B20" s="260" t="s">
        <v>13</v>
      </c>
      <c r="C20" s="261"/>
      <c r="D20" s="292" t="s">
        <v>14</v>
      </c>
      <c r="E20" s="261" t="s">
        <v>8</v>
      </c>
      <c r="F20" s="261" t="s">
        <v>8</v>
      </c>
      <c r="G20" s="264" t="s">
        <v>8</v>
      </c>
      <c r="H20" s="264"/>
      <c r="I20" s="265" t="s">
        <v>8</v>
      </c>
      <c r="J20" s="265"/>
      <c r="K20" s="266"/>
    </row>
    <row r="21" spans="1:12" s="230" customFormat="1" ht="45" customHeight="1" x14ac:dyDescent="0.25">
      <c r="A21" s="293" t="s">
        <v>136</v>
      </c>
      <c r="B21" s="278" t="s">
        <v>149</v>
      </c>
      <c r="C21" s="47">
        <f>LEN(B21)</f>
        <v>35</v>
      </c>
      <c r="D21" s="270" t="s">
        <v>137</v>
      </c>
      <c r="E21" s="201">
        <v>118723</v>
      </c>
      <c r="F21" s="107" t="str">
        <f>$B$3&amp;": "&amp;B21</f>
        <v>Predictive Analytics: Predictive Analytics and Statistics</v>
      </c>
      <c r="G21" s="197" t="s">
        <v>602</v>
      </c>
      <c r="H21" s="48">
        <f>LEN(F21)</f>
        <v>57</v>
      </c>
      <c r="I21" s="279"/>
      <c r="J21" s="280"/>
      <c r="K21" s="273"/>
      <c r="L21" s="294"/>
    </row>
    <row r="22" spans="1:12" s="230" customFormat="1" ht="45" customHeight="1" x14ac:dyDescent="0.25">
      <c r="A22" s="293"/>
      <c r="B22" s="278" t="s">
        <v>100</v>
      </c>
      <c r="C22" s="47">
        <f>LEN(B22)</f>
        <v>13</v>
      </c>
      <c r="D22" s="270" t="s">
        <v>155</v>
      </c>
      <c r="E22" s="201">
        <v>118724</v>
      </c>
      <c r="F22" s="107" t="str">
        <f>$B$3&amp;": "&amp;B22</f>
        <v>Predictive Analytics: Types of Data</v>
      </c>
      <c r="G22" s="197" t="s">
        <v>71</v>
      </c>
      <c r="H22" s="48">
        <f>LEN(F22)</f>
        <v>35</v>
      </c>
      <c r="I22" s="279"/>
      <c r="J22" s="280"/>
      <c r="K22" s="273"/>
      <c r="L22" s="294"/>
    </row>
    <row r="23" spans="1:12" s="230" customFormat="1" ht="45" customHeight="1" x14ac:dyDescent="0.25">
      <c r="A23" s="293"/>
      <c r="B23" s="278" t="s">
        <v>111</v>
      </c>
      <c r="C23" s="47">
        <f>LEN(B23)</f>
        <v>23</v>
      </c>
      <c r="D23" s="270" t="s">
        <v>112</v>
      </c>
      <c r="E23" s="201">
        <v>118725</v>
      </c>
      <c r="F23" s="107" t="str">
        <f>$B$3&amp;": "&amp;B23</f>
        <v>Predictive Analytics: Data Measurement Scales</v>
      </c>
      <c r="G23" s="197" t="s">
        <v>71</v>
      </c>
      <c r="H23" s="48">
        <f>LEN(F23)</f>
        <v>45</v>
      </c>
      <c r="I23" s="279"/>
      <c r="J23" s="280"/>
      <c r="K23" s="273"/>
      <c r="L23" s="274"/>
    </row>
    <row r="24" spans="1:12" s="230" customFormat="1" ht="45" customHeight="1" x14ac:dyDescent="0.25">
      <c r="A24" s="293"/>
      <c r="B24" s="278" t="s">
        <v>154</v>
      </c>
      <c r="C24" s="47">
        <f>LEN(B24)</f>
        <v>38</v>
      </c>
      <c r="D24" s="270" t="s">
        <v>132</v>
      </c>
      <c r="E24" s="201">
        <v>118726</v>
      </c>
      <c r="F24" s="107" t="str">
        <f>$B$3&amp;": "&amp;B24</f>
        <v>Predictive Analytics: Descriptive vs. Inferential Statistics</v>
      </c>
      <c r="G24" s="197" t="s">
        <v>71</v>
      </c>
      <c r="H24" s="48">
        <f>LEN(F24)</f>
        <v>60</v>
      </c>
      <c r="I24" s="279"/>
      <c r="J24" s="280"/>
      <c r="K24" s="273"/>
      <c r="L24" s="274"/>
    </row>
    <row r="25" spans="1:12" s="230" customFormat="1" ht="45" customHeight="1" x14ac:dyDescent="0.25">
      <c r="A25" s="295" t="s">
        <v>101</v>
      </c>
      <c r="B25" s="270" t="s">
        <v>143</v>
      </c>
      <c r="C25" s="109">
        <f t="shared" ref="C25:C32" si="0">LEN(B25)</f>
        <v>45</v>
      </c>
      <c r="D25" s="270" t="s">
        <v>144</v>
      </c>
      <c r="E25" s="201">
        <v>118727</v>
      </c>
      <c r="F25" s="107" t="str">
        <f t="shared" ref="F25:F28" si="1">$B$3&amp;": "&amp;B25</f>
        <v>Predictive Analytics: Probability Overview and Probabilistic Events</v>
      </c>
      <c r="G25" s="197" t="s">
        <v>71</v>
      </c>
      <c r="H25" s="48">
        <f t="shared" ref="H25:H32" si="2">LEN(F25)</f>
        <v>67</v>
      </c>
      <c r="I25" s="279"/>
      <c r="J25" s="280"/>
      <c r="K25" s="285"/>
      <c r="L25" s="274"/>
    </row>
    <row r="26" spans="1:12" s="230" customFormat="1" ht="45" customHeight="1" x14ac:dyDescent="0.25">
      <c r="A26" s="293"/>
      <c r="B26" s="270" t="s">
        <v>113</v>
      </c>
      <c r="C26" s="109">
        <f t="shared" si="0"/>
        <v>33</v>
      </c>
      <c r="D26" s="270" t="s">
        <v>133</v>
      </c>
      <c r="E26" s="201">
        <v>118728</v>
      </c>
      <c r="F26" s="107" t="str">
        <f t="shared" si="1"/>
        <v>Predictive Analytics: Addition and Multiplication Rules</v>
      </c>
      <c r="G26" s="197" t="s">
        <v>71</v>
      </c>
      <c r="H26" s="48">
        <f t="shared" si="2"/>
        <v>55</v>
      </c>
      <c r="I26" s="279"/>
      <c r="J26" s="280"/>
      <c r="K26" s="285"/>
      <c r="L26" s="296"/>
    </row>
    <row r="27" spans="1:12" s="230" customFormat="1" ht="45" customHeight="1" x14ac:dyDescent="0.25">
      <c r="A27" s="293"/>
      <c r="B27" s="270" t="s">
        <v>102</v>
      </c>
      <c r="C27" s="47">
        <f t="shared" si="0"/>
        <v>38</v>
      </c>
      <c r="D27" s="270" t="s">
        <v>134</v>
      </c>
      <c r="E27" s="201">
        <v>118729</v>
      </c>
      <c r="F27" s="107" t="str">
        <f t="shared" si="1"/>
        <v>Predictive Analytics: Conditional Probability and Bayes Rule</v>
      </c>
      <c r="G27" s="197" t="s">
        <v>71</v>
      </c>
      <c r="H27" s="48">
        <f t="shared" si="2"/>
        <v>60</v>
      </c>
      <c r="I27" s="279"/>
      <c r="J27" s="280"/>
      <c r="K27" s="285"/>
      <c r="L27" s="294"/>
    </row>
    <row r="28" spans="1:12" s="230" customFormat="1" ht="45" customHeight="1" x14ac:dyDescent="0.25">
      <c r="A28" s="293"/>
      <c r="B28" s="270" t="s">
        <v>142</v>
      </c>
      <c r="C28" s="47">
        <f t="shared" si="0"/>
        <v>29</v>
      </c>
      <c r="D28" s="270" t="s">
        <v>150</v>
      </c>
      <c r="E28" s="201">
        <v>118730</v>
      </c>
      <c r="F28" s="107" t="str">
        <f t="shared" si="1"/>
        <v>Predictive Analytics: Permutations and Combinations</v>
      </c>
      <c r="G28" s="197" t="s">
        <v>71</v>
      </c>
      <c r="H28" s="48">
        <f t="shared" si="2"/>
        <v>51</v>
      </c>
      <c r="I28" s="279"/>
      <c r="J28" s="280"/>
      <c r="K28" s="285"/>
      <c r="L28" s="274"/>
    </row>
    <row r="29" spans="1:12" s="230" customFormat="1" ht="45" customHeight="1" x14ac:dyDescent="0.25">
      <c r="A29" s="293" t="s">
        <v>106</v>
      </c>
      <c r="B29" s="270" t="s">
        <v>114</v>
      </c>
      <c r="C29" s="47">
        <f t="shared" si="0"/>
        <v>51</v>
      </c>
      <c r="D29" s="270" t="s">
        <v>109</v>
      </c>
      <c r="E29" s="201">
        <v>118731</v>
      </c>
      <c r="F29" s="107" t="str">
        <f t="shared" ref="F29:F32" si="3">$B$3&amp;": "&amp;B29</f>
        <v>Predictive Analytics: Univariate Analysis: Minimizing the Margin of Error</v>
      </c>
      <c r="G29" s="197" t="s">
        <v>71</v>
      </c>
      <c r="H29" s="48">
        <f t="shared" si="2"/>
        <v>73</v>
      </c>
      <c r="I29" s="279"/>
      <c r="J29" s="280"/>
      <c r="K29" s="273"/>
      <c r="L29" s="274"/>
    </row>
    <row r="30" spans="1:12" s="230" customFormat="1" ht="45" customHeight="1" x14ac:dyDescent="0.25">
      <c r="A30" s="293"/>
      <c r="B30" s="276" t="s">
        <v>153</v>
      </c>
      <c r="C30" s="46">
        <f t="shared" si="0"/>
        <v>46</v>
      </c>
      <c r="D30" s="270" t="s">
        <v>603</v>
      </c>
      <c r="E30" s="201">
        <v>118732</v>
      </c>
      <c r="F30" s="107" t="str">
        <f t="shared" si="3"/>
        <v>Predictive Analytics: Univariate Analysis: CI for Hypothesis Testing</v>
      </c>
      <c r="G30" s="197" t="s">
        <v>71</v>
      </c>
      <c r="H30" s="48">
        <f t="shared" si="2"/>
        <v>68</v>
      </c>
      <c r="I30" s="279"/>
      <c r="J30" s="280"/>
      <c r="K30" s="273"/>
      <c r="L30" s="274"/>
    </row>
    <row r="31" spans="1:12" s="230" customFormat="1" ht="45" customHeight="1" x14ac:dyDescent="0.25">
      <c r="A31" s="293"/>
      <c r="B31" s="270" t="s">
        <v>115</v>
      </c>
      <c r="C31" s="46">
        <f t="shared" si="0"/>
        <v>46</v>
      </c>
      <c r="D31" s="270" t="s">
        <v>116</v>
      </c>
      <c r="E31" s="201">
        <v>118733</v>
      </c>
      <c r="F31" s="107" t="str">
        <f t="shared" si="3"/>
        <v>Predictive Analytics: Multivariate Analysis: Testing for Differences</v>
      </c>
      <c r="G31" s="197" t="s">
        <v>71</v>
      </c>
      <c r="H31" s="48">
        <f t="shared" si="2"/>
        <v>68</v>
      </c>
      <c r="I31" s="279"/>
      <c r="J31" s="280"/>
      <c r="K31" s="273"/>
      <c r="L31" s="274"/>
    </row>
    <row r="32" spans="1:12" s="230" customFormat="1" ht="45" customHeight="1" x14ac:dyDescent="0.25">
      <c r="A32" s="293"/>
      <c r="B32" s="270" t="s">
        <v>108</v>
      </c>
      <c r="C32" s="46">
        <f t="shared" si="0"/>
        <v>46</v>
      </c>
      <c r="D32" s="297" t="s">
        <v>110</v>
      </c>
      <c r="E32" s="201">
        <v>118734</v>
      </c>
      <c r="F32" s="107" t="str">
        <f t="shared" si="3"/>
        <v>Predictive Analytics: Multivariate Analysis: Testing Goodness-of-Fit</v>
      </c>
      <c r="G32" s="197" t="s">
        <v>71</v>
      </c>
      <c r="H32" s="48">
        <f t="shared" si="2"/>
        <v>68</v>
      </c>
      <c r="I32" s="271"/>
      <c r="J32" s="272"/>
      <c r="K32" s="273"/>
      <c r="L32" s="274"/>
    </row>
    <row r="33" spans="1:12" s="230" customFormat="1" ht="24" customHeight="1" x14ac:dyDescent="0.25">
      <c r="A33" s="281"/>
      <c r="B33" s="281"/>
      <c r="C33" s="282"/>
      <c r="F33" s="281"/>
      <c r="G33" s="283"/>
      <c r="H33" s="282"/>
      <c r="I33" s="282"/>
      <c r="J33" s="282"/>
      <c r="K33" s="282"/>
      <c r="L33" s="281"/>
    </row>
    <row r="34" spans="1:12" s="230" customFormat="1" ht="24.75" customHeight="1" x14ac:dyDescent="0.25">
      <c r="A34" s="281"/>
      <c r="B34" s="281"/>
      <c r="C34" s="282"/>
      <c r="F34" s="281"/>
      <c r="G34" s="283"/>
      <c r="H34" s="282"/>
      <c r="I34" s="282"/>
      <c r="J34" s="282"/>
      <c r="K34" s="282"/>
      <c r="L34" s="281"/>
    </row>
    <row r="35" spans="1:12" s="230" customFormat="1" ht="24.75" customHeight="1" x14ac:dyDescent="0.25">
      <c r="A35" s="281"/>
      <c r="B35" s="281"/>
      <c r="C35" s="282"/>
      <c r="F35" s="281"/>
      <c r="G35" s="283"/>
      <c r="H35" s="282"/>
      <c r="I35" s="282"/>
      <c r="J35" s="282"/>
      <c r="K35" s="282"/>
      <c r="L35" s="281"/>
    </row>
    <row r="36" spans="1:12" s="230" customFormat="1" ht="27.75" customHeight="1" x14ac:dyDescent="0.25">
      <c r="A36" s="281"/>
      <c r="B36" s="281"/>
      <c r="C36" s="282"/>
      <c r="F36" s="281"/>
      <c r="G36" s="283"/>
      <c r="H36" s="282"/>
      <c r="I36" s="282"/>
      <c r="J36" s="282"/>
      <c r="K36" s="282"/>
      <c r="L36" s="281"/>
    </row>
    <row r="37" spans="1:12" s="230" customFormat="1" ht="25.5" customHeight="1" x14ac:dyDescent="0.25">
      <c r="A37" s="281"/>
      <c r="B37" s="281"/>
      <c r="C37" s="282"/>
      <c r="F37" s="281"/>
      <c r="G37" s="283"/>
      <c r="H37" s="282"/>
      <c r="I37" s="282"/>
      <c r="J37" s="282"/>
      <c r="K37" s="282"/>
      <c r="L37" s="281"/>
    </row>
    <row r="38" spans="1:12" s="230" customFormat="1" ht="25.5" customHeight="1" x14ac:dyDescent="0.25">
      <c r="A38" s="281"/>
      <c r="B38" s="281"/>
      <c r="C38" s="282"/>
      <c r="F38" s="281"/>
      <c r="G38" s="283"/>
      <c r="H38" s="282"/>
      <c r="I38" s="282"/>
      <c r="J38" s="282"/>
      <c r="K38" s="282"/>
      <c r="L38" s="281"/>
    </row>
    <row r="39" spans="1:12" s="230" customFormat="1" ht="25.5" customHeight="1" x14ac:dyDescent="0.25">
      <c r="A39" s="281"/>
      <c r="B39" s="281"/>
      <c r="C39" s="282"/>
      <c r="F39" s="281"/>
      <c r="G39" s="283"/>
      <c r="H39" s="282"/>
      <c r="I39" s="282"/>
      <c r="J39" s="282"/>
      <c r="K39" s="282"/>
      <c r="L39" s="281"/>
    </row>
    <row r="40" spans="1:12" s="230" customFormat="1" ht="25.5" customHeight="1" x14ac:dyDescent="0.25">
      <c r="A40" s="281"/>
      <c r="B40" s="281"/>
      <c r="C40" s="282"/>
      <c r="F40" s="281"/>
      <c r="G40" s="283"/>
      <c r="H40" s="282"/>
      <c r="I40" s="282"/>
      <c r="J40" s="282"/>
      <c r="K40" s="282"/>
      <c r="L40" s="281"/>
    </row>
    <row r="41" spans="1:12" s="230" customFormat="1" ht="25.5" customHeight="1" x14ac:dyDescent="0.25">
      <c r="A41" s="281"/>
      <c r="B41" s="281"/>
      <c r="C41" s="282"/>
      <c r="F41" s="281"/>
      <c r="G41" s="283"/>
      <c r="H41" s="282"/>
      <c r="I41" s="282"/>
      <c r="J41" s="282"/>
      <c r="K41" s="282"/>
      <c r="L41" s="281"/>
    </row>
    <row r="42" spans="1:12" s="230" customFormat="1" ht="32.25" customHeight="1" x14ac:dyDescent="0.25">
      <c r="A42" s="281"/>
      <c r="B42" s="281"/>
      <c r="C42" s="282"/>
      <c r="F42" s="281"/>
      <c r="G42" s="283"/>
      <c r="H42" s="282"/>
      <c r="I42" s="282"/>
      <c r="J42" s="282"/>
      <c r="K42" s="282"/>
      <c r="L42" s="281"/>
    </row>
    <row r="43" spans="1:12" s="230" customFormat="1" ht="23.25" customHeight="1" x14ac:dyDescent="0.25">
      <c r="A43" s="281"/>
      <c r="B43" s="281"/>
      <c r="C43" s="282"/>
      <c r="F43" s="281"/>
      <c r="G43" s="283"/>
      <c r="H43" s="282"/>
      <c r="I43" s="282"/>
      <c r="J43" s="282"/>
      <c r="K43" s="282"/>
      <c r="L43" s="281"/>
    </row>
    <row r="44" spans="1:12" s="230" customFormat="1" ht="23.25" customHeight="1" x14ac:dyDescent="0.25">
      <c r="A44" s="281"/>
      <c r="B44" s="281"/>
      <c r="C44" s="282"/>
      <c r="F44" s="281"/>
      <c r="G44" s="283"/>
      <c r="H44" s="282"/>
      <c r="I44" s="282"/>
      <c r="J44" s="282"/>
      <c r="K44" s="282"/>
      <c r="L44" s="281"/>
    </row>
    <row r="45" spans="1:12" s="230" customFormat="1" ht="23.25" customHeight="1" x14ac:dyDescent="0.25">
      <c r="A45" s="281"/>
      <c r="B45" s="281"/>
      <c r="C45" s="282"/>
      <c r="F45" s="281"/>
      <c r="G45" s="283"/>
      <c r="H45" s="282"/>
      <c r="I45" s="282"/>
      <c r="J45" s="282"/>
      <c r="K45" s="282"/>
      <c r="L45" s="281"/>
    </row>
    <row r="46" spans="1:12" s="230" customFormat="1" ht="23.25" customHeight="1" x14ac:dyDescent="0.25">
      <c r="A46" s="281"/>
      <c r="B46" s="281"/>
      <c r="C46" s="282"/>
      <c r="F46" s="281"/>
      <c r="G46" s="283"/>
      <c r="H46" s="282"/>
      <c r="I46" s="282"/>
      <c r="J46" s="282"/>
      <c r="K46" s="282"/>
      <c r="L46" s="281"/>
    </row>
  </sheetData>
  <sheetProtection algorithmName="SHA-512" hashValue="Y1i5a7PQutOIulZrZPn6aVNIR+KAvyQDmh6t+59CNaX6YV0dUUnQIPC6awAA9sYyrryAIhOxQKLDmhDNDMQYJA==" saltValue="vZgSYPYDBb93zM6a9LJO8Q==" spinCount="100000" sheet="1" objects="1" scenarios="1"/>
  <mergeCells count="7">
    <mergeCell ref="G17:H17"/>
    <mergeCell ref="G10:H10"/>
    <mergeCell ref="G11:H11"/>
    <mergeCell ref="G12:H12"/>
    <mergeCell ref="G13:H13"/>
    <mergeCell ref="G14:H14"/>
    <mergeCell ref="G15:H15"/>
  </mergeCells>
  <conditionalFormatting sqref="C2">
    <cfRule type="cellIs" dxfId="338" priority="41" operator="greaterThan">
      <formula>49</formula>
    </cfRule>
  </conditionalFormatting>
  <conditionalFormatting sqref="C24">
    <cfRule type="cellIs" dxfId="337" priority="30" operator="greaterThan">
      <formula>52</formula>
    </cfRule>
  </conditionalFormatting>
  <conditionalFormatting sqref="H24">
    <cfRule type="cellIs" dxfId="336" priority="29" operator="greaterThan">
      <formula>100</formula>
    </cfRule>
  </conditionalFormatting>
  <conditionalFormatting sqref="C25">
    <cfRule type="cellIs" dxfId="335" priority="28" operator="greaterThan">
      <formula>52</formula>
    </cfRule>
  </conditionalFormatting>
  <conditionalFormatting sqref="H25">
    <cfRule type="cellIs" dxfId="334" priority="27" operator="greaterThan">
      <formula>100</formula>
    </cfRule>
  </conditionalFormatting>
  <conditionalFormatting sqref="C31">
    <cfRule type="cellIs" dxfId="333" priority="20" operator="greaterThan">
      <formula>52</formula>
    </cfRule>
  </conditionalFormatting>
  <conditionalFormatting sqref="H31">
    <cfRule type="cellIs" dxfId="332" priority="19" operator="greaterThan">
      <formula>100</formula>
    </cfRule>
  </conditionalFormatting>
  <conditionalFormatting sqref="C23">
    <cfRule type="cellIs" dxfId="331" priority="18" operator="greaterThan">
      <formula>52</formula>
    </cfRule>
  </conditionalFormatting>
  <conditionalFormatting sqref="H23">
    <cfRule type="cellIs" dxfId="330" priority="17" operator="greaterThan">
      <formula>100</formula>
    </cfRule>
  </conditionalFormatting>
  <conditionalFormatting sqref="C28">
    <cfRule type="cellIs" dxfId="329" priority="14" operator="greaterThan">
      <formula>52</formula>
    </cfRule>
  </conditionalFormatting>
  <conditionalFormatting sqref="H28">
    <cfRule type="cellIs" dxfId="328" priority="13" operator="greaterThan">
      <formula>100</formula>
    </cfRule>
  </conditionalFormatting>
  <conditionalFormatting sqref="H21">
    <cfRule type="cellIs" dxfId="327" priority="9" operator="greaterThan">
      <formula>100</formula>
    </cfRule>
  </conditionalFormatting>
  <conditionalFormatting sqref="C22 C32 C26:C27 C29:C30">
    <cfRule type="cellIs" dxfId="326" priority="44" operator="greaterThan">
      <formula>52</formula>
    </cfRule>
  </conditionalFormatting>
  <conditionalFormatting sqref="H22 H26:H27 H32 H29:H30">
    <cfRule type="cellIs" dxfId="325" priority="42" operator="greaterThan">
      <formula>100</formula>
    </cfRule>
  </conditionalFormatting>
  <conditionalFormatting sqref="C11">
    <cfRule type="cellIs" dxfId="324" priority="40" operator="greaterThan">
      <formula>80</formula>
    </cfRule>
  </conditionalFormatting>
  <conditionalFormatting sqref="C12">
    <cfRule type="cellIs" dxfId="323" priority="39" operator="greaterThan">
      <formula>4000</formula>
    </cfRule>
  </conditionalFormatting>
  <conditionalFormatting sqref="C15">
    <cfRule type="cellIs" dxfId="322" priority="38" operator="greaterThan">
      <formula>500</formula>
    </cfRule>
  </conditionalFormatting>
  <conditionalFormatting sqref="C1">
    <cfRule type="cellIs" dxfId="321" priority="37" operator="greaterThan">
      <formula>49</formula>
    </cfRule>
  </conditionalFormatting>
  <conditionalFormatting sqref="C21">
    <cfRule type="cellIs" dxfId="320" priority="10" operator="greaterThan">
      <formula>52</formula>
    </cfRule>
  </conditionalFormatting>
  <dataValidations xWindow="1295" yWindow="562" count="19">
    <dataValidation allowBlank="1" showInputMessage="1" showErrorMessage="1" prompt="Each topic title is unique. Capitalize each main word. Max 52 characters" sqref="B32 B21:B29"/>
    <dataValidation type="list" allowBlank="1" showInputMessage="1" showErrorMessage="1" prompt="Choose from the drop down list to autopopulate Course ID." sqref="B1">
      <formula1>"IT Skills, Business Skills, IT Desktop"</formula1>
    </dataValidation>
    <dataValidation allowBlank="1" showInputMessage="1" showErrorMessage="1" prompt="All PSVs in plan. Auto-populate from amount of PSVs in each course (B14). Locked cell." sqref="B17"/>
    <dataValidation allowBlank="1" showInputMessage="1" showErrorMessage="1" prompt="Auto-Count from column E. Locked cell." sqref="B16"/>
    <dataValidation allowBlank="1" showInputMessage="1" showErrorMessage="1" prompt="At least five keywords that are likely to be entered by a learner searching for specific content. 500 characters max." sqref="B15"/>
    <dataValidation allowBlank="1" showInputMessage="1" showErrorMessage="1" prompt="Describe audience in terms of job titles, responsibilities, and/or required expertise or profiency. Can be a single list separated by semicolons, or a full sentence with terminal punctuation. Can be the same for all courses in the lesson path." sqref="B14"/>
    <dataValidation allowBlank="1" showInputMessage="1" showErrorMessage="1" prompt="Single sentence describing what the learner will be able to perform after completing the course. Begins with 'To'. No terminal punctuation." sqref="B13"/>
    <dataValidation allowBlank="1" showInputMessage="1" showErrorMessage="1" prompt="Hook describing the benefit to the learner. 1 - 3 sentences describing the content coverage, + exam/cert info. 4000 characters." sqref="B12"/>
    <dataValidation allowBlank="1" showInputMessage="1" showErrorMessage="1" prompt="Include technology name. Max 80 characters" sqref="B11"/>
    <dataValidation allowBlank="1" showInputMessage="1" showErrorMessage="1" prompt="Auto-populated based on LP ID and Content Type. IT skills for 'a0#_it_enus', IT Desktop for 'a0#_dt_enus' etc." sqref="B10"/>
    <dataValidation type="textLength" operator="lessThanOrEqual" allowBlank="1" showInputMessage="1" showErrorMessage="1" error="Lesson title may not exceed 43 characters" prompt="max 43 characters" sqref="A29:A32 A26:A28">
      <formula1>43</formula1>
    </dataValidation>
    <dataValidation type="list" allowBlank="1" showInputMessage="1" showErrorMessage="1" sqref="G10:H15">
      <formula1>$N$9:$N$15</formula1>
    </dataValidation>
    <dataValidation type="list" allowBlank="1" showInputMessage="1" showErrorMessage="1" sqref="G17:H17">
      <formula1>$O$9:$O$11</formula1>
    </dataValidation>
    <dataValidation allowBlank="1" showInputMessage="1" showErrorMessage="1" prompt="Max 49 characters." sqref="B2:B3"/>
    <dataValidation allowBlank="1" showInputMessage="1" showErrorMessage="1" prompt="ab_cdef" sqref="B4"/>
    <dataValidation allowBlank="1" showInputMessage="1" showErrorMessage="1" prompt="High-level description of the content, a hook of why learning this is beneficial to the learner, and exam/cert coverage" sqref="B5"/>
    <dataValidation allowBlank="1" showInputMessage="1" showErrorMessage="1" prompt="High-level description of the audience, similar to course audience." sqref="B6"/>
    <dataValidation allowBlank="1" showInputMessage="1" showErrorMessage="1" prompt="Describes what the learner will be able to do after completing the topic. Include technology name when possible. This field doubles as the PSV description in SkillPort. No end punctuation. Use measurable verbs." sqref="D21:D32"/>
    <dataValidation allowBlank="1" showInputMessage="1" showErrorMessage="1" prompt="Auto-populated from path and topic title. Locked cell." sqref="F21:F32"/>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B050"/>
  </sheetPr>
  <dimension ref="A1:O42"/>
  <sheetViews>
    <sheetView topLeftCell="A18" zoomScale="80" zoomScaleNormal="80" workbookViewId="0">
      <selection activeCell="E21" sqref="E21:E28"/>
    </sheetView>
  </sheetViews>
  <sheetFormatPr defaultColWidth="51.7109375" defaultRowHeight="15" x14ac:dyDescent="0.25"/>
  <cols>
    <col min="1" max="1" width="37.85546875" style="236" customWidth="1"/>
    <col min="2" max="2" width="50.7109375" style="223" customWidth="1"/>
    <col min="3" max="3" width="9" style="222" customWidth="1"/>
    <col min="4" max="4" width="50.7109375" style="223" customWidth="1"/>
    <col min="5" max="5" width="9.42578125" style="236" customWidth="1"/>
    <col min="6" max="6" width="50.7109375" style="223" customWidth="1"/>
    <col min="7" max="7" width="9.5703125" style="225" customWidth="1"/>
    <col min="8" max="8" width="11.7109375" style="222" customWidth="1"/>
    <col min="9" max="9" width="14.7109375" style="222" customWidth="1"/>
    <col min="10" max="10" width="53.7109375" style="222" customWidth="1"/>
    <col min="11" max="11" width="32.7109375" style="222" customWidth="1"/>
    <col min="12" max="12" width="16.85546875" style="223" customWidth="1"/>
    <col min="13" max="13" width="51.7109375" style="223" customWidth="1"/>
    <col min="14" max="14" width="40.140625" style="223" hidden="1" customWidth="1"/>
    <col min="15" max="15" width="14.28515625" style="223" hidden="1" customWidth="1"/>
    <col min="16" max="16384" width="51.7109375" style="223"/>
  </cols>
  <sheetData>
    <row r="1" spans="1:15" ht="20.100000000000001" customHeight="1" x14ac:dyDescent="0.25">
      <c r="A1" s="220" t="s">
        <v>52</v>
      </c>
      <c r="B1" s="221" t="s">
        <v>62</v>
      </c>
      <c r="E1" s="224" t="s">
        <v>4</v>
      </c>
      <c r="K1" s="223"/>
    </row>
    <row r="2" spans="1:15" ht="20.100000000000001" customHeight="1" x14ac:dyDescent="0.25">
      <c r="A2" s="220" t="s">
        <v>20</v>
      </c>
      <c r="B2" s="226" t="s">
        <v>68</v>
      </c>
      <c r="C2" s="222">
        <f>LEN(B2)</f>
        <v>20</v>
      </c>
      <c r="E2" s="224" t="s">
        <v>4</v>
      </c>
      <c r="K2" s="223"/>
    </row>
    <row r="3" spans="1:15" ht="20.100000000000001" customHeight="1" x14ac:dyDescent="0.25">
      <c r="A3" s="220" t="s">
        <v>60</v>
      </c>
      <c r="B3" s="226" t="s">
        <v>68</v>
      </c>
      <c r="E3" s="224"/>
      <c r="K3" s="223"/>
    </row>
    <row r="4" spans="1:15" ht="20.100000000000001" customHeight="1" x14ac:dyDescent="0.25">
      <c r="A4" s="220" t="s">
        <v>23</v>
      </c>
      <c r="B4" s="226" t="str">
        <f>'Course 1'!B4</f>
        <v>df_prma</v>
      </c>
      <c r="E4" s="224"/>
      <c r="F4" s="228"/>
      <c r="G4" s="228"/>
      <c r="H4" s="229"/>
      <c r="K4" s="230"/>
      <c r="L4" s="230"/>
      <c r="M4" s="231"/>
      <c r="N4" s="230"/>
    </row>
    <row r="5" spans="1:15" ht="20.100000000000001" customHeight="1" x14ac:dyDescent="0.25">
      <c r="A5" s="232" t="s">
        <v>17</v>
      </c>
      <c r="B5" s="233" t="s">
        <v>118</v>
      </c>
      <c r="E5" s="224"/>
      <c r="F5" s="228"/>
      <c r="G5" s="228"/>
      <c r="H5" s="229"/>
      <c r="K5" s="230"/>
      <c r="L5" s="230"/>
      <c r="M5" s="231"/>
      <c r="N5" s="230"/>
    </row>
    <row r="6" spans="1:15" ht="141.75" x14ac:dyDescent="0.25">
      <c r="A6" s="232" t="s">
        <v>11</v>
      </c>
      <c r="B6" s="114" t="s">
        <v>320</v>
      </c>
      <c r="E6" s="224"/>
      <c r="F6" s="228"/>
      <c r="G6" s="228"/>
      <c r="H6" s="229"/>
      <c r="K6" s="230"/>
      <c r="L6" s="230"/>
      <c r="M6" s="231"/>
      <c r="N6" s="230"/>
    </row>
    <row r="7" spans="1:15" ht="20.100000000000001" customHeight="1" x14ac:dyDescent="0.25">
      <c r="A7" s="232" t="s">
        <v>18</v>
      </c>
      <c r="B7" s="75" t="s">
        <v>63</v>
      </c>
      <c r="E7" s="224"/>
      <c r="F7" s="228"/>
      <c r="G7" s="228"/>
      <c r="H7" s="229"/>
      <c r="K7" s="234"/>
      <c r="L7" s="234"/>
      <c r="M7" s="231"/>
      <c r="N7" s="234"/>
    </row>
    <row r="8" spans="1:15" ht="20.100000000000001" customHeight="1" x14ac:dyDescent="0.25">
      <c r="A8" s="232" t="s">
        <v>6</v>
      </c>
      <c r="B8" s="75" t="s">
        <v>63</v>
      </c>
      <c r="E8" s="224"/>
      <c r="F8" s="228"/>
      <c r="G8" s="228"/>
      <c r="H8" s="229"/>
      <c r="K8" s="234"/>
      <c r="L8" s="234"/>
      <c r="M8" s="231"/>
      <c r="N8" s="234"/>
    </row>
    <row r="9" spans="1:15" ht="20.100000000000001" customHeight="1" x14ac:dyDescent="0.25">
      <c r="A9" s="235"/>
      <c r="B9" s="144"/>
      <c r="F9" s="228"/>
      <c r="G9" s="228"/>
      <c r="H9" s="237"/>
      <c r="K9" s="223"/>
      <c r="N9" s="238" t="s">
        <v>58</v>
      </c>
      <c r="O9" s="239" t="s">
        <v>25</v>
      </c>
    </row>
    <row r="10" spans="1:15" ht="20.100000000000001" customHeight="1" x14ac:dyDescent="0.25">
      <c r="A10" s="240" t="s">
        <v>519</v>
      </c>
      <c r="B10" s="97" t="str">
        <f>IF(B1="IT Skills",B4&amp;"_a04_it_enus",IF(B1="Business Skills",B4&amp;"_a04_bs_enus",IF(B1="IT Desktop",B4&amp;"_a04_dt_enus","_a04_it_enus")))</f>
        <v>df_prma_a04_it_enus</v>
      </c>
      <c r="E10" s="224"/>
      <c r="F10" s="232" t="s">
        <v>24</v>
      </c>
      <c r="G10" s="336" t="s">
        <v>54</v>
      </c>
      <c r="H10" s="337"/>
      <c r="K10" s="223"/>
      <c r="N10" s="238" t="s">
        <v>56</v>
      </c>
      <c r="O10" s="239" t="s">
        <v>27</v>
      </c>
    </row>
    <row r="11" spans="1:15" ht="20.100000000000001" customHeight="1" x14ac:dyDescent="0.25">
      <c r="A11" s="240" t="s">
        <v>520</v>
      </c>
      <c r="B11" s="241" t="s">
        <v>547</v>
      </c>
      <c r="C11" s="242">
        <f>LEN(B11)</f>
        <v>24</v>
      </c>
      <c r="E11" s="224"/>
      <c r="F11" s="232" t="s">
        <v>26</v>
      </c>
      <c r="G11" s="334"/>
      <c r="H11" s="335"/>
      <c r="K11" s="223"/>
      <c r="N11" s="238" t="s">
        <v>57</v>
      </c>
      <c r="O11" s="239" t="s">
        <v>29</v>
      </c>
    </row>
    <row r="12" spans="1:15" s="244" customFormat="1" ht="78.75" x14ac:dyDescent="0.25">
      <c r="A12" s="232" t="s">
        <v>19</v>
      </c>
      <c r="B12" s="243" t="s">
        <v>549</v>
      </c>
      <c r="C12" s="242">
        <f>LEN(B12)</f>
        <v>231</v>
      </c>
      <c r="E12" s="245"/>
      <c r="F12" s="232" t="s">
        <v>28</v>
      </c>
      <c r="G12" s="334"/>
      <c r="H12" s="335"/>
      <c r="N12" s="238" t="s">
        <v>54</v>
      </c>
    </row>
    <row r="13" spans="1:15" s="244" customFormat="1" ht="31.5" x14ac:dyDescent="0.25">
      <c r="A13" s="232" t="s">
        <v>10</v>
      </c>
      <c r="B13" s="75" t="s">
        <v>553</v>
      </c>
      <c r="C13" s="246"/>
      <c r="E13" s="245"/>
      <c r="F13" s="232" t="s">
        <v>30</v>
      </c>
      <c r="G13" s="330"/>
      <c r="H13" s="331"/>
      <c r="N13" s="238" t="s">
        <v>59</v>
      </c>
    </row>
    <row r="14" spans="1:15" s="244" customFormat="1" ht="94.5" x14ac:dyDescent="0.25">
      <c r="A14" s="232" t="s">
        <v>1</v>
      </c>
      <c r="B14" s="247" t="s">
        <v>119</v>
      </c>
      <c r="C14" s="246"/>
      <c r="E14" s="248"/>
      <c r="F14" s="232" t="s">
        <v>31</v>
      </c>
      <c r="G14" s="330"/>
      <c r="H14" s="331"/>
      <c r="N14" s="238" t="s">
        <v>53</v>
      </c>
    </row>
    <row r="15" spans="1:15" s="244" customFormat="1" ht="78.75" x14ac:dyDescent="0.25">
      <c r="A15" s="232" t="s">
        <v>2</v>
      </c>
      <c r="B15" s="75" t="s">
        <v>552</v>
      </c>
      <c r="C15" s="242">
        <f>LEN(B15)</f>
        <v>221</v>
      </c>
      <c r="E15" s="248"/>
      <c r="F15" s="232" t="s">
        <v>32</v>
      </c>
      <c r="G15" s="330"/>
      <c r="H15" s="331"/>
      <c r="N15" s="238" t="s">
        <v>55</v>
      </c>
    </row>
    <row r="16" spans="1:15" s="244" customFormat="1" ht="20.100000000000001" customHeight="1" x14ac:dyDescent="0.25">
      <c r="A16" s="232" t="s">
        <v>21</v>
      </c>
      <c r="B16" s="75">
        <f>COUNT(E21:E28)</f>
        <v>8</v>
      </c>
      <c r="C16" s="246"/>
      <c r="E16" s="248"/>
      <c r="G16" s="246"/>
      <c r="H16" s="246"/>
    </row>
    <row r="17" spans="1:13" ht="15" customHeight="1" x14ac:dyDescent="0.25">
      <c r="A17" s="232" t="s">
        <v>51</v>
      </c>
      <c r="B17" s="249"/>
      <c r="F17" s="232" t="s">
        <v>33</v>
      </c>
      <c r="G17" s="332" t="s">
        <v>27</v>
      </c>
      <c r="H17" s="333"/>
      <c r="K17" s="223"/>
    </row>
    <row r="18" spans="1:13" ht="15" customHeight="1" thickBot="1" x14ac:dyDescent="0.3">
      <c r="A18" s="223"/>
      <c r="E18" s="223"/>
      <c r="K18" s="223"/>
    </row>
    <row r="19" spans="1:13" s="258" customFormat="1" ht="71.25" customHeight="1" x14ac:dyDescent="0.25">
      <c r="A19" s="250" t="s">
        <v>0</v>
      </c>
      <c r="B19" s="251" t="s">
        <v>48</v>
      </c>
      <c r="C19" s="252" t="s">
        <v>9</v>
      </c>
      <c r="D19" s="253" t="s">
        <v>7</v>
      </c>
      <c r="E19" s="254" t="s">
        <v>5</v>
      </c>
      <c r="F19" s="255" t="s">
        <v>49</v>
      </c>
      <c r="G19" s="256" t="s">
        <v>12</v>
      </c>
      <c r="H19" s="257" t="s">
        <v>22</v>
      </c>
      <c r="I19" s="59" t="s">
        <v>50</v>
      </c>
      <c r="J19" s="81" t="s">
        <v>3</v>
      </c>
      <c r="K19" s="60" t="s">
        <v>61</v>
      </c>
    </row>
    <row r="20" spans="1:13" s="267" customFormat="1" ht="48.75" customHeight="1" thickBot="1" x14ac:dyDescent="0.3">
      <c r="A20" s="259" t="s">
        <v>8</v>
      </c>
      <c r="B20" s="260" t="s">
        <v>13</v>
      </c>
      <c r="C20" s="261"/>
      <c r="D20" s="292" t="s">
        <v>14</v>
      </c>
      <c r="E20" s="261" t="s">
        <v>8</v>
      </c>
      <c r="F20" s="261" t="s">
        <v>8</v>
      </c>
      <c r="G20" s="264" t="s">
        <v>8</v>
      </c>
      <c r="H20" s="264"/>
      <c r="I20" s="265" t="s">
        <v>8</v>
      </c>
      <c r="J20" s="265"/>
      <c r="K20" s="266"/>
    </row>
    <row r="21" spans="1:13" s="230" customFormat="1" ht="45" customHeight="1" x14ac:dyDescent="0.25">
      <c r="A21" s="293" t="s">
        <v>104</v>
      </c>
      <c r="B21" s="270" t="s">
        <v>105</v>
      </c>
      <c r="C21" s="47">
        <f t="shared" ref="C21:C28" si="0">LEN(B21)</f>
        <v>23</v>
      </c>
      <c r="D21" s="270" t="s">
        <v>107</v>
      </c>
      <c r="E21" s="201">
        <v>118735</v>
      </c>
      <c r="F21" s="107" t="str">
        <f t="shared" ref="F21:F28" si="1">$B$3&amp;": "&amp;B21</f>
        <v>Predictive Analytics: Overview of Correlation</v>
      </c>
      <c r="G21" s="197" t="s">
        <v>602</v>
      </c>
      <c r="H21" s="48">
        <f t="shared" ref="H21:H28" si="2">LEN(F21)</f>
        <v>45</v>
      </c>
      <c r="I21" s="279"/>
      <c r="J21" s="280"/>
      <c r="K21" s="273"/>
      <c r="L21" s="274"/>
    </row>
    <row r="22" spans="1:13" s="230" customFormat="1" ht="45" customHeight="1" x14ac:dyDescent="0.25">
      <c r="A22" s="293"/>
      <c r="B22" s="270" t="s">
        <v>138</v>
      </c>
      <c r="C22" s="47">
        <f t="shared" si="0"/>
        <v>36</v>
      </c>
      <c r="D22" s="270" t="s">
        <v>157</v>
      </c>
      <c r="E22" s="201">
        <v>118736</v>
      </c>
      <c r="F22" s="107" t="str">
        <f t="shared" si="1"/>
        <v>Predictive Analytics: Correlation and Predictive Analytics</v>
      </c>
      <c r="G22" s="197" t="s">
        <v>71</v>
      </c>
      <c r="H22" s="48">
        <f t="shared" si="2"/>
        <v>58</v>
      </c>
      <c r="I22" s="279"/>
      <c r="J22" s="280"/>
      <c r="K22" s="273"/>
      <c r="L22" s="274"/>
      <c r="M22" s="230" t="s">
        <v>103</v>
      </c>
    </row>
    <row r="23" spans="1:13" s="230" customFormat="1" ht="45" customHeight="1" x14ac:dyDescent="0.25">
      <c r="A23" s="293"/>
      <c r="B23" s="270" t="s">
        <v>135</v>
      </c>
      <c r="C23" s="47">
        <f t="shared" si="0"/>
        <v>25</v>
      </c>
      <c r="D23" s="270" t="s">
        <v>604</v>
      </c>
      <c r="E23" s="201">
        <v>118737</v>
      </c>
      <c r="F23" s="107" t="str">
        <f t="shared" si="1"/>
        <v>Predictive Analytics: Correlation and Causation</v>
      </c>
      <c r="G23" s="197" t="s">
        <v>71</v>
      </c>
      <c r="H23" s="48">
        <f t="shared" si="2"/>
        <v>47</v>
      </c>
      <c r="I23" s="279"/>
      <c r="J23" s="280"/>
      <c r="K23" s="273"/>
      <c r="L23" s="274"/>
      <c r="M23" s="230" t="s">
        <v>103</v>
      </c>
    </row>
    <row r="24" spans="1:13" s="230" customFormat="1" ht="45" customHeight="1" x14ac:dyDescent="0.25">
      <c r="B24" s="270" t="s">
        <v>139</v>
      </c>
      <c r="C24" s="47">
        <f t="shared" si="0"/>
        <v>39</v>
      </c>
      <c r="D24" s="270" t="s">
        <v>145</v>
      </c>
      <c r="E24" s="201">
        <v>118738</v>
      </c>
      <c r="F24" s="107" t="str">
        <f t="shared" si="1"/>
        <v>Predictive Analytics: Statistical Significance of Correlation</v>
      </c>
      <c r="G24" s="197" t="s">
        <v>71</v>
      </c>
      <c r="H24" s="48">
        <f t="shared" si="2"/>
        <v>61</v>
      </c>
      <c r="I24" s="279"/>
      <c r="J24" s="280"/>
      <c r="K24" s="273"/>
      <c r="L24" s="294"/>
    </row>
    <row r="25" spans="1:13" s="230" customFormat="1" ht="45" customHeight="1" x14ac:dyDescent="0.25">
      <c r="B25" s="270" t="s">
        <v>140</v>
      </c>
      <c r="C25" s="47">
        <f t="shared" si="0"/>
        <v>35</v>
      </c>
      <c r="D25" s="270" t="s">
        <v>156</v>
      </c>
      <c r="E25" s="201">
        <v>118739</v>
      </c>
      <c r="F25" s="107" t="str">
        <f t="shared" si="1"/>
        <v>Predictive Analytics: Introduction to Regression Analysis</v>
      </c>
      <c r="G25" s="197" t="s">
        <v>71</v>
      </c>
      <c r="H25" s="48">
        <f t="shared" si="2"/>
        <v>57</v>
      </c>
      <c r="I25" s="279"/>
      <c r="J25" s="280"/>
      <c r="K25" s="273"/>
      <c r="L25" s="294"/>
    </row>
    <row r="26" spans="1:13" s="230" customFormat="1" ht="45" customHeight="1" x14ac:dyDescent="0.25">
      <c r="B26" s="270" t="s">
        <v>146</v>
      </c>
      <c r="C26" s="47">
        <f t="shared" si="0"/>
        <v>30</v>
      </c>
      <c r="D26" s="270" t="s">
        <v>147</v>
      </c>
      <c r="E26" s="201">
        <v>118740</v>
      </c>
      <c r="F26" s="107" t="str">
        <f t="shared" si="1"/>
        <v>Predictive Analytics: Best Fit and Residual Analysis</v>
      </c>
      <c r="G26" s="197" t="s">
        <v>71</v>
      </c>
      <c r="H26" s="48">
        <f t="shared" si="2"/>
        <v>52</v>
      </c>
      <c r="I26" s="279"/>
      <c r="J26" s="280"/>
      <c r="K26" s="273"/>
      <c r="L26" s="294"/>
    </row>
    <row r="27" spans="1:13" s="230" customFormat="1" ht="45" customHeight="1" x14ac:dyDescent="0.25">
      <c r="B27" s="270" t="s">
        <v>141</v>
      </c>
      <c r="C27" s="47">
        <f t="shared" si="0"/>
        <v>44</v>
      </c>
      <c r="D27" s="270" t="s">
        <v>148</v>
      </c>
      <c r="E27" s="201">
        <v>118741</v>
      </c>
      <c r="F27" s="107" t="str">
        <f t="shared" si="1"/>
        <v>Predictive Analytics: Logistic Regression for Predictive Analytics</v>
      </c>
      <c r="G27" s="197" t="s">
        <v>71</v>
      </c>
      <c r="H27" s="48">
        <f t="shared" si="2"/>
        <v>66</v>
      </c>
      <c r="I27" s="279"/>
      <c r="J27" s="280"/>
      <c r="K27" s="273"/>
      <c r="L27" s="294"/>
    </row>
    <row r="28" spans="1:13" s="230" customFormat="1" ht="39" customHeight="1" thickBot="1" x14ac:dyDescent="0.3">
      <c r="A28" s="286" t="s">
        <v>158</v>
      </c>
      <c r="B28" s="287" t="s">
        <v>211</v>
      </c>
      <c r="C28" s="76">
        <f t="shared" si="0"/>
        <v>43</v>
      </c>
      <c r="D28" s="287" t="s">
        <v>151</v>
      </c>
      <c r="E28" s="288">
        <v>118742</v>
      </c>
      <c r="F28" s="106" t="str">
        <f t="shared" si="1"/>
        <v>Predictive Analytics: Exercise: Identify the Regression Technique</v>
      </c>
      <c r="G28" s="289" t="s">
        <v>71</v>
      </c>
      <c r="H28" s="77">
        <f t="shared" si="2"/>
        <v>65</v>
      </c>
      <c r="I28" s="77"/>
      <c r="J28" s="290"/>
      <c r="K28" s="291"/>
      <c r="L28" s="281"/>
    </row>
    <row r="29" spans="1:13" s="230" customFormat="1" ht="24" customHeight="1" x14ac:dyDescent="0.25">
      <c r="A29" s="281"/>
      <c r="B29" s="281"/>
      <c r="C29" s="282"/>
      <c r="F29" s="281"/>
      <c r="G29" s="283"/>
      <c r="H29" s="282"/>
      <c r="I29" s="282"/>
      <c r="J29" s="282"/>
      <c r="K29" s="282"/>
      <c r="L29" s="281"/>
    </row>
    <row r="30" spans="1:13" s="230" customFormat="1" ht="24.75" customHeight="1" x14ac:dyDescent="0.25">
      <c r="A30" s="281"/>
      <c r="B30" s="281"/>
      <c r="C30" s="282"/>
      <c r="F30" s="281"/>
      <c r="G30" s="283"/>
      <c r="H30" s="282"/>
      <c r="I30" s="282"/>
      <c r="J30" s="282"/>
      <c r="K30" s="282"/>
      <c r="L30" s="281"/>
    </row>
    <row r="31" spans="1:13" s="230" customFormat="1" ht="24.75" customHeight="1" x14ac:dyDescent="0.25">
      <c r="A31" s="281"/>
      <c r="B31" s="281"/>
      <c r="C31" s="282"/>
      <c r="F31" s="281"/>
      <c r="G31" s="283"/>
      <c r="H31" s="282"/>
      <c r="I31" s="282"/>
      <c r="J31" s="282"/>
      <c r="K31" s="282"/>
      <c r="L31" s="281"/>
    </row>
    <row r="32" spans="1:13" s="230" customFormat="1" ht="27.75" customHeight="1" x14ac:dyDescent="0.25">
      <c r="A32" s="281"/>
      <c r="B32" s="281"/>
      <c r="C32" s="282"/>
      <c r="F32" s="281"/>
      <c r="G32" s="283"/>
      <c r="H32" s="282"/>
      <c r="I32" s="282"/>
      <c r="J32" s="282"/>
      <c r="K32" s="282"/>
      <c r="L32" s="281"/>
    </row>
    <row r="33" spans="1:12" s="230" customFormat="1" ht="25.5" customHeight="1" x14ac:dyDescent="0.25">
      <c r="A33" s="281"/>
      <c r="B33" s="281"/>
      <c r="C33" s="282"/>
      <c r="F33" s="281"/>
      <c r="G33" s="283"/>
      <c r="H33" s="282"/>
      <c r="I33" s="282"/>
      <c r="J33" s="282"/>
      <c r="K33" s="282"/>
      <c r="L33" s="281"/>
    </row>
    <row r="34" spans="1:12" s="230" customFormat="1" ht="25.5" customHeight="1" x14ac:dyDescent="0.25">
      <c r="A34" s="281"/>
      <c r="B34" s="281"/>
      <c r="C34" s="282"/>
      <c r="F34" s="281"/>
      <c r="G34" s="283"/>
      <c r="H34" s="282"/>
      <c r="I34" s="282"/>
      <c r="J34" s="282"/>
      <c r="K34" s="282"/>
      <c r="L34" s="281"/>
    </row>
    <row r="35" spans="1:12" s="230" customFormat="1" ht="25.5" customHeight="1" x14ac:dyDescent="0.25">
      <c r="A35" s="281"/>
      <c r="B35" s="281"/>
      <c r="C35" s="282"/>
      <c r="F35" s="281"/>
      <c r="G35" s="283"/>
      <c r="H35" s="282"/>
      <c r="I35" s="282"/>
      <c r="J35" s="282"/>
      <c r="K35" s="282"/>
      <c r="L35" s="281"/>
    </row>
    <row r="36" spans="1:12" s="230" customFormat="1" ht="25.5" customHeight="1" x14ac:dyDescent="0.25">
      <c r="A36" s="281"/>
      <c r="B36" s="281"/>
      <c r="C36" s="282"/>
      <c r="F36" s="281"/>
      <c r="G36" s="283"/>
      <c r="H36" s="282"/>
      <c r="I36" s="282"/>
      <c r="J36" s="282"/>
      <c r="K36" s="282"/>
      <c r="L36" s="281"/>
    </row>
    <row r="37" spans="1:12" s="230" customFormat="1" ht="25.5" customHeight="1" x14ac:dyDescent="0.25">
      <c r="A37" s="281"/>
      <c r="B37" s="281"/>
      <c r="C37" s="282"/>
      <c r="F37" s="281"/>
      <c r="G37" s="283"/>
      <c r="H37" s="282"/>
      <c r="I37" s="282"/>
      <c r="J37" s="282"/>
      <c r="K37" s="282"/>
      <c r="L37" s="281"/>
    </row>
    <row r="38" spans="1:12" s="230" customFormat="1" ht="32.25" customHeight="1" x14ac:dyDescent="0.25">
      <c r="A38" s="281"/>
      <c r="B38" s="281"/>
      <c r="C38" s="282"/>
      <c r="F38" s="281"/>
      <c r="G38" s="283"/>
      <c r="H38" s="282"/>
      <c r="I38" s="282"/>
      <c r="J38" s="282"/>
      <c r="K38" s="282"/>
      <c r="L38" s="281"/>
    </row>
    <row r="39" spans="1:12" s="230" customFormat="1" ht="23.25" customHeight="1" x14ac:dyDescent="0.25">
      <c r="A39" s="281"/>
      <c r="B39" s="281"/>
      <c r="C39" s="282"/>
      <c r="F39" s="281"/>
      <c r="G39" s="283"/>
      <c r="H39" s="282"/>
      <c r="I39" s="282"/>
      <c r="J39" s="282"/>
      <c r="K39" s="282"/>
      <c r="L39" s="281"/>
    </row>
    <row r="40" spans="1:12" s="230" customFormat="1" ht="23.25" customHeight="1" x14ac:dyDescent="0.25">
      <c r="A40" s="281"/>
      <c r="B40" s="281"/>
      <c r="C40" s="282"/>
      <c r="F40" s="281"/>
      <c r="G40" s="283"/>
      <c r="H40" s="282"/>
      <c r="I40" s="282"/>
      <c r="J40" s="282"/>
      <c r="K40" s="282"/>
      <c r="L40" s="281"/>
    </row>
    <row r="41" spans="1:12" s="230" customFormat="1" ht="23.25" customHeight="1" x14ac:dyDescent="0.25">
      <c r="A41" s="281"/>
      <c r="B41" s="281"/>
      <c r="C41" s="282"/>
      <c r="F41" s="281"/>
      <c r="G41" s="283"/>
      <c r="H41" s="282"/>
      <c r="I41" s="282"/>
      <c r="J41" s="282"/>
      <c r="K41" s="282"/>
      <c r="L41" s="281"/>
    </row>
    <row r="42" spans="1:12" s="230" customFormat="1" ht="23.25" customHeight="1" x14ac:dyDescent="0.25">
      <c r="A42" s="281"/>
      <c r="B42" s="281"/>
      <c r="C42" s="282"/>
      <c r="F42" s="281"/>
      <c r="G42" s="283"/>
      <c r="H42" s="282"/>
      <c r="I42" s="282"/>
      <c r="J42" s="282"/>
      <c r="K42" s="282"/>
      <c r="L42" s="281"/>
    </row>
  </sheetData>
  <sheetProtection algorithmName="SHA-512" hashValue="5ra4ZvmNaxiw94JQ2g031VKdwn0/OScL6rIA2b+fVmHN+YwwvWmqo00Yn/jAdMCFNNaLq5YeR9jKZZhG+jGV2w==" saltValue="2gnxxEGkKKIwJwkwkNHDkA==" spinCount="100000" sheet="1" objects="1" scenarios="1"/>
  <mergeCells count="7">
    <mergeCell ref="G17:H17"/>
    <mergeCell ref="G10:H10"/>
    <mergeCell ref="G11:H11"/>
    <mergeCell ref="G12:H12"/>
    <mergeCell ref="G13:H13"/>
    <mergeCell ref="G14:H14"/>
    <mergeCell ref="G15:H15"/>
  </mergeCells>
  <conditionalFormatting sqref="C2">
    <cfRule type="cellIs" dxfId="319" priority="25" operator="greaterThan">
      <formula>49</formula>
    </cfRule>
  </conditionalFormatting>
  <conditionalFormatting sqref="H28">
    <cfRule type="cellIs" dxfId="318" priority="19" operator="greaterThan">
      <formula>100</formula>
    </cfRule>
  </conditionalFormatting>
  <conditionalFormatting sqref="C21 C23 C26">
    <cfRule type="cellIs" dxfId="317" priority="28" operator="greaterThan">
      <formula>52</formula>
    </cfRule>
  </conditionalFormatting>
  <conditionalFormatting sqref="C28">
    <cfRule type="cellIs" dxfId="316" priority="27" operator="greaterThan">
      <formula>52</formula>
    </cfRule>
  </conditionalFormatting>
  <conditionalFormatting sqref="H21 H23 H26">
    <cfRule type="cellIs" dxfId="315" priority="26" operator="greaterThan">
      <formula>100</formula>
    </cfRule>
  </conditionalFormatting>
  <conditionalFormatting sqref="C11">
    <cfRule type="cellIs" dxfId="314" priority="24" operator="greaterThan">
      <formula>80</formula>
    </cfRule>
  </conditionalFormatting>
  <conditionalFormatting sqref="C12">
    <cfRule type="cellIs" dxfId="313" priority="23" operator="greaterThan">
      <formula>4000</formula>
    </cfRule>
  </conditionalFormatting>
  <conditionalFormatting sqref="C15">
    <cfRule type="cellIs" dxfId="312" priority="22" operator="greaterThan">
      <formula>500</formula>
    </cfRule>
  </conditionalFormatting>
  <conditionalFormatting sqref="C1">
    <cfRule type="cellIs" dxfId="311" priority="21" operator="greaterThan">
      <formula>49</formula>
    </cfRule>
  </conditionalFormatting>
  <conditionalFormatting sqref="C22">
    <cfRule type="cellIs" dxfId="310" priority="8" operator="greaterThan">
      <formula>52</formula>
    </cfRule>
  </conditionalFormatting>
  <conditionalFormatting sqref="H22">
    <cfRule type="cellIs" dxfId="309" priority="7" operator="greaterThan">
      <formula>100</formula>
    </cfRule>
  </conditionalFormatting>
  <conditionalFormatting sqref="C24">
    <cfRule type="cellIs" dxfId="308" priority="6" operator="greaterThan">
      <formula>52</formula>
    </cfRule>
  </conditionalFormatting>
  <conditionalFormatting sqref="H24">
    <cfRule type="cellIs" dxfId="307" priority="5" operator="greaterThan">
      <formula>100</formula>
    </cfRule>
  </conditionalFormatting>
  <conditionalFormatting sqref="C25">
    <cfRule type="cellIs" dxfId="306" priority="4" operator="greaterThan">
      <formula>52</formula>
    </cfRule>
  </conditionalFormatting>
  <conditionalFormatting sqref="H25">
    <cfRule type="cellIs" dxfId="305" priority="3" operator="greaterThan">
      <formula>100</formula>
    </cfRule>
  </conditionalFormatting>
  <conditionalFormatting sqref="C27">
    <cfRule type="cellIs" dxfId="304" priority="2" operator="greaterThan">
      <formula>52</formula>
    </cfRule>
  </conditionalFormatting>
  <conditionalFormatting sqref="H27">
    <cfRule type="cellIs" dxfId="303" priority="1" operator="greaterThan">
      <formula>100</formula>
    </cfRule>
  </conditionalFormatting>
  <dataValidations xWindow="1515" yWindow="499" count="21">
    <dataValidation allowBlank="1" showInputMessage="1" showErrorMessage="1" prompt="High-level description of the audience, similar to course audience." sqref="B6"/>
    <dataValidation allowBlank="1" showInputMessage="1" showErrorMessage="1" prompt="High-level description of the content, a hook of why learning this is beneficial to the learner, and exam/cert coverage" sqref="B5"/>
    <dataValidation allowBlank="1" showInputMessage="1" showErrorMessage="1" prompt="ab_cdef" sqref="B4"/>
    <dataValidation allowBlank="1" showInputMessage="1" showErrorMessage="1" prompt="Max 49 characters." sqref="B2:B3"/>
    <dataValidation type="list" allowBlank="1" showInputMessage="1" showErrorMessage="1" sqref="G17:H17">
      <formula1>$O$9:$O$11</formula1>
    </dataValidation>
    <dataValidation type="list" allowBlank="1" showInputMessage="1" showErrorMessage="1" sqref="G10:H15">
      <formula1>$N$9:$N$15</formula1>
    </dataValidation>
    <dataValidation allowBlank="1" showInputMessage="1" showErrorMessage="1" prompt="Describes what tasks the learner will be practicing but should not begin with the verb 'Practice'. Include technology name when possible. This field doubles as the PSV description in Skillport. No end punctuation. Use measurable verbs." sqref="D28"/>
    <dataValidation allowBlank="1" showInputMessage="1" showErrorMessage="1" prompt="Starts with the word 'Exercise: '" sqref="B28"/>
    <dataValidation allowBlank="1" showInputMessage="1" showErrorMessage="1" prompt="Practice Lesson Title. Starts with the word 'Practice: '. Max 43 characters" sqref="A28"/>
    <dataValidation allowBlank="1" showInputMessage="1" showErrorMessage="1" prompt="Auto-populated based on LP ID and Content Type. IT skills for 'a0#_it_enus', IT Desktop for 'a0#_dt_enus' etc." sqref="B10"/>
    <dataValidation allowBlank="1" showInputMessage="1" showErrorMessage="1" prompt="Include technology name. Max 80 characters" sqref="B11"/>
    <dataValidation allowBlank="1" showInputMessage="1" showErrorMessage="1" prompt="Hook describing the benefit to the learner. 1 - 3 sentences describing the content coverage, + exam/cert info. 4000 characters." sqref="B12"/>
    <dataValidation allowBlank="1" showInputMessage="1" showErrorMessage="1" prompt="Single sentence describing what the learner will be able to perform after completing the course. Begins with 'To'. No terminal punctuation." sqref="B13"/>
    <dataValidation allowBlank="1" showInputMessage="1" showErrorMessage="1" prompt="Describe audience in terms of job titles, responsibilities, and/or required expertise or profiency. Can be a single list separated by semicolons, or a full sentence with terminal punctuation. Can be the same for all courses in the lesson path." sqref="B14"/>
    <dataValidation allowBlank="1" showInputMessage="1" showErrorMessage="1" prompt="At least five keywords that are likely to be entered by a learner searching for specific content. 500 characters max." sqref="B15"/>
    <dataValidation allowBlank="1" showInputMessage="1" showErrorMessage="1" prompt="Auto-Count from column E. Locked cell." sqref="B16"/>
    <dataValidation allowBlank="1" showInputMessage="1" showErrorMessage="1" prompt="All PSVs in plan. Auto-populate from amount of PSVs in each course (B14). Locked cell." sqref="B17"/>
    <dataValidation type="list" allowBlank="1" showInputMessage="1" showErrorMessage="1" prompt="Choose from the drop down list to autopopulate Course ID." sqref="B1">
      <formula1>"IT Skills, Business Skills, IT Desktop"</formula1>
    </dataValidation>
    <dataValidation allowBlank="1" showInputMessage="1" showErrorMessage="1" prompt="Describes what the learner will be able to do after completing the topic. Include technology name when possible. This field doubles as the PSV description in SkillPort. No end punctuation. Use measurable verbs." sqref="D21:D27"/>
    <dataValidation allowBlank="1" showInputMessage="1" showErrorMessage="1" prompt="Each topic title is unique. Capitalize each main word. Max 52 characters" sqref="B21:B27"/>
    <dataValidation allowBlank="1" showInputMessage="1" showErrorMessage="1" prompt="Auto-populated from path and topic title. Locked cell." sqref="F21:F28"/>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44"/>
  <sheetViews>
    <sheetView topLeftCell="A19" zoomScale="80" zoomScaleNormal="80" workbookViewId="0">
      <selection activeCell="E21" sqref="E21:E30"/>
    </sheetView>
  </sheetViews>
  <sheetFormatPr defaultColWidth="51.7109375" defaultRowHeight="15" x14ac:dyDescent="0.25"/>
  <cols>
    <col min="1" max="1" width="31.140625" style="236" customWidth="1"/>
    <col min="2" max="2" width="46.28515625" style="223" customWidth="1"/>
    <col min="3" max="3" width="9" style="222" customWidth="1"/>
    <col min="4" max="4" width="59" style="223" customWidth="1"/>
    <col min="5" max="5" width="9.42578125" style="236" customWidth="1"/>
    <col min="6" max="6" width="50.7109375" style="223" customWidth="1"/>
    <col min="7" max="7" width="9.5703125" style="225" customWidth="1"/>
    <col min="8" max="8" width="11.7109375" style="222" bestFit="1" customWidth="1"/>
    <col min="9" max="9" width="14.7109375" style="222" customWidth="1"/>
    <col min="10" max="10" width="53.7109375" style="222" customWidth="1"/>
    <col min="11" max="11" width="32.7109375" style="222" customWidth="1"/>
    <col min="12" max="12" width="26.28515625" style="223" customWidth="1"/>
    <col min="13" max="13" width="51.7109375" style="223" customWidth="1"/>
    <col min="14" max="14" width="40.140625" style="223" hidden="1" customWidth="1"/>
    <col min="15" max="15" width="14.28515625" style="223" hidden="1" customWidth="1"/>
    <col min="16" max="16384" width="51.7109375" style="223"/>
  </cols>
  <sheetData>
    <row r="1" spans="1:15" ht="21" x14ac:dyDescent="0.25">
      <c r="A1" s="220" t="s">
        <v>52</v>
      </c>
      <c r="B1" s="221" t="s">
        <v>62</v>
      </c>
      <c r="E1" s="224" t="s">
        <v>4</v>
      </c>
      <c r="K1" s="223"/>
    </row>
    <row r="2" spans="1:15" ht="21" x14ac:dyDescent="0.25">
      <c r="A2" s="220" t="s">
        <v>20</v>
      </c>
      <c r="B2" s="226" t="s">
        <v>68</v>
      </c>
      <c r="C2" s="222">
        <f>LEN(B2)</f>
        <v>20</v>
      </c>
      <c r="E2" s="224" t="s">
        <v>4</v>
      </c>
      <c r="K2" s="223"/>
    </row>
    <row r="3" spans="1:15" ht="21" x14ac:dyDescent="0.25">
      <c r="A3" s="220" t="s">
        <v>60</v>
      </c>
      <c r="B3" s="226" t="s">
        <v>68</v>
      </c>
      <c r="E3" s="224"/>
      <c r="K3" s="223"/>
    </row>
    <row r="4" spans="1:15" ht="21" x14ac:dyDescent="0.25">
      <c r="A4" s="220" t="s">
        <v>23</v>
      </c>
      <c r="B4" s="227" t="s">
        <v>117</v>
      </c>
      <c r="E4" s="224"/>
      <c r="F4" s="228"/>
      <c r="G4" s="228"/>
      <c r="H4" s="229"/>
      <c r="K4" s="230"/>
      <c r="L4" s="230"/>
      <c r="M4" s="231"/>
      <c r="N4" s="230"/>
    </row>
    <row r="5" spans="1:15" ht="315" x14ac:dyDescent="0.25">
      <c r="A5" s="232" t="s">
        <v>17</v>
      </c>
      <c r="B5" s="233" t="s">
        <v>118</v>
      </c>
      <c r="E5" s="224"/>
      <c r="F5" s="228"/>
      <c r="G5" s="228"/>
      <c r="H5" s="229"/>
      <c r="K5" s="230"/>
      <c r="L5" s="230"/>
      <c r="M5" s="231"/>
      <c r="N5" s="230"/>
    </row>
    <row r="6" spans="1:15" ht="173.25" x14ac:dyDescent="0.25">
      <c r="A6" s="232" t="s">
        <v>11</v>
      </c>
      <c r="B6" s="114" t="s">
        <v>320</v>
      </c>
      <c r="E6" s="224"/>
      <c r="F6" s="228"/>
      <c r="G6" s="228"/>
      <c r="H6" s="229"/>
      <c r="K6" s="230"/>
      <c r="L6" s="230"/>
      <c r="M6" s="231"/>
      <c r="N6" s="230"/>
    </row>
    <row r="7" spans="1:15" ht="15.75" x14ac:dyDescent="0.25">
      <c r="A7" s="232" t="s">
        <v>18</v>
      </c>
      <c r="B7" s="75" t="s">
        <v>63</v>
      </c>
      <c r="E7" s="224"/>
      <c r="F7" s="228"/>
      <c r="G7" s="228"/>
      <c r="H7" s="229"/>
      <c r="K7" s="234"/>
      <c r="L7" s="234"/>
      <c r="M7" s="231"/>
      <c r="N7" s="234"/>
    </row>
    <row r="8" spans="1:15" ht="15.75" x14ac:dyDescent="0.25">
      <c r="A8" s="232" t="s">
        <v>6</v>
      </c>
      <c r="B8" s="75" t="s">
        <v>63</v>
      </c>
      <c r="E8" s="224"/>
      <c r="F8" s="228"/>
      <c r="G8" s="228"/>
      <c r="H8" s="229"/>
      <c r="K8" s="234"/>
      <c r="L8" s="234"/>
      <c r="M8" s="231"/>
      <c r="N8" s="234"/>
    </row>
    <row r="9" spans="1:15" ht="15.75" x14ac:dyDescent="0.25">
      <c r="A9" s="235"/>
      <c r="B9" s="144"/>
      <c r="F9" s="228"/>
      <c r="G9" s="228"/>
      <c r="H9" s="237"/>
      <c r="K9" s="223"/>
      <c r="N9" s="238" t="s">
        <v>58</v>
      </c>
      <c r="O9" s="239" t="s">
        <v>25</v>
      </c>
    </row>
    <row r="10" spans="1:15" ht="21" x14ac:dyDescent="0.25">
      <c r="A10" s="240" t="s">
        <v>521</v>
      </c>
      <c r="B10" s="97" t="str">
        <f>IF(B1="IT Skills",B4&amp;"_a05_it_enus",IF(B1="Business Skills",B4&amp;"_a05_bs_enus",IF(B1="IT Desktop",B4&amp;"_a05_dt_enus","_a05_it_enus")))</f>
        <v>df_prma_a05_it_enus</v>
      </c>
      <c r="E10" s="224"/>
      <c r="F10" s="232" t="s">
        <v>24</v>
      </c>
      <c r="G10" s="336" t="s">
        <v>54</v>
      </c>
      <c r="H10" s="337"/>
      <c r="K10" s="223"/>
      <c r="N10" s="238" t="s">
        <v>56</v>
      </c>
      <c r="O10" s="239" t="s">
        <v>27</v>
      </c>
    </row>
    <row r="11" spans="1:15" ht="21" x14ac:dyDescent="0.25">
      <c r="A11" s="240" t="s">
        <v>522</v>
      </c>
      <c r="B11" s="241" t="s">
        <v>554</v>
      </c>
      <c r="C11" s="242">
        <f>LEN(B11)</f>
        <v>29</v>
      </c>
      <c r="E11" s="224"/>
      <c r="F11" s="232" t="s">
        <v>26</v>
      </c>
      <c r="G11" s="334"/>
      <c r="H11" s="335"/>
      <c r="K11" s="223"/>
      <c r="N11" s="238" t="s">
        <v>57</v>
      </c>
      <c r="O11" s="239" t="s">
        <v>29</v>
      </c>
    </row>
    <row r="12" spans="1:15" s="244" customFormat="1" ht="94.5" x14ac:dyDescent="0.25">
      <c r="A12" s="232" t="s">
        <v>19</v>
      </c>
      <c r="B12" s="243" t="s">
        <v>605</v>
      </c>
      <c r="C12" s="242">
        <f>LEN(B12)</f>
        <v>237</v>
      </c>
      <c r="E12" s="245"/>
      <c r="F12" s="232" t="s">
        <v>28</v>
      </c>
      <c r="G12" s="334"/>
      <c r="H12" s="335"/>
      <c r="N12" s="238" t="s">
        <v>54</v>
      </c>
    </row>
    <row r="13" spans="1:15" s="244" customFormat="1" ht="31.5" x14ac:dyDescent="0.25">
      <c r="A13" s="232" t="s">
        <v>10</v>
      </c>
      <c r="B13" s="75" t="s">
        <v>564</v>
      </c>
      <c r="C13" s="246"/>
      <c r="E13" s="245"/>
      <c r="F13" s="232" t="s">
        <v>30</v>
      </c>
      <c r="G13" s="330"/>
      <c r="H13" s="331"/>
      <c r="N13" s="238" t="s">
        <v>59</v>
      </c>
    </row>
    <row r="14" spans="1:15" s="244" customFormat="1" ht="110.25" x14ac:dyDescent="0.25">
      <c r="A14" s="232" t="s">
        <v>1</v>
      </c>
      <c r="B14" s="247" t="s">
        <v>119</v>
      </c>
      <c r="C14" s="246"/>
      <c r="E14" s="248"/>
      <c r="F14" s="232" t="s">
        <v>31</v>
      </c>
      <c r="G14" s="330"/>
      <c r="H14" s="331"/>
      <c r="N14" s="238" t="s">
        <v>53</v>
      </c>
    </row>
    <row r="15" spans="1:15" s="244" customFormat="1" ht="110.25" x14ac:dyDescent="0.25">
      <c r="A15" s="232" t="s">
        <v>2</v>
      </c>
      <c r="B15" s="75" t="s">
        <v>609</v>
      </c>
      <c r="C15" s="242">
        <f>LEN(B15)</f>
        <v>284</v>
      </c>
      <c r="E15" s="248"/>
      <c r="F15" s="232" t="s">
        <v>32</v>
      </c>
      <c r="G15" s="330"/>
      <c r="H15" s="331"/>
      <c r="N15" s="238" t="s">
        <v>55</v>
      </c>
    </row>
    <row r="16" spans="1:15" s="244" customFormat="1" ht="15.75" x14ac:dyDescent="0.25">
      <c r="A16" s="232" t="s">
        <v>21</v>
      </c>
      <c r="B16" s="75">
        <f>COUNT(E21:E30)</f>
        <v>10</v>
      </c>
      <c r="C16" s="246"/>
      <c r="E16" s="248"/>
      <c r="G16" s="246"/>
      <c r="H16" s="246"/>
    </row>
    <row r="17" spans="1:12" ht="15.75" x14ac:dyDescent="0.25">
      <c r="A17" s="232" t="s">
        <v>51</v>
      </c>
      <c r="B17" s="249" t="e">
        <f>SUM(B16+#REF!+#REF!)</f>
        <v>#REF!</v>
      </c>
      <c r="F17" s="232" t="s">
        <v>33</v>
      </c>
      <c r="G17" s="332" t="s">
        <v>27</v>
      </c>
      <c r="H17" s="333"/>
      <c r="K17" s="223"/>
    </row>
    <row r="18" spans="1:12" ht="15.75" thickBot="1" x14ac:dyDescent="0.3">
      <c r="A18" s="223"/>
      <c r="E18" s="223"/>
      <c r="K18" s="223"/>
    </row>
    <row r="19" spans="1:12" s="258" customFormat="1" ht="56.25" x14ac:dyDescent="0.25">
      <c r="A19" s="250" t="s">
        <v>0</v>
      </c>
      <c r="B19" s="251" t="s">
        <v>48</v>
      </c>
      <c r="C19" s="252" t="s">
        <v>9</v>
      </c>
      <c r="D19" s="253" t="s">
        <v>7</v>
      </c>
      <c r="E19" s="254" t="s">
        <v>5</v>
      </c>
      <c r="F19" s="255" t="s">
        <v>49</v>
      </c>
      <c r="G19" s="256" t="s">
        <v>12</v>
      </c>
      <c r="H19" s="257" t="s">
        <v>22</v>
      </c>
      <c r="I19" s="59" t="s">
        <v>50</v>
      </c>
      <c r="J19" s="81" t="s">
        <v>3</v>
      </c>
      <c r="K19" s="60" t="s">
        <v>61</v>
      </c>
    </row>
    <row r="20" spans="1:12" s="267" customFormat="1" ht="30.75" thickBot="1" x14ac:dyDescent="0.3">
      <c r="A20" s="298" t="s">
        <v>8</v>
      </c>
      <c r="B20" s="260" t="s">
        <v>13</v>
      </c>
      <c r="C20" s="261"/>
      <c r="D20" s="262" t="s">
        <v>14</v>
      </c>
      <c r="E20" s="263" t="s">
        <v>8</v>
      </c>
      <c r="F20" s="263" t="s">
        <v>8</v>
      </c>
      <c r="G20" s="264" t="s">
        <v>8</v>
      </c>
      <c r="H20" s="264"/>
      <c r="I20" s="265" t="s">
        <v>8</v>
      </c>
      <c r="J20" s="265"/>
      <c r="K20" s="266"/>
    </row>
    <row r="21" spans="1:12" s="230" customFormat="1" ht="31.15" customHeight="1" x14ac:dyDescent="0.25">
      <c r="A21" s="270" t="s">
        <v>181</v>
      </c>
      <c r="B21" s="278" t="s">
        <v>182</v>
      </c>
      <c r="C21" s="47">
        <f t="shared" ref="C21:C24" si="0">LEN(B21)</f>
        <v>24</v>
      </c>
      <c r="D21" s="270" t="s">
        <v>183</v>
      </c>
      <c r="E21" s="201">
        <v>118743</v>
      </c>
      <c r="F21" s="107" t="str">
        <f t="shared" ref="F21:F30" si="1">$B$3&amp;": "&amp;B21</f>
        <v>Predictive Analytics: Choosing Predictive Data</v>
      </c>
      <c r="G21" s="197" t="s">
        <v>602</v>
      </c>
      <c r="H21" s="48">
        <f t="shared" ref="H21:H30" si="2">LEN(F21)</f>
        <v>46</v>
      </c>
      <c r="I21" s="279"/>
      <c r="K21" s="299" t="s">
        <v>184</v>
      </c>
      <c r="L21" s="299" t="s">
        <v>185</v>
      </c>
    </row>
    <row r="22" spans="1:12" s="230" customFormat="1" ht="31.9" customHeight="1" x14ac:dyDescent="0.25">
      <c r="A22" s="300"/>
      <c r="B22" s="270" t="s">
        <v>186</v>
      </c>
      <c r="C22" s="47">
        <f>LEN(B22)</f>
        <v>27</v>
      </c>
      <c r="D22" s="270" t="s">
        <v>606</v>
      </c>
      <c r="E22" s="201">
        <v>118744</v>
      </c>
      <c r="F22" s="107" t="str">
        <f t="shared" si="1"/>
        <v>Predictive Analytics: Timing and Quantity of Data</v>
      </c>
      <c r="G22" s="197" t="s">
        <v>71</v>
      </c>
      <c r="H22" s="48">
        <f>LEN(F22)</f>
        <v>49</v>
      </c>
      <c r="I22" s="279"/>
      <c r="J22" s="280"/>
      <c r="K22" s="299" t="s">
        <v>184</v>
      </c>
      <c r="L22" s="299" t="s">
        <v>187</v>
      </c>
    </row>
    <row r="23" spans="1:12" s="230" customFormat="1" ht="30.6" customHeight="1" x14ac:dyDescent="0.25">
      <c r="A23" s="270"/>
      <c r="B23" s="270" t="s">
        <v>188</v>
      </c>
      <c r="C23" s="47">
        <f>LEN(B23)</f>
        <v>19</v>
      </c>
      <c r="D23" s="270" t="s">
        <v>189</v>
      </c>
      <c r="E23" s="201">
        <v>118745</v>
      </c>
      <c r="F23" s="107" t="str">
        <f t="shared" si="1"/>
        <v>Predictive Analytics: Common Data Sources</v>
      </c>
      <c r="G23" s="197" t="s">
        <v>71</v>
      </c>
      <c r="H23" s="48">
        <f>LEN(F23)</f>
        <v>41</v>
      </c>
      <c r="I23" s="279"/>
      <c r="J23" s="280"/>
      <c r="K23" s="299" t="s">
        <v>184</v>
      </c>
      <c r="L23" s="274"/>
    </row>
    <row r="24" spans="1:12" s="230" customFormat="1" ht="28.9" customHeight="1" x14ac:dyDescent="0.25">
      <c r="A24" s="301"/>
      <c r="B24" s="278" t="s">
        <v>207</v>
      </c>
      <c r="C24" s="47">
        <f t="shared" si="0"/>
        <v>33</v>
      </c>
      <c r="D24" s="270" t="s">
        <v>208</v>
      </c>
      <c r="E24" s="201">
        <v>118746</v>
      </c>
      <c r="F24" s="107" t="str">
        <f t="shared" si="1"/>
        <v>Predictive Analytics: Extract, Transform, and Load Data</v>
      </c>
      <c r="G24" s="197" t="s">
        <v>71</v>
      </c>
      <c r="H24" s="48">
        <f t="shared" si="2"/>
        <v>55</v>
      </c>
      <c r="I24" s="279"/>
      <c r="J24" s="280"/>
      <c r="K24" s="299" t="s">
        <v>190</v>
      </c>
      <c r="L24" s="274"/>
    </row>
    <row r="25" spans="1:12" s="230" customFormat="1" ht="28.15" customHeight="1" x14ac:dyDescent="0.25">
      <c r="A25" s="270"/>
      <c r="B25" s="270" t="s">
        <v>191</v>
      </c>
      <c r="C25" s="109">
        <f>LEN(B25)</f>
        <v>31</v>
      </c>
      <c r="D25" s="270" t="s">
        <v>192</v>
      </c>
      <c r="E25" s="201">
        <v>118747</v>
      </c>
      <c r="F25" s="107" t="str">
        <f t="shared" si="1"/>
        <v>Predictive Analytics: Data Warehousing and Data Marts</v>
      </c>
      <c r="G25" s="197" t="s">
        <v>71</v>
      </c>
      <c r="H25" s="48">
        <f t="shared" si="2"/>
        <v>53</v>
      </c>
      <c r="I25" s="279"/>
      <c r="J25" s="280"/>
      <c r="K25" s="299" t="s">
        <v>193</v>
      </c>
      <c r="L25" s="299" t="s">
        <v>194</v>
      </c>
    </row>
    <row r="26" spans="1:12" s="230" customFormat="1" ht="36.6" customHeight="1" x14ac:dyDescent="0.25">
      <c r="A26" s="270"/>
      <c r="B26" s="270" t="s">
        <v>607</v>
      </c>
      <c r="C26" s="47">
        <f>LEN(B26)</f>
        <v>48</v>
      </c>
      <c r="D26" s="270" t="s">
        <v>608</v>
      </c>
      <c r="E26" s="201">
        <v>118748</v>
      </c>
      <c r="F26" s="107" t="str">
        <f t="shared" si="1"/>
        <v>Predictive Analytics: Relational Database Management System and Hadoop</v>
      </c>
      <c r="G26" s="197" t="s">
        <v>71</v>
      </c>
      <c r="H26" s="48">
        <f t="shared" si="2"/>
        <v>70</v>
      </c>
      <c r="I26" s="279"/>
      <c r="J26" s="280"/>
      <c r="K26" s="299" t="s">
        <v>195</v>
      </c>
      <c r="L26" s="299" t="s">
        <v>196</v>
      </c>
    </row>
    <row r="27" spans="1:12" s="230" customFormat="1" ht="15.75" x14ac:dyDescent="0.25">
      <c r="A27" s="270" t="s">
        <v>197</v>
      </c>
      <c r="B27" s="270" t="s">
        <v>198</v>
      </c>
      <c r="C27" s="47">
        <f t="shared" ref="C27:C30" si="3">LEN(B27)</f>
        <v>30</v>
      </c>
      <c r="D27" s="270" t="s">
        <v>199</v>
      </c>
      <c r="E27" s="201">
        <v>118749</v>
      </c>
      <c r="F27" s="107" t="str">
        <f t="shared" si="1"/>
        <v>Predictive Analytics: Data Collection Considerations</v>
      </c>
      <c r="G27" s="197" t="s">
        <v>71</v>
      </c>
      <c r="H27" s="48">
        <f t="shared" si="2"/>
        <v>52</v>
      </c>
      <c r="I27" s="279"/>
      <c r="J27" s="280"/>
      <c r="K27" s="299"/>
      <c r="L27" s="302"/>
    </row>
    <row r="28" spans="1:12" s="230" customFormat="1" ht="15.75" x14ac:dyDescent="0.25">
      <c r="A28" s="300"/>
      <c r="B28" s="270" t="s">
        <v>205</v>
      </c>
      <c r="C28" s="47">
        <f t="shared" si="3"/>
        <v>24</v>
      </c>
      <c r="D28" s="270" t="s">
        <v>200</v>
      </c>
      <c r="E28" s="201">
        <v>118750</v>
      </c>
      <c r="F28" s="107" t="str">
        <f t="shared" si="1"/>
        <v>Predictive Analytics: Data Collection Strategy</v>
      </c>
      <c r="G28" s="197" t="s">
        <v>71</v>
      </c>
      <c r="H28" s="48">
        <f t="shared" si="2"/>
        <v>46</v>
      </c>
      <c r="I28" s="279"/>
      <c r="J28" s="280"/>
      <c r="K28" s="273"/>
      <c r="L28" s="274"/>
    </row>
    <row r="29" spans="1:12" s="230" customFormat="1" ht="31.5" x14ac:dyDescent="0.25">
      <c r="A29" s="303"/>
      <c r="B29" s="270" t="s">
        <v>201</v>
      </c>
      <c r="C29" s="47">
        <f t="shared" si="3"/>
        <v>27</v>
      </c>
      <c r="D29" s="270" t="s">
        <v>206</v>
      </c>
      <c r="E29" s="201">
        <v>118751</v>
      </c>
      <c r="F29" s="107" t="str">
        <f t="shared" si="1"/>
        <v>Predictive Analytics: Data Exploration Objectives</v>
      </c>
      <c r="G29" s="197" t="s">
        <v>71</v>
      </c>
      <c r="H29" s="48">
        <f t="shared" si="2"/>
        <v>49</v>
      </c>
      <c r="I29" s="279"/>
      <c r="J29" s="280"/>
      <c r="K29" s="273"/>
      <c r="L29" s="274"/>
    </row>
    <row r="30" spans="1:12" s="230" customFormat="1" ht="15.75" x14ac:dyDescent="0.25">
      <c r="A30" s="303"/>
      <c r="B30" s="270" t="s">
        <v>202</v>
      </c>
      <c r="C30" s="47">
        <f t="shared" si="3"/>
        <v>24</v>
      </c>
      <c r="D30" s="270" t="s">
        <v>209</v>
      </c>
      <c r="E30" s="201">
        <v>118752</v>
      </c>
      <c r="F30" s="107" t="str">
        <f t="shared" si="1"/>
        <v>Predictive Analytics: Data Exploration Roadmap</v>
      </c>
      <c r="G30" s="197" t="s">
        <v>71</v>
      </c>
      <c r="H30" s="48">
        <f t="shared" si="2"/>
        <v>46</v>
      </c>
      <c r="I30" s="279"/>
      <c r="J30" s="280"/>
      <c r="K30" s="285"/>
      <c r="L30" s="281"/>
    </row>
    <row r="31" spans="1:12" s="230" customFormat="1" x14ac:dyDescent="0.25">
      <c r="A31" s="281"/>
      <c r="B31" s="281"/>
      <c r="C31" s="282"/>
      <c r="F31" s="281"/>
      <c r="G31" s="283"/>
      <c r="H31" s="282"/>
      <c r="I31" s="282"/>
      <c r="J31" s="282"/>
      <c r="K31" s="282"/>
      <c r="L31" s="281"/>
    </row>
    <row r="32" spans="1:12" s="230" customFormat="1" x14ac:dyDescent="0.25">
      <c r="A32" s="281"/>
      <c r="B32" s="281"/>
      <c r="C32" s="282"/>
      <c r="F32" s="281"/>
      <c r="G32" s="283"/>
      <c r="H32" s="282"/>
      <c r="I32" s="282"/>
      <c r="J32" s="282"/>
      <c r="K32" s="282"/>
      <c r="L32" s="281"/>
    </row>
    <row r="33" spans="1:12" s="230" customFormat="1" x14ac:dyDescent="0.25">
      <c r="A33" s="281"/>
      <c r="B33" s="281"/>
      <c r="C33" s="282"/>
      <c r="F33" s="281"/>
      <c r="G33" s="283"/>
      <c r="H33" s="282"/>
      <c r="I33" s="282"/>
      <c r="J33" s="282"/>
      <c r="K33" s="282"/>
      <c r="L33" s="281"/>
    </row>
    <row r="34" spans="1:12" s="230" customFormat="1" x14ac:dyDescent="0.25">
      <c r="A34" s="281"/>
      <c r="B34" s="281"/>
      <c r="C34" s="282"/>
      <c r="F34" s="281"/>
      <c r="G34" s="283"/>
      <c r="H34" s="282"/>
      <c r="I34" s="282"/>
      <c r="J34" s="282"/>
      <c r="K34" s="282"/>
      <c r="L34" s="281"/>
    </row>
    <row r="35" spans="1:12" s="230" customFormat="1" x14ac:dyDescent="0.25">
      <c r="A35" s="281"/>
      <c r="B35" s="281"/>
      <c r="C35" s="282"/>
      <c r="F35" s="281"/>
      <c r="G35" s="283"/>
      <c r="H35" s="282"/>
      <c r="I35" s="282"/>
      <c r="J35" s="282"/>
      <c r="K35" s="282"/>
      <c r="L35" s="281"/>
    </row>
    <row r="36" spans="1:12" s="230" customFormat="1" x14ac:dyDescent="0.25">
      <c r="A36" s="281"/>
      <c r="B36" s="281"/>
      <c r="C36" s="282"/>
      <c r="F36" s="281"/>
      <c r="G36" s="283"/>
      <c r="H36" s="282"/>
      <c r="I36" s="282"/>
      <c r="J36" s="282"/>
      <c r="K36" s="282"/>
      <c r="L36" s="281"/>
    </row>
    <row r="37" spans="1:12" s="230" customFormat="1" x14ac:dyDescent="0.25">
      <c r="A37" s="281"/>
      <c r="B37" s="281"/>
      <c r="C37" s="282"/>
      <c r="F37" s="281"/>
      <c r="G37" s="283"/>
      <c r="H37" s="282"/>
      <c r="I37" s="282"/>
      <c r="J37" s="282"/>
      <c r="K37" s="282"/>
      <c r="L37" s="281"/>
    </row>
    <row r="38" spans="1:12" s="230" customFormat="1" x14ac:dyDescent="0.25">
      <c r="A38" s="281"/>
      <c r="B38" s="281"/>
      <c r="C38" s="282"/>
      <c r="F38" s="281"/>
      <c r="G38" s="283"/>
      <c r="H38" s="282"/>
      <c r="I38" s="282"/>
      <c r="J38" s="282"/>
      <c r="K38" s="282"/>
      <c r="L38" s="281"/>
    </row>
    <row r="39" spans="1:12" s="230" customFormat="1" x14ac:dyDescent="0.25">
      <c r="A39" s="281"/>
      <c r="B39" s="281"/>
      <c r="C39" s="282"/>
      <c r="F39" s="281"/>
      <c r="G39" s="283"/>
      <c r="H39" s="282"/>
      <c r="I39" s="282"/>
      <c r="J39" s="282"/>
      <c r="K39" s="282"/>
      <c r="L39" s="281"/>
    </row>
    <row r="40" spans="1:12" s="230" customFormat="1" x14ac:dyDescent="0.25">
      <c r="A40" s="281"/>
      <c r="B40" s="281"/>
      <c r="C40" s="282"/>
      <c r="F40" s="281"/>
      <c r="G40" s="283"/>
      <c r="H40" s="282"/>
      <c r="I40" s="282"/>
      <c r="J40" s="282"/>
      <c r="K40" s="282"/>
      <c r="L40" s="281"/>
    </row>
    <row r="41" spans="1:12" s="230" customFormat="1" x14ac:dyDescent="0.25">
      <c r="A41" s="281"/>
      <c r="B41" s="281"/>
      <c r="C41" s="282"/>
      <c r="F41" s="281"/>
      <c r="G41" s="283"/>
      <c r="H41" s="282"/>
      <c r="I41" s="282"/>
      <c r="J41" s="282"/>
      <c r="K41" s="282"/>
      <c r="L41" s="281"/>
    </row>
    <row r="42" spans="1:12" s="230" customFormat="1" x14ac:dyDescent="0.25">
      <c r="A42" s="281"/>
      <c r="B42" s="281"/>
      <c r="C42" s="282"/>
      <c r="F42" s="281"/>
      <c r="G42" s="283"/>
      <c r="H42" s="282"/>
      <c r="I42" s="282"/>
      <c r="J42" s="282"/>
      <c r="K42" s="282"/>
      <c r="L42" s="281"/>
    </row>
    <row r="43" spans="1:12" s="230" customFormat="1" x14ac:dyDescent="0.25">
      <c r="A43" s="281"/>
      <c r="B43" s="281"/>
      <c r="C43" s="282"/>
      <c r="F43" s="281"/>
      <c r="G43" s="283"/>
      <c r="H43" s="282"/>
      <c r="I43" s="282"/>
      <c r="J43" s="282"/>
      <c r="K43" s="282"/>
      <c r="L43" s="281"/>
    </row>
    <row r="44" spans="1:12" s="230" customFormat="1" x14ac:dyDescent="0.25">
      <c r="A44" s="281"/>
      <c r="B44" s="281"/>
      <c r="C44" s="282"/>
      <c r="F44" s="281"/>
      <c r="G44" s="283"/>
      <c r="H44" s="282"/>
      <c r="I44" s="282"/>
      <c r="J44" s="282"/>
      <c r="K44" s="282"/>
      <c r="L44" s="281"/>
    </row>
  </sheetData>
  <sheetProtection algorithmName="SHA-512" hashValue="C/qv7sL/lBYdvTb0NujzWHRgisQg1+VFrpI/o+380yj8/LmhJsNQjN489u0diRGcblD67HfLAko/yabXw1VXXQ==" saltValue="/7bgJgNb6p19f3JDsvyi6g==" spinCount="100000" sheet="1" objects="1" scenarios="1"/>
  <mergeCells count="7">
    <mergeCell ref="G17:H17"/>
    <mergeCell ref="G10:H10"/>
    <mergeCell ref="G11:H11"/>
    <mergeCell ref="G12:H12"/>
    <mergeCell ref="G13:H13"/>
    <mergeCell ref="G14:H14"/>
    <mergeCell ref="G15:H15"/>
  </mergeCells>
  <conditionalFormatting sqref="C2">
    <cfRule type="cellIs" dxfId="302" priority="27" operator="greaterThan">
      <formula>49</formula>
    </cfRule>
  </conditionalFormatting>
  <conditionalFormatting sqref="C11">
    <cfRule type="cellIs" dxfId="301" priority="26" operator="greaterThan">
      <formula>80</formula>
    </cfRule>
  </conditionalFormatting>
  <conditionalFormatting sqref="C12">
    <cfRule type="cellIs" dxfId="300" priority="25" operator="greaterThan">
      <formula>4000</formula>
    </cfRule>
  </conditionalFormatting>
  <conditionalFormatting sqref="C15">
    <cfRule type="cellIs" dxfId="299" priority="24" operator="greaterThan">
      <formula>500</formula>
    </cfRule>
  </conditionalFormatting>
  <conditionalFormatting sqref="C1">
    <cfRule type="cellIs" dxfId="298" priority="23" operator="greaterThan">
      <formula>49</formula>
    </cfRule>
  </conditionalFormatting>
  <conditionalFormatting sqref="C23">
    <cfRule type="cellIs" dxfId="297" priority="10" operator="greaterThan">
      <formula>52</formula>
    </cfRule>
  </conditionalFormatting>
  <conditionalFormatting sqref="H23">
    <cfRule type="cellIs" dxfId="296" priority="9" operator="greaterThan">
      <formula>100</formula>
    </cfRule>
  </conditionalFormatting>
  <conditionalFormatting sqref="C21">
    <cfRule type="cellIs" dxfId="295" priority="12" operator="greaterThan">
      <formula>52</formula>
    </cfRule>
  </conditionalFormatting>
  <conditionalFormatting sqref="H21">
    <cfRule type="cellIs" dxfId="294" priority="11" operator="greaterThan">
      <formula>100</formula>
    </cfRule>
  </conditionalFormatting>
  <conditionalFormatting sqref="C26:C30">
    <cfRule type="cellIs" dxfId="293" priority="8" operator="greaterThan">
      <formula>52</formula>
    </cfRule>
  </conditionalFormatting>
  <conditionalFormatting sqref="H26:H30">
    <cfRule type="cellIs" dxfId="292" priority="7" operator="greaterThan">
      <formula>100</formula>
    </cfRule>
  </conditionalFormatting>
  <conditionalFormatting sqref="C24">
    <cfRule type="cellIs" dxfId="291" priority="6" operator="greaterThan">
      <formula>52</formula>
    </cfRule>
  </conditionalFormatting>
  <conditionalFormatting sqref="H24">
    <cfRule type="cellIs" dxfId="290" priority="5" operator="greaterThan">
      <formula>100</formula>
    </cfRule>
  </conditionalFormatting>
  <conditionalFormatting sqref="C22">
    <cfRule type="cellIs" dxfId="289" priority="4" operator="greaterThan">
      <formula>52</formula>
    </cfRule>
  </conditionalFormatting>
  <conditionalFormatting sqref="H22">
    <cfRule type="cellIs" dxfId="288" priority="3" operator="greaterThan">
      <formula>100</formula>
    </cfRule>
  </conditionalFormatting>
  <conditionalFormatting sqref="C25">
    <cfRule type="cellIs" dxfId="287" priority="2" operator="greaterThan">
      <formula>52</formula>
    </cfRule>
  </conditionalFormatting>
  <conditionalFormatting sqref="H25">
    <cfRule type="cellIs" dxfId="286" priority="1" operator="greaterThan">
      <formula>100</formula>
    </cfRule>
  </conditionalFormatting>
  <dataValidations xWindow="1595" yWindow="830" count="19">
    <dataValidation type="list" allowBlank="1" showInputMessage="1" showErrorMessage="1" sqref="G17:H17">
      <formula1>$O$9:$O$11</formula1>
    </dataValidation>
    <dataValidation type="list" allowBlank="1" showInputMessage="1" showErrorMessage="1" sqref="G10:H15">
      <formula1>$N$9:$N$15</formula1>
    </dataValidation>
    <dataValidation type="textLength" operator="lessThanOrEqual" allowBlank="1" showInputMessage="1" showErrorMessage="1" error="Lesson title may not exceed 43 characters" prompt="max 43 characters" sqref="A29:A30 A22:A23 A26:A27">
      <formula1>43</formula1>
    </dataValidation>
    <dataValidation allowBlank="1" showInputMessage="1" showErrorMessage="1" prompt="Max 49 characters." sqref="B2:B3"/>
    <dataValidation allowBlank="1" showInputMessage="1" showErrorMessage="1" prompt="ab_cdef" sqref="B4"/>
    <dataValidation allowBlank="1" showInputMessage="1" showErrorMessage="1" prompt="High-level description of the content, a hook of why learning this is beneficial to the learner, and exam/cert coverage" sqref="B5"/>
    <dataValidation allowBlank="1" showInputMessage="1" showErrorMessage="1" prompt="High-level description of the audience, similar to course audience." sqref="B6"/>
    <dataValidation allowBlank="1" showInputMessage="1" showErrorMessage="1" prompt="Auto-populated based on LP ID and Content Type. IT skills for 'a0#_it_enus', IT Desktop for 'a0#_dt_enus' etc." sqref="B10"/>
    <dataValidation allowBlank="1" showInputMessage="1" showErrorMessage="1" prompt="Include technology name. Max 80 characters" sqref="B11"/>
    <dataValidation allowBlank="1" showInputMessage="1" showErrorMessage="1" prompt="Hook describing the benefit to the learner. 1 - 3 sentences describing the content coverage, + exam/cert info. 4000 characters." sqref="B12"/>
    <dataValidation allowBlank="1" showInputMessage="1" showErrorMessage="1" prompt="Single sentence describing what the learner will be able to perform after completing the course. Begins with 'To'. No terminal punctuation." sqref="B13"/>
    <dataValidation allowBlank="1" showInputMessage="1" showErrorMessage="1" prompt="Describe audience in terms of job titles, responsibilities, and/or required expertise or profiency. Can be a single list separated by semicolons, or a full sentence with terminal punctuation. Can be the same for all courses in the lesson path." sqref="B14"/>
    <dataValidation allowBlank="1" showInputMessage="1" showErrorMessage="1" prompt="At least five keywords that are likely to be entered by a learner searching for specific content. 500 characters max." sqref="B15"/>
    <dataValidation allowBlank="1" showInputMessage="1" showErrorMessage="1" prompt="Auto-Count from column E. Locked cell." sqref="B16"/>
    <dataValidation allowBlank="1" showInputMessage="1" showErrorMessage="1" prompt="All PSVs in plan. Auto-populate from amount of PSVs in each course (B14). Locked cell." sqref="B17"/>
    <dataValidation type="list" allowBlank="1" showInputMessage="1" showErrorMessage="1" prompt="Choose from the drop down list to autopopulate Course ID." sqref="B1">
      <formula1>"IT Skills, Business Skills, IT Desktop"</formula1>
    </dataValidation>
    <dataValidation allowBlank="1" showInputMessage="1" showErrorMessage="1" prompt="Describes what the learner will be able to do after completing the topic. Include technology name when possible. This field doubles as the PSV description in SkillPort. No end punctuation. Use measurable verbs." sqref="D21:D30"/>
    <dataValidation allowBlank="1" showInputMessage="1" showErrorMessage="1" prompt="Auto-populated from path and topic title. Locked cell." sqref="F21:F30"/>
    <dataValidation allowBlank="1" showInputMessage="1" showErrorMessage="1" prompt="Each topic title is unique. Capitalize each main word. Max 52 characters" sqref="B21:B30"/>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44"/>
  <sheetViews>
    <sheetView topLeftCell="A10" zoomScale="90" zoomScaleNormal="90" workbookViewId="0">
      <selection activeCell="A10" sqref="A10"/>
    </sheetView>
  </sheetViews>
  <sheetFormatPr defaultColWidth="51.7109375" defaultRowHeight="15" x14ac:dyDescent="0.25"/>
  <cols>
    <col min="1" max="1" width="31.140625" style="6" customWidth="1"/>
    <col min="2" max="2" width="70.7109375" style="71" customWidth="1"/>
    <col min="3" max="3" width="9" style="72" customWidth="1"/>
    <col min="4" max="4" width="50.7109375" style="71" customWidth="1"/>
    <col min="5" max="5" width="9.42578125" style="6" customWidth="1"/>
    <col min="6" max="6" width="50.7109375" style="71" customWidth="1"/>
    <col min="7" max="7" width="9.5703125" style="5" customWidth="1"/>
    <col min="8" max="8" width="11.7109375" style="72" customWidth="1"/>
    <col min="9" max="9" width="14.7109375" style="72" customWidth="1"/>
    <col min="10" max="10" width="53.7109375" style="72" customWidth="1"/>
    <col min="11" max="11" width="32.7109375" style="72" customWidth="1"/>
    <col min="12" max="12" width="16.85546875" style="71" customWidth="1"/>
    <col min="13" max="13" width="51.7109375" style="71" customWidth="1"/>
    <col min="14" max="14" width="40.140625" style="71" hidden="1" customWidth="1"/>
    <col min="15" max="15" width="14.28515625" style="71" hidden="1" customWidth="1"/>
    <col min="16" max="16384" width="51.7109375" style="71"/>
  </cols>
  <sheetData>
    <row r="1" spans="1:15" ht="21" x14ac:dyDescent="0.25">
      <c r="A1" s="110" t="s">
        <v>52</v>
      </c>
      <c r="B1" s="80" t="s">
        <v>62</v>
      </c>
      <c r="E1" s="61" t="s">
        <v>4</v>
      </c>
      <c r="K1" s="71"/>
    </row>
    <row r="2" spans="1:15" ht="21" x14ac:dyDescent="0.25">
      <c r="A2" s="110" t="s">
        <v>20</v>
      </c>
      <c r="B2" s="96" t="s">
        <v>68</v>
      </c>
      <c r="C2" s="72">
        <f>LEN(B2)</f>
        <v>20</v>
      </c>
      <c r="E2" s="61" t="s">
        <v>4</v>
      </c>
      <c r="K2" s="71"/>
    </row>
    <row r="3" spans="1:15" ht="21" x14ac:dyDescent="0.25">
      <c r="A3" s="110" t="s">
        <v>60</v>
      </c>
      <c r="B3" s="96" t="s">
        <v>68</v>
      </c>
      <c r="E3" s="61"/>
      <c r="K3" s="71"/>
    </row>
    <row r="4" spans="1:15" ht="21" x14ac:dyDescent="0.25">
      <c r="A4" s="110" t="s">
        <v>23</v>
      </c>
      <c r="B4" s="115" t="s">
        <v>117</v>
      </c>
      <c r="E4" s="61"/>
      <c r="F4" s="21"/>
      <c r="G4" s="21"/>
      <c r="H4" s="27"/>
      <c r="K4" s="9"/>
      <c r="L4" s="9"/>
      <c r="M4" s="30"/>
      <c r="N4" s="9"/>
    </row>
    <row r="5" spans="1:15" ht="189" x14ac:dyDescent="0.25">
      <c r="A5" s="74" t="s">
        <v>17</v>
      </c>
      <c r="B5" s="116" t="s">
        <v>118</v>
      </c>
      <c r="E5" s="61"/>
      <c r="F5" s="21"/>
      <c r="G5" s="21"/>
      <c r="H5" s="27"/>
      <c r="K5" s="9"/>
      <c r="L5" s="9"/>
      <c r="M5" s="30"/>
      <c r="N5" s="9"/>
    </row>
    <row r="6" spans="1:15" ht="110.25" x14ac:dyDescent="0.25">
      <c r="A6" s="74" t="s">
        <v>11</v>
      </c>
      <c r="B6" s="117" t="s">
        <v>320</v>
      </c>
      <c r="E6" s="61"/>
      <c r="F6" s="21"/>
      <c r="G6" s="21"/>
      <c r="H6" s="27"/>
      <c r="K6" s="9"/>
      <c r="L6" s="9"/>
      <c r="M6" s="30"/>
      <c r="N6" s="9"/>
    </row>
    <row r="7" spans="1:15" ht="15.75" x14ac:dyDescent="0.25">
      <c r="A7" s="74" t="s">
        <v>18</v>
      </c>
      <c r="B7" s="86" t="s">
        <v>63</v>
      </c>
      <c r="E7" s="61"/>
      <c r="F7" s="21"/>
      <c r="G7" s="21"/>
      <c r="H7" s="27"/>
      <c r="K7" s="29"/>
      <c r="L7" s="29"/>
      <c r="M7" s="30"/>
      <c r="N7" s="29"/>
    </row>
    <row r="8" spans="1:15" ht="15.75" x14ac:dyDescent="0.25">
      <c r="A8" s="74" t="s">
        <v>6</v>
      </c>
      <c r="B8" s="86" t="s">
        <v>63</v>
      </c>
      <c r="E8" s="61"/>
      <c r="F8" s="21"/>
      <c r="G8" s="21"/>
      <c r="H8" s="27"/>
      <c r="K8" s="29"/>
      <c r="L8" s="29"/>
      <c r="M8" s="30"/>
      <c r="N8" s="29"/>
    </row>
    <row r="9" spans="1:15" ht="15.75" x14ac:dyDescent="0.25">
      <c r="A9" s="14"/>
      <c r="B9" s="15"/>
      <c r="F9" s="21"/>
      <c r="G9" s="21"/>
      <c r="H9" s="28"/>
      <c r="K9" s="71"/>
      <c r="N9" s="22" t="s">
        <v>58</v>
      </c>
      <c r="O9" s="23" t="s">
        <v>25</v>
      </c>
    </row>
    <row r="10" spans="1:15" ht="21" x14ac:dyDescent="0.25">
      <c r="A10" s="111" t="s">
        <v>523</v>
      </c>
      <c r="B10" s="97" t="str">
        <f>IF(B1="IT Skills",B4&amp;"_a06_it_enus",IF(B1="Business Skills",B4&amp;"_a06_bs_enus",IF(B1="IT Desktop",B4&amp;"_a06_dt_enus","_a06_it_enus")))</f>
        <v>df_prma_a06_it_enus</v>
      </c>
      <c r="E10" s="61"/>
      <c r="F10" s="74" t="s">
        <v>24</v>
      </c>
      <c r="G10" s="340" t="s">
        <v>54</v>
      </c>
      <c r="H10" s="341"/>
      <c r="K10" s="71"/>
      <c r="N10" s="22" t="s">
        <v>56</v>
      </c>
      <c r="O10" s="23" t="s">
        <v>27</v>
      </c>
    </row>
    <row r="11" spans="1:15" ht="21" x14ac:dyDescent="0.25">
      <c r="A11" s="111" t="s">
        <v>524</v>
      </c>
      <c r="B11" s="98" t="s">
        <v>627</v>
      </c>
      <c r="C11" s="73">
        <f>LEN(B11)</f>
        <v>53</v>
      </c>
      <c r="E11" s="61"/>
      <c r="F11" s="74" t="s">
        <v>26</v>
      </c>
      <c r="G11" s="342"/>
      <c r="H11" s="343"/>
      <c r="K11" s="71"/>
      <c r="N11" s="22" t="s">
        <v>57</v>
      </c>
      <c r="O11" s="23" t="s">
        <v>29</v>
      </c>
    </row>
    <row r="12" spans="1:15" s="3" customFormat="1" ht="63" x14ac:dyDescent="0.25">
      <c r="A12" s="74" t="s">
        <v>19</v>
      </c>
      <c r="B12" s="99" t="s">
        <v>563</v>
      </c>
      <c r="C12" s="73">
        <f>LEN(B12)</f>
        <v>237</v>
      </c>
      <c r="E12" s="2"/>
      <c r="F12" s="74" t="s">
        <v>28</v>
      </c>
      <c r="G12" s="342"/>
      <c r="H12" s="343"/>
      <c r="N12" s="22" t="s">
        <v>54</v>
      </c>
    </row>
    <row r="13" spans="1:15" s="3" customFormat="1" ht="31.5" x14ac:dyDescent="0.25">
      <c r="A13" s="74" t="s">
        <v>10</v>
      </c>
      <c r="B13" s="100" t="s">
        <v>565</v>
      </c>
      <c r="C13" s="62"/>
      <c r="E13" s="2"/>
      <c r="F13" s="74" t="s">
        <v>30</v>
      </c>
      <c r="G13" s="344"/>
      <c r="H13" s="345"/>
      <c r="N13" s="22" t="s">
        <v>59</v>
      </c>
    </row>
    <row r="14" spans="1:15" s="3" customFormat="1" ht="63" x14ac:dyDescent="0.25">
      <c r="A14" s="74" t="s">
        <v>1</v>
      </c>
      <c r="B14" s="101" t="s">
        <v>119</v>
      </c>
      <c r="C14" s="62"/>
      <c r="E14" s="4"/>
      <c r="F14" s="74" t="s">
        <v>31</v>
      </c>
      <c r="G14" s="344"/>
      <c r="H14" s="345"/>
      <c r="N14" s="22" t="s">
        <v>53</v>
      </c>
    </row>
    <row r="15" spans="1:15" s="3" customFormat="1" ht="47.25" x14ac:dyDescent="0.25">
      <c r="A15" s="74" t="s">
        <v>2</v>
      </c>
      <c r="B15" s="100" t="s">
        <v>566</v>
      </c>
      <c r="C15" s="73">
        <f>LEN(B15)</f>
        <v>190</v>
      </c>
      <c r="E15" s="4"/>
      <c r="F15" s="74" t="s">
        <v>32</v>
      </c>
      <c r="G15" s="344"/>
      <c r="H15" s="345"/>
      <c r="N15" s="22" t="s">
        <v>55</v>
      </c>
    </row>
    <row r="16" spans="1:15" s="3" customFormat="1" ht="15.75" x14ac:dyDescent="0.25">
      <c r="A16" s="74" t="s">
        <v>21</v>
      </c>
      <c r="B16" s="75">
        <f>COUNT(E21:E30)</f>
        <v>10</v>
      </c>
      <c r="C16" s="62"/>
      <c r="E16" s="4"/>
      <c r="G16" s="62"/>
      <c r="H16" s="62"/>
    </row>
    <row r="17" spans="1:12" ht="15.75" x14ac:dyDescent="0.25">
      <c r="A17" s="74" t="s">
        <v>51</v>
      </c>
      <c r="B17">
        <f>SUM('Course 1'!B16,'Course 2'!B16,'Course 3'!B16,'Course 4'!B16,'Course 5'!B16,'Course 6'!B16,'Course 7'!B16,'Course 8'!B16,'Course 9'!B16,'Course 10'!B16,'Course 11'!B16,'Course 12'!B16,'Course 13'!B16,'Course 14'!B16,'Course 15'!B16,'Course 16'!B16,'Course 17'!B16,'Course 18'!B16)</f>
        <v>157</v>
      </c>
      <c r="F17" s="74" t="s">
        <v>33</v>
      </c>
      <c r="G17" s="338" t="s">
        <v>27</v>
      </c>
      <c r="H17" s="339"/>
      <c r="K17" s="71"/>
    </row>
    <row r="18" spans="1:12" ht="15.75" thickBot="1" x14ac:dyDescent="0.3">
      <c r="A18" s="71"/>
      <c r="E18" s="71"/>
      <c r="K18" s="71"/>
    </row>
    <row r="19" spans="1:12" s="1" customFormat="1" ht="56.25" x14ac:dyDescent="0.25">
      <c r="A19" s="63" t="s">
        <v>0</v>
      </c>
      <c r="B19" s="64" t="s">
        <v>48</v>
      </c>
      <c r="C19" s="65" t="s">
        <v>9</v>
      </c>
      <c r="D19" s="66" t="s">
        <v>7</v>
      </c>
      <c r="E19" s="67" t="s">
        <v>5</v>
      </c>
      <c r="F19" s="68" t="s">
        <v>49</v>
      </c>
      <c r="G19" s="69" t="s">
        <v>12</v>
      </c>
      <c r="H19" s="70" t="s">
        <v>22</v>
      </c>
      <c r="I19" s="59" t="s">
        <v>50</v>
      </c>
      <c r="J19" s="81" t="s">
        <v>3</v>
      </c>
      <c r="K19" s="60" t="s">
        <v>61</v>
      </c>
    </row>
    <row r="20" spans="1:12" s="7" customFormat="1" ht="30.75" thickBot="1" x14ac:dyDescent="0.3">
      <c r="A20" s="38" t="s">
        <v>8</v>
      </c>
      <c r="B20" s="39" t="s">
        <v>13</v>
      </c>
      <c r="C20" s="40"/>
      <c r="D20" s="112" t="s">
        <v>14</v>
      </c>
      <c r="E20" s="113" t="s">
        <v>8</v>
      </c>
      <c r="F20" s="113" t="s">
        <v>8</v>
      </c>
      <c r="G20" s="42" t="s">
        <v>8</v>
      </c>
      <c r="H20" s="42"/>
      <c r="I20" s="56" t="s">
        <v>8</v>
      </c>
      <c r="J20" s="56"/>
      <c r="K20" s="43"/>
    </row>
    <row r="21" spans="1:12" s="9" customFormat="1" ht="15.75" x14ac:dyDescent="0.25">
      <c r="A21" s="88" t="s">
        <v>161</v>
      </c>
      <c r="B21" s="93" t="s">
        <v>162</v>
      </c>
      <c r="C21" s="46">
        <f>LEN(B21)</f>
        <v>26</v>
      </c>
      <c r="D21" s="93" t="s">
        <v>163</v>
      </c>
      <c r="E21" s="92">
        <v>118753</v>
      </c>
      <c r="F21" s="107" t="str">
        <f>$B$3&amp;": "&amp;B21</f>
        <v>Predictive Analytics: Descriptive Data Analytics</v>
      </c>
      <c r="G21" s="44" t="s">
        <v>602</v>
      </c>
      <c r="H21" s="48">
        <f>LEN(F21)</f>
        <v>48</v>
      </c>
      <c r="I21" s="58"/>
      <c r="J21" s="83"/>
      <c r="K21" s="45"/>
      <c r="L21" s="8"/>
    </row>
    <row r="22" spans="1:12" s="9" customFormat="1" ht="15.75" x14ac:dyDescent="0.25">
      <c r="A22" s="88"/>
      <c r="B22" s="94" t="s">
        <v>164</v>
      </c>
      <c r="C22" s="46">
        <f>LEN(B22)</f>
        <v>27</v>
      </c>
      <c r="D22" s="93" t="s">
        <v>165</v>
      </c>
      <c r="E22" s="92">
        <v>118754</v>
      </c>
      <c r="F22" s="107" t="str">
        <f>$B$3&amp;": "&amp;B22</f>
        <v>Predictive Analytics: Prescriptive Data Analytics</v>
      </c>
      <c r="G22" s="44" t="s">
        <v>71</v>
      </c>
      <c r="H22" s="48">
        <f t="shared" ref="H22" si="0">LEN(F22)</f>
        <v>49</v>
      </c>
      <c r="I22" s="58"/>
      <c r="J22" s="83"/>
      <c r="K22" s="45"/>
      <c r="L22" s="8"/>
    </row>
    <row r="23" spans="1:12" s="9" customFormat="1" ht="15.75" x14ac:dyDescent="0.25">
      <c r="B23" s="93" t="s">
        <v>166</v>
      </c>
      <c r="C23" s="47">
        <f>LEN(B23)</f>
        <v>20</v>
      </c>
      <c r="D23" s="118" t="s">
        <v>167</v>
      </c>
      <c r="E23" s="92">
        <v>118755</v>
      </c>
      <c r="F23" s="55" t="str">
        <f>$B$3&amp;": "&amp;B23</f>
        <v>Predictive Analytics: What Is Data Mining?</v>
      </c>
      <c r="G23" s="44" t="s">
        <v>71</v>
      </c>
      <c r="H23" s="48">
        <f>LEN(F23)</f>
        <v>42</v>
      </c>
      <c r="I23" s="58"/>
      <c r="J23" s="83"/>
      <c r="K23" s="85"/>
      <c r="L23" s="10"/>
    </row>
    <row r="24" spans="1:12" s="9" customFormat="1" ht="31.5" x14ac:dyDescent="0.25">
      <c r="B24" s="93" t="s">
        <v>168</v>
      </c>
      <c r="C24" s="46">
        <f>LEN(B24)</f>
        <v>35</v>
      </c>
      <c r="D24" s="118" t="s">
        <v>169</v>
      </c>
      <c r="E24" s="92">
        <v>118756</v>
      </c>
      <c r="F24" s="55" t="str">
        <f>$B$3&amp;": "&amp;B24</f>
        <v>Predictive Analytics: Data Mining Concepts and Techniques</v>
      </c>
      <c r="G24" s="44" t="s">
        <v>71</v>
      </c>
      <c r="H24" s="48">
        <f>LEN(F24)</f>
        <v>57</v>
      </c>
      <c r="I24" s="57"/>
      <c r="J24" s="82"/>
      <c r="K24" s="85"/>
      <c r="L24" s="10"/>
    </row>
    <row r="25" spans="1:12" s="9" customFormat="1" ht="31.5" x14ac:dyDescent="0.25">
      <c r="B25" s="93" t="s">
        <v>170</v>
      </c>
      <c r="C25" s="46">
        <f>LEN(B25)</f>
        <v>23</v>
      </c>
      <c r="D25" s="118" t="s">
        <v>171</v>
      </c>
      <c r="E25" s="92">
        <v>118757</v>
      </c>
      <c r="F25" s="55" t="str">
        <f>$B$3&amp;": "&amp;B25</f>
        <v>Predictive Analytics: Methods for Data Mining</v>
      </c>
      <c r="G25" s="44" t="s">
        <v>71</v>
      </c>
      <c r="H25" s="48">
        <f>LEN(F25)</f>
        <v>45</v>
      </c>
      <c r="I25" s="57"/>
      <c r="J25" s="82"/>
      <c r="K25" s="85"/>
      <c r="L25" s="10"/>
    </row>
    <row r="26" spans="1:12" s="9" customFormat="1" ht="31.5" x14ac:dyDescent="0.25">
      <c r="A26" s="105" t="s">
        <v>172</v>
      </c>
      <c r="B26" s="93" t="s">
        <v>173</v>
      </c>
      <c r="C26" s="47">
        <f t="shared" ref="C26:C29" si="1">LEN(B26)</f>
        <v>50</v>
      </c>
      <c r="D26" s="93" t="s">
        <v>174</v>
      </c>
      <c r="E26" s="92">
        <v>118758</v>
      </c>
      <c r="F26" s="107" t="str">
        <f t="shared" ref="F26" si="2">$B$3&amp;": "&amp;B26</f>
        <v>Predictive Analytics: Distributions and the Probability Density Function</v>
      </c>
      <c r="G26" s="44" t="s">
        <v>71</v>
      </c>
      <c r="H26" s="48">
        <f t="shared" ref="H26:H30" si="3">LEN(F26)</f>
        <v>72</v>
      </c>
      <c r="I26" s="58"/>
      <c r="J26" s="82"/>
      <c r="K26" s="45"/>
      <c r="L26" s="8"/>
    </row>
    <row r="27" spans="1:12" s="9" customFormat="1" ht="31.5" x14ac:dyDescent="0.25">
      <c r="A27" s="105"/>
      <c r="B27" s="93" t="s">
        <v>175</v>
      </c>
      <c r="C27" s="46">
        <f t="shared" si="1"/>
        <v>34</v>
      </c>
      <c r="D27" s="93" t="s">
        <v>176</v>
      </c>
      <c r="E27" s="92">
        <v>118759</v>
      </c>
      <c r="F27" s="107" t="str">
        <f>$B$3&amp;": "&amp;B27</f>
        <v>Predictive Analytics: Binomial and Poisson Distributions</v>
      </c>
      <c r="G27" s="44" t="s">
        <v>71</v>
      </c>
      <c r="H27" s="48">
        <f t="shared" si="3"/>
        <v>56</v>
      </c>
      <c r="I27" s="57"/>
      <c r="J27" s="82"/>
      <c r="K27" s="45"/>
      <c r="L27" s="8"/>
    </row>
    <row r="28" spans="1:12" s="9" customFormat="1" ht="31.5" x14ac:dyDescent="0.25">
      <c r="A28" s="105"/>
      <c r="B28" s="93" t="s">
        <v>177</v>
      </c>
      <c r="C28" s="46">
        <f t="shared" si="1"/>
        <v>34</v>
      </c>
      <c r="D28" s="93" t="s">
        <v>178</v>
      </c>
      <c r="E28" s="92">
        <v>118760</v>
      </c>
      <c r="F28" s="107" t="str">
        <f>$B$3&amp;": "&amp;B28</f>
        <v>Predictive Analytics: Introduction to Hypothesis Testing</v>
      </c>
      <c r="G28" s="44" t="s">
        <v>71</v>
      </c>
      <c r="H28" s="48">
        <f t="shared" si="3"/>
        <v>56</v>
      </c>
      <c r="I28" s="58"/>
      <c r="J28" s="83"/>
      <c r="K28" s="45"/>
      <c r="L28" s="8"/>
    </row>
    <row r="29" spans="1:12" s="9" customFormat="1" ht="31.5" x14ac:dyDescent="0.25">
      <c r="A29" s="105"/>
      <c r="B29" s="93" t="s">
        <v>179</v>
      </c>
      <c r="C29" s="46">
        <f t="shared" si="1"/>
        <v>35</v>
      </c>
      <c r="D29" s="93" t="s">
        <v>180</v>
      </c>
      <c r="E29" s="92">
        <v>118761</v>
      </c>
      <c r="F29" s="107" t="str">
        <f t="shared" ref="F29" si="4">$B$3&amp;": "&amp;B29</f>
        <v>Predictive Analytics: One and Two-tailed Hypothesis Tests</v>
      </c>
      <c r="G29" s="44" t="s">
        <v>71</v>
      </c>
      <c r="H29" s="48">
        <f t="shared" si="3"/>
        <v>57</v>
      </c>
      <c r="I29" s="58"/>
      <c r="J29" s="83"/>
      <c r="K29" s="45"/>
      <c r="L29" s="8"/>
    </row>
    <row r="30" spans="1:12" s="9" customFormat="1" ht="45.75" thickBot="1" x14ac:dyDescent="0.3">
      <c r="A30" s="87" t="s">
        <v>203</v>
      </c>
      <c r="B30" s="89" t="s">
        <v>213</v>
      </c>
      <c r="C30" s="76">
        <f t="shared" ref="C30" si="5">LEN(B30)</f>
        <v>50</v>
      </c>
      <c r="D30" s="91" t="s">
        <v>204</v>
      </c>
      <c r="E30" s="102">
        <v>118762</v>
      </c>
      <c r="F30" s="120" t="str">
        <f>$B$3&amp;": "&amp;RIGHT(B30, LEN(B30) - 10)</f>
        <v>Predictive Analytics: Choose an Appropriate Data Mining Method</v>
      </c>
      <c r="G30" s="95" t="s">
        <v>71</v>
      </c>
      <c r="H30" s="77">
        <f t="shared" si="3"/>
        <v>62</v>
      </c>
      <c r="I30" s="78"/>
      <c r="J30" s="84"/>
      <c r="K30" s="79"/>
      <c r="L30" s="10"/>
    </row>
    <row r="31" spans="1:12" s="9" customFormat="1" x14ac:dyDescent="0.25">
      <c r="A31" s="10"/>
      <c r="B31" s="10"/>
      <c r="C31" s="11"/>
      <c r="F31" s="10"/>
      <c r="G31" s="12"/>
      <c r="H31" s="11"/>
      <c r="I31" s="11"/>
      <c r="J31" s="11"/>
      <c r="K31" s="11"/>
      <c r="L31" s="10"/>
    </row>
    <row r="32" spans="1:12" s="9" customFormat="1" x14ac:dyDescent="0.25">
      <c r="A32" s="10"/>
      <c r="B32" s="10"/>
      <c r="C32" s="11"/>
      <c r="F32" s="10"/>
      <c r="G32" s="12"/>
      <c r="H32" s="11"/>
      <c r="I32" s="11"/>
      <c r="J32" s="11"/>
      <c r="K32" s="11"/>
      <c r="L32" s="10"/>
    </row>
    <row r="33" spans="1:12" s="9" customFormat="1" x14ac:dyDescent="0.25">
      <c r="A33" s="10"/>
      <c r="B33" s="10"/>
      <c r="C33" s="11"/>
      <c r="F33" s="10"/>
      <c r="G33" s="12"/>
      <c r="H33" s="11"/>
      <c r="I33" s="11"/>
      <c r="J33" s="11"/>
      <c r="K33" s="11"/>
      <c r="L33" s="10"/>
    </row>
    <row r="34" spans="1:12" s="9" customFormat="1" x14ac:dyDescent="0.25">
      <c r="A34" s="10"/>
      <c r="B34" s="10"/>
      <c r="C34" s="11"/>
      <c r="F34" s="10"/>
      <c r="G34" s="12"/>
      <c r="H34" s="11"/>
      <c r="I34" s="11"/>
      <c r="J34" s="11"/>
      <c r="K34" s="11"/>
      <c r="L34" s="10"/>
    </row>
    <row r="35" spans="1:12" s="9" customFormat="1" x14ac:dyDescent="0.25">
      <c r="A35" s="10"/>
      <c r="B35" s="10"/>
      <c r="C35" s="11"/>
      <c r="F35" s="10"/>
      <c r="G35" s="12"/>
      <c r="H35" s="11"/>
      <c r="I35" s="11"/>
      <c r="J35" s="11"/>
      <c r="K35" s="11"/>
      <c r="L35" s="10"/>
    </row>
    <row r="36" spans="1:12" s="9" customFormat="1" x14ac:dyDescent="0.25">
      <c r="A36" s="10"/>
      <c r="B36" s="10"/>
      <c r="C36" s="11"/>
      <c r="F36" s="10"/>
      <c r="G36" s="12"/>
      <c r="H36" s="11"/>
      <c r="I36" s="11"/>
      <c r="J36" s="11"/>
      <c r="K36" s="11"/>
      <c r="L36" s="10"/>
    </row>
    <row r="37" spans="1:12" s="9" customFormat="1" x14ac:dyDescent="0.25">
      <c r="A37" s="10"/>
      <c r="B37" s="10"/>
      <c r="C37" s="11"/>
      <c r="F37" s="10"/>
      <c r="G37" s="12"/>
      <c r="H37" s="11"/>
      <c r="I37" s="11"/>
      <c r="J37" s="11"/>
      <c r="K37" s="11"/>
      <c r="L37" s="10"/>
    </row>
    <row r="38" spans="1:12" s="9" customFormat="1" x14ac:dyDescent="0.25">
      <c r="A38" s="10"/>
      <c r="B38" s="10"/>
      <c r="C38" s="11"/>
      <c r="F38" s="10"/>
      <c r="G38" s="12"/>
      <c r="H38" s="11"/>
      <c r="I38" s="11"/>
      <c r="J38" s="11"/>
      <c r="K38" s="11"/>
      <c r="L38" s="10"/>
    </row>
    <row r="39" spans="1:12" s="9" customFormat="1" x14ac:dyDescent="0.25">
      <c r="A39" s="10"/>
      <c r="B39" s="10"/>
      <c r="C39" s="11"/>
      <c r="F39" s="10"/>
      <c r="G39" s="12"/>
      <c r="H39" s="11"/>
      <c r="I39" s="11"/>
      <c r="J39" s="11"/>
      <c r="K39" s="11"/>
      <c r="L39" s="10"/>
    </row>
    <row r="40" spans="1:12" s="9" customFormat="1" x14ac:dyDescent="0.25">
      <c r="A40" s="10"/>
      <c r="B40" s="10"/>
      <c r="C40" s="11"/>
      <c r="F40" s="10"/>
      <c r="G40" s="12"/>
      <c r="H40" s="11"/>
      <c r="I40" s="11"/>
      <c r="J40" s="11"/>
      <c r="K40" s="11"/>
      <c r="L40" s="10"/>
    </row>
    <row r="41" spans="1:12" s="9" customFormat="1" x14ac:dyDescent="0.25">
      <c r="A41" s="10"/>
      <c r="B41" s="10"/>
      <c r="C41" s="11"/>
      <c r="F41" s="10"/>
      <c r="G41" s="12"/>
      <c r="H41" s="11"/>
      <c r="I41" s="11"/>
      <c r="J41" s="11"/>
      <c r="K41" s="11"/>
      <c r="L41" s="10"/>
    </row>
    <row r="42" spans="1:12" s="9" customFormat="1" x14ac:dyDescent="0.25">
      <c r="A42" s="10"/>
      <c r="B42" s="10"/>
      <c r="C42" s="11"/>
      <c r="F42" s="10"/>
      <c r="G42" s="12"/>
      <c r="H42" s="11"/>
      <c r="I42" s="11"/>
      <c r="J42" s="11"/>
      <c r="K42" s="11"/>
      <c r="L42" s="10"/>
    </row>
    <row r="43" spans="1:12" s="9" customFormat="1" x14ac:dyDescent="0.25">
      <c r="A43" s="10"/>
      <c r="B43" s="10"/>
      <c r="C43" s="11"/>
      <c r="F43" s="10"/>
      <c r="G43" s="12"/>
      <c r="H43" s="11"/>
      <c r="I43" s="11"/>
      <c r="J43" s="11"/>
      <c r="K43" s="11"/>
      <c r="L43" s="10"/>
    </row>
    <row r="44" spans="1:12" s="9" customFormat="1" x14ac:dyDescent="0.25">
      <c r="A44" s="10"/>
      <c r="B44" s="10"/>
      <c r="C44" s="11"/>
      <c r="F44" s="10"/>
      <c r="G44" s="12"/>
      <c r="H44" s="11"/>
      <c r="I44" s="11"/>
      <c r="J44" s="11"/>
      <c r="K44" s="11"/>
      <c r="L44" s="10"/>
    </row>
  </sheetData>
  <sheetProtection algorithmName="SHA-512" hashValue="ice2gmyBo6H0nF18xAzWxk54CFwRDdeN8ogpS0F6nfCJxgEDQ2z+A4oFLSvWAn4zmGMRhmm4SwtyyxhjP1ORGg==" saltValue="00sTq0XSM05csjR26zYq+A==" spinCount="100000" sheet="1" objects="1" scenarios="1"/>
  <mergeCells count="7">
    <mergeCell ref="G17:H17"/>
    <mergeCell ref="G10:H10"/>
    <mergeCell ref="G11:H11"/>
    <mergeCell ref="G12:H12"/>
    <mergeCell ref="G13:H13"/>
    <mergeCell ref="G14:H14"/>
    <mergeCell ref="G15:H15"/>
  </mergeCells>
  <conditionalFormatting sqref="C21:C24">
    <cfRule type="cellIs" dxfId="285" priority="30" operator="greaterThan">
      <formula>52</formula>
    </cfRule>
  </conditionalFormatting>
  <conditionalFormatting sqref="C30">
    <cfRule type="cellIs" dxfId="284" priority="29" operator="greaterThan">
      <formula>52</formula>
    </cfRule>
  </conditionalFormatting>
  <conditionalFormatting sqref="H30 H21:H24">
    <cfRule type="cellIs" dxfId="283" priority="28" operator="greaterThan">
      <formula>100</formula>
    </cfRule>
  </conditionalFormatting>
  <conditionalFormatting sqref="C2">
    <cfRule type="cellIs" dxfId="282" priority="27" operator="greaterThan">
      <formula>49</formula>
    </cfRule>
  </conditionalFormatting>
  <conditionalFormatting sqref="C11">
    <cfRule type="cellIs" dxfId="281" priority="26" operator="greaterThan">
      <formula>80</formula>
    </cfRule>
  </conditionalFormatting>
  <conditionalFormatting sqref="C12">
    <cfRule type="cellIs" dxfId="280" priority="25" operator="greaterThan">
      <formula>4000</formula>
    </cfRule>
  </conditionalFormatting>
  <conditionalFormatting sqref="C15">
    <cfRule type="cellIs" dxfId="279" priority="24" operator="greaterThan">
      <formula>500</formula>
    </cfRule>
  </conditionalFormatting>
  <conditionalFormatting sqref="C1">
    <cfRule type="cellIs" dxfId="278" priority="23" operator="greaterThan">
      <formula>49</formula>
    </cfRule>
  </conditionalFormatting>
  <conditionalFormatting sqref="H27">
    <cfRule type="cellIs" dxfId="277" priority="17" operator="greaterThan">
      <formula>100</formula>
    </cfRule>
  </conditionalFormatting>
  <conditionalFormatting sqref="C26">
    <cfRule type="cellIs" dxfId="276" priority="16" operator="greaterThan">
      <formula>52</formula>
    </cfRule>
  </conditionalFormatting>
  <conditionalFormatting sqref="H26">
    <cfRule type="cellIs" dxfId="275" priority="15" operator="greaterThan">
      <formula>100</formula>
    </cfRule>
  </conditionalFormatting>
  <conditionalFormatting sqref="C25">
    <cfRule type="cellIs" dxfId="274" priority="22" operator="greaterThan">
      <formula>52</formula>
    </cfRule>
  </conditionalFormatting>
  <conditionalFormatting sqref="H25">
    <cfRule type="cellIs" dxfId="273" priority="21" operator="greaterThan">
      <formula>100</formula>
    </cfRule>
  </conditionalFormatting>
  <conditionalFormatting sqref="C28">
    <cfRule type="cellIs" dxfId="272" priority="20" operator="greaterThan">
      <formula>52</formula>
    </cfRule>
  </conditionalFormatting>
  <conditionalFormatting sqref="H28">
    <cfRule type="cellIs" dxfId="271" priority="19" operator="greaterThan">
      <formula>100</formula>
    </cfRule>
  </conditionalFormatting>
  <conditionalFormatting sqref="C29">
    <cfRule type="cellIs" dxfId="270" priority="14" operator="greaterThan">
      <formula>52</formula>
    </cfRule>
  </conditionalFormatting>
  <conditionalFormatting sqref="H29">
    <cfRule type="cellIs" dxfId="269" priority="13" operator="greaterThan">
      <formula>100</formula>
    </cfRule>
  </conditionalFormatting>
  <conditionalFormatting sqref="C27">
    <cfRule type="cellIs" dxfId="268" priority="18" operator="greaterThan">
      <formula>52</formula>
    </cfRule>
  </conditionalFormatting>
  <dataValidations count="22">
    <dataValidation type="list" allowBlank="1" showInputMessage="1" showErrorMessage="1" prompt="Choose from the drop down list to autopopulate Course ID." sqref="B1">
      <formula1>"IT Skills, Business Skills, IT Desktop"</formula1>
    </dataValidation>
    <dataValidation allowBlank="1" showInputMessage="1" showErrorMessage="1" prompt="All PSVs in plan. Auto-populate from amount of PSVs in each course (B14). Locked cell." sqref="B17"/>
    <dataValidation allowBlank="1" showInputMessage="1" showErrorMessage="1" prompt="Auto-Count from column E. Locked cell." sqref="B16"/>
    <dataValidation allowBlank="1" showInputMessage="1" showErrorMessage="1" prompt="At least five keywords that are likely to be entered by a learner searching for specific content. 500 characters max." sqref="B15"/>
    <dataValidation allowBlank="1" showInputMessage="1" showErrorMessage="1" prompt="Describe audience in terms of job titles, responsibilities, and/or required expertise or profiency. Can be a single list separated by semicolons, or a full sentence with terminal punctuation. Can be the same for all courses in the lesson path." sqref="B14"/>
    <dataValidation allowBlank="1" showInputMessage="1" showErrorMessage="1" prompt="Single sentence describing what the learner will be able to perform after completing the course. Begins with 'To'. No terminal punctuation." sqref="B13"/>
    <dataValidation allowBlank="1" showInputMessage="1" showErrorMessage="1" prompt="Hook describing the benefit to the learner. 1 - 3 sentences describing the content coverage, + exam/cert info. 4000 characters." sqref="B12"/>
    <dataValidation allowBlank="1" showInputMessage="1" showErrorMessage="1" prompt="Include technology name. Max 80 characters" sqref="B11"/>
    <dataValidation allowBlank="1" showInputMessage="1" showErrorMessage="1" prompt="Auto-populated based on LP ID and Content Type. IT skills for 'a0#_it_enus', IT Desktop for 'a0#_dt_enus' etc." sqref="B10"/>
    <dataValidation allowBlank="1" showInputMessage="1" showErrorMessage="1" prompt="High-level description of the audience, similar to course audience." sqref="B6"/>
    <dataValidation allowBlank="1" showInputMessage="1" showErrorMessage="1" prompt="High-level description of the content, a hook of why learning this is beneficial to the learner, and exam/cert coverage" sqref="B5"/>
    <dataValidation allowBlank="1" showInputMessage="1" showErrorMessage="1" prompt="ab_cdef" sqref="B4"/>
    <dataValidation allowBlank="1" showInputMessage="1" showErrorMessage="1" prompt="Max 49 characters." sqref="B2:B3"/>
    <dataValidation allowBlank="1" showInputMessage="1" showErrorMessage="1" prompt="Practice Lesson Title. Starts with the word 'Practice: '. Max 43 characters" sqref="A30"/>
    <dataValidation allowBlank="1" showInputMessage="1" showErrorMessage="1" prompt="Starts with the word 'Exercise: '" sqref="B30"/>
    <dataValidation allowBlank="1" showInputMessage="1" showErrorMessage="1" prompt="Describes what tasks the learner will be practicing but should not begin with the verb 'Practice'. Include technology name when possible. This field doubles as the PSV description in Skillport. No end punctuation. Use measurable verbs." sqref="D30"/>
    <dataValidation type="textLength" operator="lessThanOrEqual" allowBlank="1" showInputMessage="1" showErrorMessage="1" error="Lesson title may not exceed 43 characters" prompt="max 43 characters" sqref="A21:A22 A26:A28">
      <formula1>43</formula1>
    </dataValidation>
    <dataValidation type="list" allowBlank="1" showInputMessage="1" showErrorMessage="1" sqref="G10:H15">
      <formula1>$N$9:$N$15</formula1>
    </dataValidation>
    <dataValidation type="list" allowBlank="1" showInputMessage="1" showErrorMessage="1" sqref="G17:H17">
      <formula1>$O$9:$O$11</formula1>
    </dataValidation>
    <dataValidation allowBlank="1" showInputMessage="1" showErrorMessage="1" prompt="Each topic title is unique. Capitalize each main word. Max 52 characters" sqref="B21 B23:B29"/>
    <dataValidation allowBlank="1" showInputMessage="1" showErrorMessage="1" prompt="Auto-populated from path and topic title. Locked cell." sqref="F21:F29"/>
    <dataValidation allowBlank="1" showInputMessage="1" showErrorMessage="1" prompt="Describes what the learner will be able to do after completing the topic. Include technology name when possible. This field doubles as the PSV description in SkillPort. No end punctuation. Use measurable verbs." sqref="D21:D29"/>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36"/>
  <sheetViews>
    <sheetView topLeftCell="A13" zoomScale="90" zoomScaleNormal="90" workbookViewId="0">
      <selection activeCell="E21" sqref="E21:E27"/>
    </sheetView>
  </sheetViews>
  <sheetFormatPr defaultColWidth="51.7109375" defaultRowHeight="15" x14ac:dyDescent="0.25"/>
  <cols>
    <col min="1" max="1" width="47" style="236" customWidth="1"/>
    <col min="2" max="2" width="50.7109375" style="223" customWidth="1"/>
    <col min="3" max="3" width="9" style="222" customWidth="1"/>
    <col min="4" max="4" width="50.7109375" style="223" customWidth="1"/>
    <col min="5" max="5" width="9.42578125" style="236" customWidth="1"/>
    <col min="6" max="6" width="50.7109375" style="223" customWidth="1"/>
    <col min="7" max="7" width="9.5703125" style="225" customWidth="1"/>
    <col min="8" max="8" width="11.7109375" style="222" bestFit="1" customWidth="1"/>
    <col min="9" max="9" width="14.7109375" style="222" customWidth="1"/>
    <col min="10" max="10" width="53.7109375" style="222" customWidth="1"/>
    <col min="11" max="11" width="68.5703125" style="222" customWidth="1"/>
    <col min="12" max="12" width="82.7109375" style="223" customWidth="1"/>
    <col min="13" max="13" width="51.7109375" style="223" customWidth="1"/>
    <col min="14" max="14" width="40.140625" style="223" hidden="1" customWidth="1"/>
    <col min="15" max="15" width="14.28515625" style="223" hidden="1" customWidth="1"/>
    <col min="16" max="16384" width="51.7109375" style="223"/>
  </cols>
  <sheetData>
    <row r="1" spans="1:15" ht="21" x14ac:dyDescent="0.25">
      <c r="A1" s="220" t="s">
        <v>52</v>
      </c>
      <c r="B1" s="221" t="s">
        <v>62</v>
      </c>
      <c r="E1" s="224" t="s">
        <v>4</v>
      </c>
      <c r="K1" s="223"/>
    </row>
    <row r="2" spans="1:15" ht="21" x14ac:dyDescent="0.25">
      <c r="A2" s="220" t="s">
        <v>20</v>
      </c>
      <c r="B2" s="221" t="s">
        <v>68</v>
      </c>
      <c r="C2" s="222">
        <f>LEN(B2)</f>
        <v>20</v>
      </c>
      <c r="E2" s="224" t="s">
        <v>4</v>
      </c>
      <c r="K2" s="223"/>
    </row>
    <row r="3" spans="1:15" ht="21" x14ac:dyDescent="0.25">
      <c r="A3" s="220" t="s">
        <v>60</v>
      </c>
      <c r="B3" s="221" t="s">
        <v>68</v>
      </c>
      <c r="E3" s="224"/>
      <c r="K3" s="223"/>
    </row>
    <row r="4" spans="1:15" ht="21" x14ac:dyDescent="0.25">
      <c r="A4" s="220" t="s">
        <v>23</v>
      </c>
      <c r="B4" s="221" t="s">
        <v>117</v>
      </c>
      <c r="E4" s="224"/>
      <c r="F4" s="228"/>
      <c r="G4" s="228"/>
      <c r="H4" s="229"/>
      <c r="K4" s="230"/>
      <c r="L4" s="230"/>
      <c r="M4" s="231"/>
      <c r="N4" s="230"/>
    </row>
    <row r="5" spans="1:15" ht="267.75" x14ac:dyDescent="0.25">
      <c r="A5" s="232" t="s">
        <v>17</v>
      </c>
      <c r="B5" s="233" t="s">
        <v>118</v>
      </c>
      <c r="E5" s="224"/>
      <c r="F5" s="228"/>
      <c r="G5" s="228"/>
      <c r="H5" s="229"/>
      <c r="K5" s="230"/>
      <c r="L5" s="230"/>
      <c r="M5" s="231"/>
      <c r="N5" s="230"/>
    </row>
    <row r="6" spans="1:15" ht="141.75" x14ac:dyDescent="0.25">
      <c r="A6" s="232" t="s">
        <v>11</v>
      </c>
      <c r="B6" s="114" t="s">
        <v>320</v>
      </c>
      <c r="E6" s="224"/>
      <c r="F6" s="228"/>
      <c r="G6" s="228"/>
      <c r="H6" s="229"/>
      <c r="K6" s="230"/>
      <c r="L6" s="230"/>
      <c r="M6" s="231"/>
      <c r="N6" s="230"/>
    </row>
    <row r="7" spans="1:15" ht="21" x14ac:dyDescent="0.25">
      <c r="A7" s="232" t="s">
        <v>18</v>
      </c>
      <c r="B7" s="221" t="s">
        <v>63</v>
      </c>
      <c r="E7" s="224"/>
      <c r="F7" s="228"/>
      <c r="G7" s="228"/>
      <c r="H7" s="229"/>
      <c r="K7" s="234"/>
      <c r="L7" s="234"/>
      <c r="M7" s="231"/>
      <c r="N7" s="234"/>
    </row>
    <row r="8" spans="1:15" ht="21" x14ac:dyDescent="0.25">
      <c r="A8" s="232" t="s">
        <v>6</v>
      </c>
      <c r="B8" s="221" t="s">
        <v>63</v>
      </c>
      <c r="E8" s="224"/>
      <c r="F8" s="228"/>
      <c r="G8" s="228"/>
      <c r="H8" s="229"/>
      <c r="K8" s="234"/>
      <c r="L8" s="234"/>
      <c r="M8" s="231"/>
      <c r="N8" s="234"/>
    </row>
    <row r="9" spans="1:15" ht="21" x14ac:dyDescent="0.25">
      <c r="A9" s="235"/>
      <c r="B9" s="221">
        <v>0</v>
      </c>
      <c r="F9" s="228"/>
      <c r="G9" s="228"/>
      <c r="H9" s="237"/>
      <c r="K9" s="223"/>
      <c r="N9" s="238" t="s">
        <v>58</v>
      </c>
      <c r="O9" s="239" t="s">
        <v>25</v>
      </c>
    </row>
    <row r="10" spans="1:15" ht="21" x14ac:dyDescent="0.25">
      <c r="A10" s="240" t="s">
        <v>525</v>
      </c>
      <c r="B10" s="97" t="str">
        <f>IF(B1="IT Skills",B4&amp;"_a07_it_enus",IF(B1="Business Skills",B4&amp;"_a07_bs_enus",IF(B1="IT Desktop",B4&amp;"_a07_dt_enus","_a07_it_enus")))</f>
        <v>df_prma_a07_it_enus</v>
      </c>
      <c r="E10" s="224"/>
      <c r="F10" s="232" t="s">
        <v>24</v>
      </c>
      <c r="G10" s="336" t="s">
        <v>54</v>
      </c>
      <c r="H10" s="337"/>
      <c r="K10" s="223"/>
      <c r="N10" s="238" t="s">
        <v>56</v>
      </c>
      <c r="O10" s="239" t="s">
        <v>27</v>
      </c>
    </row>
    <row r="11" spans="1:15" ht="21" x14ac:dyDescent="0.25">
      <c r="A11" s="240" t="s">
        <v>526</v>
      </c>
      <c r="B11" s="241" t="s">
        <v>555</v>
      </c>
      <c r="C11" s="242">
        <f>LEN(B11)</f>
        <v>18</v>
      </c>
      <c r="E11" s="224"/>
      <c r="F11" s="232" t="s">
        <v>26</v>
      </c>
      <c r="G11" s="334"/>
      <c r="H11" s="335"/>
      <c r="K11" s="223"/>
      <c r="N11" s="238" t="s">
        <v>57</v>
      </c>
      <c r="O11" s="239" t="s">
        <v>29</v>
      </c>
    </row>
    <row r="12" spans="1:15" s="244" customFormat="1" ht="63" x14ac:dyDescent="0.25">
      <c r="A12" s="232" t="s">
        <v>19</v>
      </c>
      <c r="B12" s="243" t="s">
        <v>569</v>
      </c>
      <c r="C12" s="242">
        <f>LEN(B12)</f>
        <v>200</v>
      </c>
      <c r="E12" s="245"/>
      <c r="F12" s="232" t="s">
        <v>28</v>
      </c>
      <c r="G12" s="334"/>
      <c r="H12" s="335"/>
      <c r="N12" s="238" t="s">
        <v>54</v>
      </c>
    </row>
    <row r="13" spans="1:15" s="244" customFormat="1" ht="15.75" x14ac:dyDescent="0.25">
      <c r="A13" s="232" t="s">
        <v>10</v>
      </c>
      <c r="B13" s="75" t="s">
        <v>572</v>
      </c>
      <c r="C13" s="246"/>
      <c r="E13" s="245"/>
      <c r="F13" s="232" t="s">
        <v>30</v>
      </c>
      <c r="G13" s="330"/>
      <c r="H13" s="331"/>
      <c r="N13" s="238" t="s">
        <v>59</v>
      </c>
    </row>
    <row r="14" spans="1:15" s="244" customFormat="1" ht="94.5" x14ac:dyDescent="0.25">
      <c r="A14" s="232" t="s">
        <v>1</v>
      </c>
      <c r="B14" s="247" t="s">
        <v>119</v>
      </c>
      <c r="C14" s="246"/>
      <c r="E14" s="248"/>
      <c r="F14" s="232" t="s">
        <v>31</v>
      </c>
      <c r="G14" s="330"/>
      <c r="H14" s="331"/>
      <c r="N14" s="238" t="s">
        <v>53</v>
      </c>
    </row>
    <row r="15" spans="1:15" s="244" customFormat="1" ht="78.75" x14ac:dyDescent="0.25">
      <c r="A15" s="232" t="s">
        <v>2</v>
      </c>
      <c r="B15" s="75" t="s">
        <v>570</v>
      </c>
      <c r="C15" s="242">
        <f>LEN(B15)</f>
        <v>236</v>
      </c>
      <c r="E15" s="248"/>
      <c r="F15" s="232" t="s">
        <v>32</v>
      </c>
      <c r="G15" s="330"/>
      <c r="H15" s="331"/>
      <c r="N15" s="238" t="s">
        <v>55</v>
      </c>
    </row>
    <row r="16" spans="1:15" s="244" customFormat="1" ht="15.75" x14ac:dyDescent="0.25">
      <c r="A16" s="232" t="s">
        <v>21</v>
      </c>
      <c r="B16" s="75">
        <f>COUNTA(B21:B29)</f>
        <v>7</v>
      </c>
      <c r="C16" s="246"/>
      <c r="E16" s="248"/>
      <c r="G16" s="246"/>
      <c r="H16" s="246"/>
    </row>
    <row r="17" spans="1:13" ht="15.75" x14ac:dyDescent="0.25">
      <c r="A17" s="232" t="s">
        <v>51</v>
      </c>
      <c r="B17" s="249"/>
      <c r="F17" s="232" t="s">
        <v>33</v>
      </c>
      <c r="G17" s="332" t="s">
        <v>27</v>
      </c>
      <c r="H17" s="333"/>
      <c r="K17" s="223"/>
    </row>
    <row r="18" spans="1:13" ht="15.75" thickBot="1" x14ac:dyDescent="0.3">
      <c r="A18" s="223"/>
      <c r="E18" s="223"/>
      <c r="K18" s="223"/>
    </row>
    <row r="19" spans="1:13" s="258" customFormat="1" ht="56.25" x14ac:dyDescent="0.25">
      <c r="A19" s="250" t="s">
        <v>0</v>
      </c>
      <c r="B19" s="251" t="s">
        <v>48</v>
      </c>
      <c r="C19" s="252" t="s">
        <v>9</v>
      </c>
      <c r="D19" s="253" t="s">
        <v>7</v>
      </c>
      <c r="E19" s="254" t="s">
        <v>5</v>
      </c>
      <c r="F19" s="255" t="s">
        <v>49</v>
      </c>
      <c r="G19" s="256" t="s">
        <v>12</v>
      </c>
      <c r="H19" s="257" t="s">
        <v>22</v>
      </c>
      <c r="I19" s="59" t="s">
        <v>50</v>
      </c>
      <c r="J19" s="81" t="s">
        <v>3</v>
      </c>
      <c r="K19" s="60" t="s">
        <v>61</v>
      </c>
    </row>
    <row r="20" spans="1:13" s="267" customFormat="1" ht="30.75" thickBot="1" x14ac:dyDescent="0.3">
      <c r="A20" s="259" t="s">
        <v>8</v>
      </c>
      <c r="B20" s="260" t="s">
        <v>13</v>
      </c>
      <c r="C20" s="261"/>
      <c r="D20" s="292" t="s">
        <v>14</v>
      </c>
      <c r="E20" s="261" t="s">
        <v>8</v>
      </c>
      <c r="F20" s="261" t="s">
        <v>8</v>
      </c>
      <c r="G20" s="264" t="s">
        <v>8</v>
      </c>
      <c r="H20" s="264"/>
      <c r="I20" s="265" t="s">
        <v>8</v>
      </c>
      <c r="J20" s="265"/>
      <c r="K20" s="266"/>
    </row>
    <row r="21" spans="1:13" s="230" customFormat="1" ht="15.75" x14ac:dyDescent="0.25">
      <c r="A21" s="293" t="s">
        <v>221</v>
      </c>
      <c r="B21" s="270" t="s">
        <v>222</v>
      </c>
      <c r="C21" s="46">
        <f t="shared" ref="C21:C27" si="0">LEN(B21)</f>
        <v>28</v>
      </c>
      <c r="D21" s="270" t="s">
        <v>223</v>
      </c>
      <c r="E21" s="201">
        <v>118802</v>
      </c>
      <c r="F21" s="107" t="str">
        <f t="shared" ref="F21:F27" si="1">$B$3&amp;": "&amp;B21</f>
        <v>Predictive Analytics: The Need to Clean Messy Data</v>
      </c>
      <c r="G21" s="197" t="s">
        <v>602</v>
      </c>
      <c r="H21" s="48">
        <f t="shared" ref="H21:H27" si="2">LEN(F21)</f>
        <v>50</v>
      </c>
      <c r="I21" s="279"/>
      <c r="J21" s="280" t="s">
        <v>224</v>
      </c>
      <c r="K21" s="284" t="s">
        <v>225</v>
      </c>
      <c r="L21" s="274"/>
    </row>
    <row r="22" spans="1:13" s="230" customFormat="1" ht="31.5" x14ac:dyDescent="0.25">
      <c r="A22" s="293"/>
      <c r="B22" s="270" t="s">
        <v>226</v>
      </c>
      <c r="C22" s="47">
        <f t="shared" si="0"/>
        <v>35</v>
      </c>
      <c r="D22" s="270" t="s">
        <v>227</v>
      </c>
      <c r="E22" s="201">
        <v>118803</v>
      </c>
      <c r="F22" s="107" t="str">
        <f t="shared" si="1"/>
        <v>Predictive Analytics: Outlier Identification and Handling</v>
      </c>
      <c r="G22" s="197" t="s">
        <v>71</v>
      </c>
      <c r="H22" s="48">
        <f t="shared" si="2"/>
        <v>57</v>
      </c>
      <c r="I22" s="279"/>
      <c r="J22" s="280"/>
      <c r="K22" s="299" t="s">
        <v>228</v>
      </c>
      <c r="L22" s="299" t="s">
        <v>229</v>
      </c>
    </row>
    <row r="23" spans="1:13" s="230" customFormat="1" ht="31.5" x14ac:dyDescent="0.25">
      <c r="B23" s="270" t="s">
        <v>279</v>
      </c>
      <c r="C23" s="47">
        <f t="shared" si="0"/>
        <v>43</v>
      </c>
      <c r="D23" s="270" t="s">
        <v>280</v>
      </c>
      <c r="E23" s="201">
        <v>118804</v>
      </c>
      <c r="F23" s="107" t="str">
        <f t="shared" si="1"/>
        <v>Predictive Analytics: Transforming, Normalizing, and Scaling Data</v>
      </c>
      <c r="G23" s="197" t="s">
        <v>71</v>
      </c>
      <c r="H23" s="48">
        <f t="shared" si="2"/>
        <v>65</v>
      </c>
      <c r="I23" s="279"/>
      <c r="J23" s="280"/>
      <c r="K23" s="299" t="s">
        <v>228</v>
      </c>
      <c r="L23" s="299" t="s">
        <v>229</v>
      </c>
    </row>
    <row r="24" spans="1:13" s="230" customFormat="1" ht="30" x14ac:dyDescent="0.25">
      <c r="A24" s="293"/>
      <c r="B24" s="270" t="s">
        <v>230</v>
      </c>
      <c r="C24" s="47">
        <f t="shared" si="0"/>
        <v>21</v>
      </c>
      <c r="D24" s="270" t="s">
        <v>231</v>
      </c>
      <c r="E24" s="201">
        <v>118805</v>
      </c>
      <c r="F24" s="107" t="str">
        <f t="shared" si="1"/>
        <v>Predictive Analytics: Variable Partitioning</v>
      </c>
      <c r="G24" s="197" t="s">
        <v>71</v>
      </c>
      <c r="H24" s="48">
        <f t="shared" si="2"/>
        <v>43</v>
      </c>
      <c r="I24" s="279"/>
      <c r="J24" s="280"/>
      <c r="K24" s="299" t="s">
        <v>228</v>
      </c>
      <c r="L24" s="294"/>
    </row>
    <row r="25" spans="1:13" s="230" customFormat="1" ht="31.5" x14ac:dyDescent="0.25">
      <c r="A25" s="293"/>
      <c r="B25" s="270" t="s">
        <v>232</v>
      </c>
      <c r="C25" s="47">
        <f t="shared" si="0"/>
        <v>36</v>
      </c>
      <c r="D25" s="270" t="s">
        <v>233</v>
      </c>
      <c r="E25" s="201">
        <v>118806</v>
      </c>
      <c r="F25" s="107" t="str">
        <f t="shared" si="1"/>
        <v>Predictive Analytics: Dummy Variables and Variable Removal</v>
      </c>
      <c r="G25" s="197" t="s">
        <v>71</v>
      </c>
      <c r="H25" s="48">
        <f t="shared" si="2"/>
        <v>58</v>
      </c>
      <c r="I25" s="279"/>
      <c r="J25" s="280"/>
      <c r="K25" s="299" t="s">
        <v>228</v>
      </c>
      <c r="L25" s="294"/>
      <c r="M25" s="230" t="s">
        <v>234</v>
      </c>
    </row>
    <row r="26" spans="1:13" s="230" customFormat="1" ht="31.5" x14ac:dyDescent="0.25">
      <c r="A26" s="293"/>
      <c r="B26" s="276" t="s">
        <v>235</v>
      </c>
      <c r="C26" s="46">
        <f t="shared" si="0"/>
        <v>36</v>
      </c>
      <c r="D26" s="270" t="s">
        <v>236</v>
      </c>
      <c r="E26" s="201">
        <v>118807</v>
      </c>
      <c r="F26" s="107" t="str">
        <f t="shared" si="1"/>
        <v>Predictive Analytics: Approaches for Handling Missing Data</v>
      </c>
      <c r="G26" s="197" t="s">
        <v>71</v>
      </c>
      <c r="H26" s="48">
        <f t="shared" si="2"/>
        <v>58</v>
      </c>
      <c r="I26" s="279"/>
      <c r="J26" s="280"/>
      <c r="K26" s="299" t="s">
        <v>228</v>
      </c>
      <c r="L26" s="274" t="s">
        <v>237</v>
      </c>
    </row>
    <row r="27" spans="1:13" s="230" customFormat="1" ht="31.5" x14ac:dyDescent="0.25">
      <c r="A27" s="293"/>
      <c r="B27" s="278" t="s">
        <v>238</v>
      </c>
      <c r="C27" s="47">
        <f t="shared" si="0"/>
        <v>30</v>
      </c>
      <c r="D27" s="270" t="s">
        <v>239</v>
      </c>
      <c r="E27" s="201">
        <v>118808</v>
      </c>
      <c r="F27" s="107" t="str">
        <f t="shared" si="1"/>
        <v>Predictive Analytics: Imputation for Continuous Data</v>
      </c>
      <c r="G27" s="197" t="s">
        <v>71</v>
      </c>
      <c r="H27" s="48">
        <f t="shared" si="2"/>
        <v>52</v>
      </c>
      <c r="I27" s="279"/>
      <c r="J27" s="280"/>
      <c r="K27" s="299" t="s">
        <v>240</v>
      </c>
      <c r="L27" s="274" t="s">
        <v>241</v>
      </c>
    </row>
    <row r="28" spans="1:13" s="230" customFormat="1" x14ac:dyDescent="0.25">
      <c r="A28" s="281"/>
      <c r="B28" s="281"/>
      <c r="C28" s="282"/>
      <c r="F28" s="281"/>
      <c r="G28" s="283"/>
      <c r="H28" s="282"/>
      <c r="I28" s="282"/>
      <c r="J28" s="282"/>
      <c r="K28" s="282"/>
      <c r="L28" s="281"/>
    </row>
    <row r="29" spans="1:13" s="230" customFormat="1" x14ac:dyDescent="0.25">
      <c r="A29" s="281"/>
      <c r="B29" s="281"/>
      <c r="C29" s="282"/>
      <c r="F29" s="281"/>
      <c r="G29" s="283"/>
      <c r="H29" s="282"/>
      <c r="I29" s="282"/>
      <c r="J29" s="282"/>
      <c r="K29" s="282"/>
      <c r="L29" s="281"/>
    </row>
    <row r="30" spans="1:13" s="230" customFormat="1" x14ac:dyDescent="0.25">
      <c r="A30" s="281"/>
      <c r="B30" s="281"/>
      <c r="C30" s="282"/>
      <c r="F30" s="281"/>
      <c r="G30" s="283"/>
      <c r="H30" s="282"/>
      <c r="I30" s="282"/>
      <c r="J30" s="282"/>
      <c r="K30" s="282"/>
      <c r="L30" s="281"/>
    </row>
    <row r="31" spans="1:13" s="230" customFormat="1" x14ac:dyDescent="0.25">
      <c r="A31" s="281"/>
      <c r="B31" s="281"/>
      <c r="C31" s="282"/>
      <c r="F31" s="281"/>
      <c r="G31" s="283"/>
      <c r="H31" s="282"/>
      <c r="I31" s="282"/>
      <c r="J31" s="282"/>
      <c r="K31" s="282"/>
      <c r="L31" s="281"/>
    </row>
    <row r="32" spans="1:13" s="230" customFormat="1" x14ac:dyDescent="0.25">
      <c r="A32" s="281"/>
      <c r="B32" s="281"/>
      <c r="C32" s="282"/>
      <c r="F32" s="281"/>
      <c r="G32" s="283"/>
      <c r="H32" s="282"/>
      <c r="I32" s="282"/>
      <c r="J32" s="282"/>
      <c r="K32" s="282"/>
      <c r="L32" s="281"/>
    </row>
    <row r="33" spans="1:12" s="230" customFormat="1" x14ac:dyDescent="0.25">
      <c r="A33" s="281"/>
      <c r="B33" s="281"/>
      <c r="C33" s="282"/>
      <c r="F33" s="281"/>
      <c r="G33" s="283"/>
      <c r="H33" s="282"/>
      <c r="I33" s="282"/>
      <c r="J33" s="282"/>
      <c r="K33" s="282"/>
      <c r="L33" s="281"/>
    </row>
    <row r="34" spans="1:12" s="230" customFormat="1" x14ac:dyDescent="0.25">
      <c r="A34" s="281"/>
      <c r="B34" s="281"/>
      <c r="C34" s="282"/>
      <c r="F34" s="281"/>
      <c r="G34" s="283"/>
      <c r="H34" s="282"/>
      <c r="I34" s="282"/>
      <c r="J34" s="282"/>
      <c r="K34" s="282"/>
      <c r="L34" s="281"/>
    </row>
    <row r="35" spans="1:12" s="230" customFormat="1" x14ac:dyDescent="0.25">
      <c r="A35" s="281"/>
      <c r="B35" s="281"/>
      <c r="C35" s="282"/>
      <c r="F35" s="281"/>
      <c r="G35" s="283"/>
      <c r="H35" s="282"/>
      <c r="I35" s="282"/>
      <c r="J35" s="282"/>
      <c r="K35" s="282"/>
      <c r="L35" s="281"/>
    </row>
    <row r="36" spans="1:12" s="230" customFormat="1" x14ac:dyDescent="0.25">
      <c r="A36" s="281"/>
      <c r="B36" s="281"/>
      <c r="C36" s="282"/>
      <c r="F36" s="281"/>
      <c r="G36" s="283"/>
      <c r="H36" s="282"/>
      <c r="I36" s="282"/>
      <c r="J36" s="282"/>
      <c r="K36" s="282"/>
      <c r="L36" s="281"/>
    </row>
  </sheetData>
  <sheetProtection algorithmName="SHA-512" hashValue="VlMbWB7d7YDAvralkARK/KdPtQ0jtTZhuAWcNcLCYtSUb/X/Uz3pxzy2eOloBUJu+U1NBV4xJKbskBSYJaNyfw==" saltValue="LyHaioUQtKyGRV5Am+OzJQ==" spinCount="100000" sheet="1" objects="1" scenarios="1"/>
  <mergeCells count="7">
    <mergeCell ref="G17:H17"/>
    <mergeCell ref="G10:H10"/>
    <mergeCell ref="G11:H11"/>
    <mergeCell ref="G12:H12"/>
    <mergeCell ref="G13:H13"/>
    <mergeCell ref="G14:H14"/>
    <mergeCell ref="G15:H15"/>
  </mergeCells>
  <conditionalFormatting sqref="C2">
    <cfRule type="cellIs" dxfId="267" priority="30" operator="greaterThan">
      <formula>49</formula>
    </cfRule>
  </conditionalFormatting>
  <conditionalFormatting sqref="C11">
    <cfRule type="cellIs" dxfId="266" priority="29" operator="greaterThan">
      <formula>80</formula>
    </cfRule>
  </conditionalFormatting>
  <conditionalFormatting sqref="C12">
    <cfRule type="cellIs" dxfId="265" priority="28" operator="greaterThan">
      <formula>4000</formula>
    </cfRule>
  </conditionalFormatting>
  <conditionalFormatting sqref="C15">
    <cfRule type="cellIs" dxfId="264" priority="27" operator="greaterThan">
      <formula>500</formula>
    </cfRule>
  </conditionalFormatting>
  <conditionalFormatting sqref="C1">
    <cfRule type="cellIs" dxfId="263" priority="26" operator="greaterThan">
      <formula>49</formula>
    </cfRule>
  </conditionalFormatting>
  <conditionalFormatting sqref="H24 H21:H22 H26">
    <cfRule type="cellIs" dxfId="262" priority="23" operator="greaterThan">
      <formula>100</formula>
    </cfRule>
  </conditionalFormatting>
  <conditionalFormatting sqref="C27">
    <cfRule type="cellIs" dxfId="261" priority="22" operator="greaterThan">
      <formula>52</formula>
    </cfRule>
  </conditionalFormatting>
  <conditionalFormatting sqref="H27">
    <cfRule type="cellIs" dxfId="260" priority="21" operator="greaterThan">
      <formula>100</formula>
    </cfRule>
  </conditionalFormatting>
  <conditionalFormatting sqref="C25">
    <cfRule type="cellIs" dxfId="259" priority="4" operator="greaterThan">
      <formula>52</formula>
    </cfRule>
  </conditionalFormatting>
  <conditionalFormatting sqref="H25">
    <cfRule type="cellIs" dxfId="258" priority="3" operator="greaterThan">
      <formula>100</formula>
    </cfRule>
  </conditionalFormatting>
  <conditionalFormatting sqref="C24 C21:C22 C26">
    <cfRule type="cellIs" dxfId="257" priority="25" operator="greaterThan">
      <formula>52</formula>
    </cfRule>
  </conditionalFormatting>
  <conditionalFormatting sqref="C23">
    <cfRule type="cellIs" dxfId="256" priority="6" operator="greaterThan">
      <formula>52</formula>
    </cfRule>
  </conditionalFormatting>
  <conditionalFormatting sqref="H23">
    <cfRule type="cellIs" dxfId="255" priority="5" operator="greaterThan">
      <formula>100</formula>
    </cfRule>
  </conditionalFormatting>
  <dataValidations xWindow="1164" yWindow="564" count="17">
    <dataValidation allowBlank="1" showInputMessage="1" showErrorMessage="1" prompt="Auto-populated from path and topic title. Locked cell." sqref="F21:F27"/>
    <dataValidation allowBlank="1" showInputMessage="1" showErrorMessage="1" prompt="Describes what the learner will be able to do after completing the topic. Include technology name when possible. This field doubles as the PSV description in SkillPort. No end punctuation. Use measurable verbs." sqref="D21:D27"/>
    <dataValidation allowBlank="1" showInputMessage="1" showErrorMessage="1" prompt="High-level description of the content, a hook of why learning this is beneficial to the learner, and exam/cert coverage" sqref="B5"/>
    <dataValidation allowBlank="1" showInputMessage="1" showErrorMessage="1" prompt="High-level description of the audience, similar to course audience." sqref="B6"/>
    <dataValidation allowBlank="1" showInputMessage="1" showErrorMessage="1" prompt="Each topic title is unique. Capitalize each main word. Max 52 characters" sqref="B27 B21:B25"/>
    <dataValidation type="list" allowBlank="1" showInputMessage="1" showErrorMessage="1" prompt="Choose from the drop down list to autopopulate Course ID." sqref="B1:B4 B7:B9">
      <formula1>"IT Skills, Business Skills, IT Desktop"</formula1>
    </dataValidation>
    <dataValidation allowBlank="1" showInputMessage="1" showErrorMessage="1" prompt="All PSVs in plan. Auto-populate from amount of PSVs in each course (B14). Locked cell." sqref="B17"/>
    <dataValidation allowBlank="1" showInputMessage="1" showErrorMessage="1" prompt="Auto-Count from column E. Locked cell." sqref="B16"/>
    <dataValidation allowBlank="1" showInputMessage="1" showErrorMessage="1" prompt="At least five keywords that are likely to be entered by a learner searching for specific content. 500 characters max." sqref="B15"/>
    <dataValidation allowBlank="1" showInputMessage="1" showErrorMessage="1" prompt="Describe audience in terms of job titles, responsibilities, and/or required expertise or profiency. Can be a single list separated by semicolons, or a full sentence with terminal punctuation. Can be the same for all courses in the lesson path." sqref="B14"/>
    <dataValidation allowBlank="1" showInputMessage="1" showErrorMessage="1" prompt="Single sentence describing what the learner will be able to perform after completing the course. Begins with 'To'. No terminal punctuation." sqref="B13"/>
    <dataValidation allowBlank="1" showInputMessage="1" showErrorMessage="1" prompt="Hook describing the benefit to the learner. 1 - 3 sentences describing the content coverage, + exam/cert info. 4000 characters." sqref="B12"/>
    <dataValidation allowBlank="1" showInputMessage="1" showErrorMessage="1" prompt="Include technology name. Max 80 characters" sqref="B11"/>
    <dataValidation allowBlank="1" showInputMessage="1" showErrorMessage="1" prompt="Auto-populated based on LP ID and Content Type. IT skills for 'a0#_it_enus', IT Desktop for 'a0#_dt_enus' etc." sqref="B10"/>
    <dataValidation type="textLength" operator="lessThanOrEqual" allowBlank="1" showInputMessage="1" showErrorMessage="1" error="Lesson title may not exceed 43 characters" prompt="max 43 characters" sqref="A26:A27 A21">
      <formula1>43</formula1>
    </dataValidation>
    <dataValidation type="list" allowBlank="1" showInputMessage="1" showErrorMessage="1" sqref="G10:H15">
      <formula1>$N$9:$N$15</formula1>
    </dataValidation>
    <dataValidation type="list" allowBlank="1" showInputMessage="1" showErrorMessage="1" sqref="G17:H17">
      <formula1>$O$9:$O$11</formula1>
    </dataValidation>
  </dataValidations>
  <hyperlinks>
    <hyperlink ref="K21" r:id="rId1"/>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40"/>
  <sheetViews>
    <sheetView topLeftCell="A16" zoomScale="90" zoomScaleNormal="90" workbookViewId="0">
      <selection activeCell="F5" sqref="F5"/>
    </sheetView>
  </sheetViews>
  <sheetFormatPr defaultColWidth="51.7109375" defaultRowHeight="15" x14ac:dyDescent="0.25"/>
  <cols>
    <col min="1" max="1" width="37.7109375" style="236" customWidth="1"/>
    <col min="2" max="2" width="50.7109375" style="223" customWidth="1"/>
    <col min="3" max="3" width="9" style="222" customWidth="1"/>
    <col min="4" max="4" width="50.7109375" style="223" customWidth="1"/>
    <col min="5" max="5" width="9.42578125" style="236" customWidth="1"/>
    <col min="6" max="6" width="50.7109375" style="223" customWidth="1"/>
    <col min="7" max="7" width="9.5703125" style="225" customWidth="1"/>
    <col min="8" max="8" width="11.7109375" style="222" customWidth="1"/>
    <col min="9" max="9" width="14.7109375" style="222" customWidth="1"/>
    <col min="10" max="10" width="53.7109375" style="222" customWidth="1"/>
    <col min="11" max="11" width="68.5703125" style="222" customWidth="1"/>
    <col min="12" max="12" width="82.7109375" style="223" customWidth="1"/>
    <col min="13" max="13" width="51.7109375" style="223" customWidth="1"/>
    <col min="14" max="14" width="40.140625" style="223" hidden="1" customWidth="1"/>
    <col min="15" max="15" width="14.28515625" style="223" hidden="1" customWidth="1"/>
    <col min="16" max="16384" width="51.7109375" style="223"/>
  </cols>
  <sheetData>
    <row r="1" spans="1:15" ht="21" x14ac:dyDescent="0.25">
      <c r="A1" s="220" t="s">
        <v>52</v>
      </c>
      <c r="B1" s="221" t="s">
        <v>62</v>
      </c>
      <c r="E1" s="224" t="s">
        <v>4</v>
      </c>
      <c r="K1" s="223"/>
    </row>
    <row r="2" spans="1:15" ht="21" x14ac:dyDescent="0.25">
      <c r="A2" s="220" t="s">
        <v>20</v>
      </c>
      <c r="B2" s="221" t="s">
        <v>68</v>
      </c>
      <c r="C2" s="222">
        <f>LEN(B2)</f>
        <v>20</v>
      </c>
      <c r="E2" s="224" t="s">
        <v>4</v>
      </c>
      <c r="K2" s="223"/>
    </row>
    <row r="3" spans="1:15" ht="21" x14ac:dyDescent="0.25">
      <c r="A3" s="220" t="s">
        <v>60</v>
      </c>
      <c r="B3" s="221" t="s">
        <v>68</v>
      </c>
      <c r="E3" s="224"/>
      <c r="K3" s="223"/>
    </row>
    <row r="4" spans="1:15" ht="21" x14ac:dyDescent="0.25">
      <c r="A4" s="220" t="s">
        <v>23</v>
      </c>
      <c r="B4" s="221" t="s">
        <v>117</v>
      </c>
      <c r="E4" s="224"/>
      <c r="F4" s="228"/>
      <c r="G4" s="228"/>
      <c r="H4" s="229"/>
      <c r="K4" s="230"/>
      <c r="L4" s="230"/>
      <c r="M4" s="231"/>
      <c r="N4" s="230"/>
    </row>
    <row r="5" spans="1:15" ht="267.75" x14ac:dyDescent="0.25">
      <c r="A5" s="232" t="s">
        <v>17</v>
      </c>
      <c r="B5" s="233" t="s">
        <v>118</v>
      </c>
      <c r="E5" s="224"/>
      <c r="F5" s="228"/>
      <c r="G5" s="228"/>
      <c r="H5" s="229"/>
      <c r="K5" s="230"/>
      <c r="L5" s="230"/>
      <c r="M5" s="231"/>
      <c r="N5" s="230"/>
    </row>
    <row r="6" spans="1:15" ht="141.75" x14ac:dyDescent="0.25">
      <c r="A6" s="232" t="s">
        <v>11</v>
      </c>
      <c r="B6" s="114" t="s">
        <v>320</v>
      </c>
      <c r="E6" s="224"/>
      <c r="F6" s="228"/>
      <c r="G6" s="228"/>
      <c r="H6" s="229"/>
      <c r="K6" s="230"/>
      <c r="L6" s="230"/>
      <c r="M6" s="231"/>
      <c r="N6" s="230"/>
    </row>
    <row r="7" spans="1:15" ht="21" x14ac:dyDescent="0.25">
      <c r="A7" s="232" t="s">
        <v>18</v>
      </c>
      <c r="B7" s="221" t="s">
        <v>63</v>
      </c>
      <c r="E7" s="224"/>
      <c r="F7" s="228"/>
      <c r="G7" s="228"/>
      <c r="H7" s="229"/>
      <c r="K7" s="234"/>
      <c r="L7" s="234"/>
      <c r="M7" s="231"/>
      <c r="N7" s="234"/>
    </row>
    <row r="8" spans="1:15" ht="21" x14ac:dyDescent="0.25">
      <c r="A8" s="232" t="s">
        <v>6</v>
      </c>
      <c r="B8" s="221" t="s">
        <v>63</v>
      </c>
      <c r="E8" s="224"/>
      <c r="F8" s="228"/>
      <c r="G8" s="228"/>
      <c r="H8" s="229"/>
      <c r="K8" s="234"/>
      <c r="L8" s="234"/>
      <c r="M8" s="231"/>
      <c r="N8" s="234"/>
    </row>
    <row r="9" spans="1:15" ht="21" x14ac:dyDescent="0.25">
      <c r="A9" s="235"/>
      <c r="B9" s="221">
        <v>0</v>
      </c>
      <c r="F9" s="228"/>
      <c r="G9" s="228"/>
      <c r="H9" s="237"/>
      <c r="K9" s="223"/>
      <c r="N9" s="238" t="s">
        <v>58</v>
      </c>
      <c r="O9" s="239" t="s">
        <v>25</v>
      </c>
    </row>
    <row r="10" spans="1:15" ht="21" x14ac:dyDescent="0.25">
      <c r="A10" s="240" t="s">
        <v>417</v>
      </c>
      <c r="B10" s="97" t="str">
        <f>IF(B1="IT Skills",B4&amp;"_a08_it_enus",IF(B1="Business Skills",B4&amp;"_a08_bs_enus",IF(B1="IT Desktop",B4&amp;"_a08_dt_enus","_a08_it_enus")))</f>
        <v>df_prma_a08_it_enus</v>
      </c>
      <c r="E10" s="224"/>
      <c r="F10" s="232" t="s">
        <v>24</v>
      </c>
      <c r="G10" s="336" t="s">
        <v>54</v>
      </c>
      <c r="H10" s="337"/>
      <c r="K10" s="223"/>
      <c r="N10" s="238" t="s">
        <v>56</v>
      </c>
      <c r="O10" s="239" t="s">
        <v>27</v>
      </c>
    </row>
    <row r="11" spans="1:15" ht="37.5" x14ac:dyDescent="0.25">
      <c r="A11" s="240" t="s">
        <v>418</v>
      </c>
      <c r="B11" s="241" t="s">
        <v>556</v>
      </c>
      <c r="C11" s="242">
        <f>LEN(B11)</f>
        <v>48</v>
      </c>
      <c r="E11" s="224"/>
      <c r="F11" s="232" t="s">
        <v>26</v>
      </c>
      <c r="G11" s="334"/>
      <c r="H11" s="335"/>
      <c r="K11" s="223"/>
      <c r="N11" s="238" t="s">
        <v>57</v>
      </c>
      <c r="O11" s="239" t="s">
        <v>29</v>
      </c>
    </row>
    <row r="12" spans="1:15" s="244" customFormat="1" ht="78.75" x14ac:dyDescent="0.25">
      <c r="A12" s="232" t="s">
        <v>19</v>
      </c>
      <c r="B12" s="243" t="s">
        <v>567</v>
      </c>
      <c r="C12" s="242">
        <f>LEN(B12)</f>
        <v>240</v>
      </c>
      <c r="E12" s="245"/>
      <c r="F12" s="232" t="s">
        <v>28</v>
      </c>
      <c r="G12" s="334"/>
      <c r="H12" s="335"/>
      <c r="N12" s="238" t="s">
        <v>54</v>
      </c>
    </row>
    <row r="13" spans="1:15" s="244" customFormat="1" ht="31.5" x14ac:dyDescent="0.25">
      <c r="A13" s="232" t="s">
        <v>10</v>
      </c>
      <c r="B13" s="75" t="s">
        <v>568</v>
      </c>
      <c r="C13" s="246"/>
      <c r="E13" s="245"/>
      <c r="F13" s="232" t="s">
        <v>30</v>
      </c>
      <c r="G13" s="330"/>
      <c r="H13" s="331"/>
      <c r="N13" s="238" t="s">
        <v>59</v>
      </c>
    </row>
    <row r="14" spans="1:15" s="244" customFormat="1" ht="94.5" x14ac:dyDescent="0.25">
      <c r="A14" s="232" t="s">
        <v>1</v>
      </c>
      <c r="B14" s="247" t="s">
        <v>119</v>
      </c>
      <c r="C14" s="246"/>
      <c r="E14" s="248"/>
      <c r="F14" s="232" t="s">
        <v>31</v>
      </c>
      <c r="G14" s="330"/>
      <c r="H14" s="331"/>
      <c r="N14" s="238" t="s">
        <v>53</v>
      </c>
    </row>
    <row r="15" spans="1:15" s="244" customFormat="1" ht="110.25" x14ac:dyDescent="0.25">
      <c r="A15" s="232" t="s">
        <v>2</v>
      </c>
      <c r="B15" s="75" t="s">
        <v>571</v>
      </c>
      <c r="C15" s="242">
        <f>LEN(B15)</f>
        <v>340</v>
      </c>
      <c r="E15" s="248"/>
      <c r="F15" s="232" t="s">
        <v>32</v>
      </c>
      <c r="G15" s="330"/>
      <c r="H15" s="331"/>
      <c r="N15" s="238" t="s">
        <v>55</v>
      </c>
    </row>
    <row r="16" spans="1:15" s="244" customFormat="1" ht="15.75" x14ac:dyDescent="0.25">
      <c r="A16" s="232" t="s">
        <v>21</v>
      </c>
      <c r="B16" s="75">
        <f>COUNTA(B21:B33)</f>
        <v>11</v>
      </c>
      <c r="C16" s="246"/>
      <c r="E16" s="248"/>
      <c r="G16" s="246"/>
      <c r="H16" s="246"/>
    </row>
    <row r="17" spans="1:12" ht="15.75" x14ac:dyDescent="0.25">
      <c r="A17" s="232" t="s">
        <v>51</v>
      </c>
      <c r="B17" s="249"/>
      <c r="F17" s="232" t="s">
        <v>33</v>
      </c>
      <c r="G17" s="332" t="s">
        <v>27</v>
      </c>
      <c r="H17" s="333"/>
      <c r="K17" s="223"/>
    </row>
    <row r="18" spans="1:12" ht="15.75" thickBot="1" x14ac:dyDescent="0.3">
      <c r="A18" s="223"/>
      <c r="E18" s="223"/>
      <c r="K18" s="223"/>
    </row>
    <row r="19" spans="1:12" s="258" customFormat="1" ht="56.25" x14ac:dyDescent="0.25">
      <c r="A19" s="250" t="s">
        <v>0</v>
      </c>
      <c r="B19" s="251" t="s">
        <v>48</v>
      </c>
      <c r="C19" s="252" t="s">
        <v>9</v>
      </c>
      <c r="D19" s="253" t="s">
        <v>7</v>
      </c>
      <c r="E19" s="254" t="s">
        <v>5</v>
      </c>
      <c r="F19" s="255" t="s">
        <v>49</v>
      </c>
      <c r="G19" s="256" t="s">
        <v>12</v>
      </c>
      <c r="H19" s="257" t="s">
        <v>22</v>
      </c>
      <c r="I19" s="59" t="s">
        <v>50</v>
      </c>
      <c r="J19" s="81" t="s">
        <v>3</v>
      </c>
      <c r="K19" s="60" t="s">
        <v>61</v>
      </c>
    </row>
    <row r="20" spans="1:12" s="267" customFormat="1" ht="30.75" thickBot="1" x14ac:dyDescent="0.3">
      <c r="A20" s="259" t="s">
        <v>8</v>
      </c>
      <c r="B20" s="260" t="s">
        <v>13</v>
      </c>
      <c r="C20" s="261"/>
      <c r="D20" s="292" t="s">
        <v>14</v>
      </c>
      <c r="E20" s="261" t="s">
        <v>8</v>
      </c>
      <c r="F20" s="261" t="s">
        <v>8</v>
      </c>
      <c r="G20" s="264" t="s">
        <v>8</v>
      </c>
      <c r="H20" s="264"/>
      <c r="I20" s="265" t="s">
        <v>8</v>
      </c>
      <c r="J20" s="265"/>
      <c r="K20" s="266"/>
    </row>
    <row r="21" spans="1:12" s="230" customFormat="1" ht="31.5" x14ac:dyDescent="0.25">
      <c r="A21" s="293" t="s">
        <v>278</v>
      </c>
      <c r="B21" s="270" t="s">
        <v>242</v>
      </c>
      <c r="C21" s="46">
        <f t="shared" ref="C21:C31" si="0">LEN(B21)</f>
        <v>19</v>
      </c>
      <c r="D21" s="297" t="s">
        <v>243</v>
      </c>
      <c r="E21" s="201">
        <v>118809</v>
      </c>
      <c r="F21" s="107" t="str">
        <f t="shared" ref="F21:F31" si="1">$B$3&amp;": "&amp;B21</f>
        <v>Predictive Analytics: Dimension Reduction</v>
      </c>
      <c r="G21" s="197" t="s">
        <v>602</v>
      </c>
      <c r="H21" s="48">
        <f t="shared" ref="H21:H31" si="2">LEN(F21)</f>
        <v>41</v>
      </c>
      <c r="I21" s="271"/>
      <c r="J21" s="272" t="s">
        <v>244</v>
      </c>
      <c r="K21" s="299" t="s">
        <v>245</v>
      </c>
      <c r="L21" s="274" t="s">
        <v>246</v>
      </c>
    </row>
    <row r="22" spans="1:12" s="230" customFormat="1" ht="39.75" customHeight="1" x14ac:dyDescent="0.25">
      <c r="B22" s="270" t="s">
        <v>247</v>
      </c>
      <c r="C22" s="109">
        <f t="shared" si="0"/>
        <v>47</v>
      </c>
      <c r="D22" s="270" t="s">
        <v>248</v>
      </c>
      <c r="E22" s="201">
        <v>118810</v>
      </c>
      <c r="F22" s="107" t="str">
        <f t="shared" si="1"/>
        <v>Predictive Analytics: Principal Component Analysis for Numerical Data</v>
      </c>
      <c r="G22" s="197" t="s">
        <v>71</v>
      </c>
      <c r="H22" s="48">
        <f t="shared" si="2"/>
        <v>69</v>
      </c>
      <c r="I22" s="279"/>
      <c r="J22" s="280" t="s">
        <v>249</v>
      </c>
      <c r="K22" s="299" t="s">
        <v>250</v>
      </c>
      <c r="L22" s="273" t="s">
        <v>251</v>
      </c>
    </row>
    <row r="23" spans="1:12" s="230" customFormat="1" ht="31.5" x14ac:dyDescent="0.25">
      <c r="B23" s="270" t="s">
        <v>252</v>
      </c>
      <c r="C23" s="46">
        <f t="shared" si="0"/>
        <v>48</v>
      </c>
      <c r="D23" s="270" t="s">
        <v>253</v>
      </c>
      <c r="E23" s="201">
        <v>118811</v>
      </c>
      <c r="F23" s="107" t="str">
        <f t="shared" si="1"/>
        <v>Predictive Analytics: Information Theory Approach to Feature Selection</v>
      </c>
      <c r="G23" s="197" t="s">
        <v>71</v>
      </c>
      <c r="H23" s="48">
        <f t="shared" si="2"/>
        <v>70</v>
      </c>
      <c r="I23" s="271"/>
      <c r="J23" s="272" t="s">
        <v>254</v>
      </c>
      <c r="K23" s="299" t="s">
        <v>255</v>
      </c>
      <c r="L23" s="274" t="s">
        <v>256</v>
      </c>
    </row>
    <row r="24" spans="1:12" s="230" customFormat="1" ht="31.5" x14ac:dyDescent="0.25">
      <c r="A24" s="293"/>
      <c r="B24" s="270" t="s">
        <v>257</v>
      </c>
      <c r="C24" s="46">
        <f>LEN(B24)</f>
        <v>35</v>
      </c>
      <c r="D24" s="297" t="s">
        <v>611</v>
      </c>
      <c r="E24" s="201">
        <v>118812</v>
      </c>
      <c r="F24" s="107" t="str">
        <f>$B$3&amp;": "&amp;B24</f>
        <v>Predictive Analytics: Chi-square Feature Selection Method</v>
      </c>
      <c r="G24" s="197" t="s">
        <v>71</v>
      </c>
      <c r="H24" s="48">
        <f>LEN(F24)</f>
        <v>57</v>
      </c>
      <c r="I24" s="279"/>
      <c r="J24" s="272" t="s">
        <v>258</v>
      </c>
      <c r="K24" s="299" t="s">
        <v>259</v>
      </c>
      <c r="L24" s="274" t="s">
        <v>260</v>
      </c>
    </row>
    <row r="25" spans="1:12" s="230" customFormat="1" ht="31.5" x14ac:dyDescent="0.25">
      <c r="B25" s="270" t="s">
        <v>261</v>
      </c>
      <c r="C25" s="46">
        <f t="shared" si="0"/>
        <v>29</v>
      </c>
      <c r="D25" s="297" t="s">
        <v>262</v>
      </c>
      <c r="E25" s="201">
        <v>118813</v>
      </c>
      <c r="F25" s="107" t="str">
        <f t="shared" si="1"/>
        <v>Predictive Analytics: Wrapper Data Reduction Method</v>
      </c>
      <c r="G25" s="197" t="s">
        <v>71</v>
      </c>
      <c r="H25" s="48">
        <f t="shared" si="2"/>
        <v>51</v>
      </c>
      <c r="I25" s="271"/>
      <c r="J25" s="272" t="s">
        <v>263</v>
      </c>
      <c r="K25" s="299" t="s">
        <v>264</v>
      </c>
      <c r="L25" s="274" t="s">
        <v>265</v>
      </c>
    </row>
    <row r="26" spans="1:12" s="230" customFormat="1" ht="30" x14ac:dyDescent="0.25">
      <c r="A26" s="293"/>
      <c r="B26" s="270" t="s">
        <v>266</v>
      </c>
      <c r="C26" s="109">
        <f t="shared" si="0"/>
        <v>15</v>
      </c>
      <c r="D26" s="297" t="s">
        <v>267</v>
      </c>
      <c r="E26" s="201">
        <v>118814</v>
      </c>
      <c r="F26" s="107" t="str">
        <f t="shared" si="1"/>
        <v>Predictive Analytics: Factor Analysis</v>
      </c>
      <c r="G26" s="197" t="s">
        <v>71</v>
      </c>
      <c r="H26" s="48">
        <f t="shared" si="2"/>
        <v>37</v>
      </c>
      <c r="I26" s="279"/>
      <c r="J26" s="280"/>
      <c r="K26" s="299" t="s">
        <v>268</v>
      </c>
      <c r="L26" s="294" t="s">
        <v>269</v>
      </c>
    </row>
    <row r="27" spans="1:12" s="230" customFormat="1" ht="31.5" x14ac:dyDescent="0.25">
      <c r="A27" s="293" t="s">
        <v>613</v>
      </c>
      <c r="B27" s="270" t="s">
        <v>270</v>
      </c>
      <c r="C27" s="47">
        <f>LEN(B27)</f>
        <v>43</v>
      </c>
      <c r="D27" s="270" t="s">
        <v>271</v>
      </c>
      <c r="E27" s="201">
        <v>118815</v>
      </c>
      <c r="F27" s="107" t="str">
        <f>$B$3&amp;": "&amp;B27</f>
        <v>Predictive Analytics: Overview of EDA and Quantitative Techniques</v>
      </c>
      <c r="G27" s="197" t="s">
        <v>71</v>
      </c>
      <c r="H27" s="48">
        <f>LEN(F27)</f>
        <v>65</v>
      </c>
      <c r="I27" s="279"/>
      <c r="J27" s="280"/>
      <c r="K27" s="299" t="s">
        <v>272</v>
      </c>
      <c r="L27" s="294"/>
    </row>
    <row r="28" spans="1:12" s="230" customFormat="1" ht="31.5" x14ac:dyDescent="0.25">
      <c r="A28" s="295"/>
      <c r="B28" s="270" t="s">
        <v>273</v>
      </c>
      <c r="C28" s="46">
        <f>LEN(B28)</f>
        <v>36</v>
      </c>
      <c r="D28" s="270" t="s">
        <v>612</v>
      </c>
      <c r="E28" s="201">
        <v>118816</v>
      </c>
      <c r="F28" s="107" t="str">
        <f>$B$3&amp;": "&amp;B28</f>
        <v>Predictive Analytics: Bar Charts and Box-and-whisker Plots</v>
      </c>
      <c r="G28" s="197" t="s">
        <v>71</v>
      </c>
      <c r="H28" s="48">
        <f>LEN(F28)</f>
        <v>58</v>
      </c>
      <c r="I28" s="279"/>
      <c r="J28" s="280"/>
      <c r="K28" s="273"/>
      <c r="L28" s="274"/>
    </row>
    <row r="29" spans="1:12" s="230" customFormat="1" ht="15.75" x14ac:dyDescent="0.25">
      <c r="A29" s="293"/>
      <c r="B29" s="270" t="s">
        <v>274</v>
      </c>
      <c r="C29" s="46">
        <f>LEN(B29)</f>
        <v>28</v>
      </c>
      <c r="D29" s="270" t="s">
        <v>275</v>
      </c>
      <c r="E29" s="201">
        <v>118817</v>
      </c>
      <c r="F29" s="107" t="str">
        <f>$B$3&amp;": "&amp;B29</f>
        <v>Predictive Analytics: Run Charts and Scatter Plots</v>
      </c>
      <c r="G29" s="197" t="s">
        <v>71</v>
      </c>
      <c r="H29" s="48">
        <f>LEN(F29)</f>
        <v>50</v>
      </c>
      <c r="I29" s="271"/>
      <c r="J29" s="272"/>
      <c r="K29" s="273"/>
      <c r="L29" s="274"/>
    </row>
    <row r="30" spans="1:12" s="230" customFormat="1" ht="31.5" x14ac:dyDescent="0.25">
      <c r="A30" s="293"/>
      <c r="B30" s="270" t="s">
        <v>276</v>
      </c>
      <c r="C30" s="46">
        <f>LEN(B30)</f>
        <v>34</v>
      </c>
      <c r="D30" s="270" t="s">
        <v>281</v>
      </c>
      <c r="E30" s="201">
        <v>118818</v>
      </c>
      <c r="F30" s="107" t="str">
        <f>$B$3&amp;": "&amp;B30</f>
        <v>Predictive Analytics: Histograms and Stem-and-leaf Plots</v>
      </c>
      <c r="G30" s="197" t="s">
        <v>71</v>
      </c>
      <c r="H30" s="48">
        <f>LEN(F30)</f>
        <v>56</v>
      </c>
      <c r="I30" s="271"/>
      <c r="J30" s="272"/>
      <c r="K30" s="273"/>
      <c r="L30" s="274"/>
    </row>
    <row r="31" spans="1:12" s="230" customFormat="1" ht="35.450000000000003" customHeight="1" thickBot="1" x14ac:dyDescent="0.3">
      <c r="A31" s="286" t="s">
        <v>277</v>
      </c>
      <c r="B31" s="287" t="s">
        <v>614</v>
      </c>
      <c r="C31" s="76">
        <f t="shared" si="0"/>
        <v>33</v>
      </c>
      <c r="D31" s="287" t="s">
        <v>610</v>
      </c>
      <c r="E31" s="288">
        <v>118819</v>
      </c>
      <c r="F31" s="106" t="str">
        <f t="shared" si="1"/>
        <v>Predictive Analytics: Exercise: Interpret Scatter Plots</v>
      </c>
      <c r="G31" s="289" t="s">
        <v>71</v>
      </c>
      <c r="H31" s="77">
        <f t="shared" si="2"/>
        <v>55</v>
      </c>
      <c r="I31" s="77"/>
      <c r="J31" s="290"/>
      <c r="K31" s="291"/>
      <c r="L31" s="281"/>
    </row>
    <row r="32" spans="1:12" s="230" customFormat="1" x14ac:dyDescent="0.25">
      <c r="A32" s="281"/>
      <c r="B32" s="281"/>
      <c r="C32" s="282"/>
      <c r="F32" s="281"/>
      <c r="G32" s="283"/>
      <c r="H32" s="282"/>
      <c r="I32" s="282"/>
      <c r="J32" s="282"/>
      <c r="K32" s="282"/>
      <c r="L32" s="281"/>
    </row>
    <row r="33" spans="1:12" s="230" customFormat="1" x14ac:dyDescent="0.25">
      <c r="A33" s="281"/>
      <c r="B33" s="281"/>
      <c r="C33" s="282"/>
      <c r="F33" s="281"/>
      <c r="G33" s="283"/>
      <c r="H33" s="282"/>
      <c r="I33" s="282"/>
      <c r="J33" s="282"/>
      <c r="K33" s="282"/>
      <c r="L33" s="281"/>
    </row>
    <row r="34" spans="1:12" s="230" customFormat="1" x14ac:dyDescent="0.25">
      <c r="A34" s="281"/>
      <c r="B34" s="281"/>
      <c r="C34" s="282"/>
      <c r="F34" s="281"/>
      <c r="G34" s="283"/>
      <c r="H34" s="282"/>
      <c r="I34" s="282"/>
      <c r="J34" s="282"/>
      <c r="K34" s="282"/>
      <c r="L34" s="281"/>
    </row>
    <row r="35" spans="1:12" s="230" customFormat="1" x14ac:dyDescent="0.25">
      <c r="A35" s="281"/>
      <c r="B35" s="281"/>
      <c r="C35" s="282"/>
      <c r="F35" s="281"/>
      <c r="G35" s="283"/>
      <c r="H35" s="282"/>
      <c r="I35" s="282"/>
      <c r="J35" s="282"/>
      <c r="K35" s="282"/>
      <c r="L35" s="281"/>
    </row>
    <row r="36" spans="1:12" s="230" customFormat="1" x14ac:dyDescent="0.25">
      <c r="A36" s="281"/>
      <c r="B36" s="281"/>
      <c r="C36" s="282"/>
      <c r="F36" s="281"/>
      <c r="G36" s="283"/>
      <c r="H36" s="282"/>
      <c r="I36" s="282"/>
      <c r="J36" s="282"/>
      <c r="K36" s="282"/>
      <c r="L36" s="281"/>
    </row>
    <row r="37" spans="1:12" s="230" customFormat="1" x14ac:dyDescent="0.25">
      <c r="A37" s="281"/>
      <c r="B37" s="281"/>
      <c r="C37" s="282"/>
      <c r="F37" s="281"/>
      <c r="G37" s="283"/>
      <c r="H37" s="282"/>
      <c r="I37" s="282"/>
      <c r="J37" s="282"/>
      <c r="K37" s="282"/>
      <c r="L37" s="281"/>
    </row>
    <row r="38" spans="1:12" s="230" customFormat="1" x14ac:dyDescent="0.25">
      <c r="A38" s="281"/>
      <c r="B38" s="281"/>
      <c r="C38" s="282"/>
      <c r="F38" s="281"/>
      <c r="G38" s="283"/>
      <c r="H38" s="282"/>
      <c r="I38" s="282"/>
      <c r="J38" s="282"/>
      <c r="K38" s="282"/>
      <c r="L38" s="281"/>
    </row>
    <row r="39" spans="1:12" s="230" customFormat="1" x14ac:dyDescent="0.25">
      <c r="A39" s="281"/>
      <c r="B39" s="281"/>
      <c r="C39" s="282"/>
      <c r="F39" s="281"/>
      <c r="G39" s="283"/>
      <c r="H39" s="282"/>
      <c r="I39" s="282"/>
      <c r="J39" s="282"/>
      <c r="K39" s="282"/>
      <c r="L39" s="281"/>
    </row>
    <row r="40" spans="1:12" s="230" customFormat="1" x14ac:dyDescent="0.25">
      <c r="A40" s="281"/>
      <c r="B40" s="281"/>
      <c r="C40" s="282"/>
      <c r="F40" s="281"/>
      <c r="G40" s="283"/>
      <c r="H40" s="282"/>
      <c r="I40" s="282"/>
      <c r="J40" s="282"/>
      <c r="K40" s="282"/>
      <c r="L40" s="281"/>
    </row>
  </sheetData>
  <sheetProtection algorithmName="SHA-512" hashValue="Y2O8y+B2d/g2piUc25qNSyGD4tuCiZiDw1zhwVokh7TiNHs8syLdy50pmIQW/V5EZMU+xU+1pglEfIPiKe6CZQ==" saltValue="+T7mG5Eo2Z6Pmb3zZpx5pw==" spinCount="100000" sheet="1" objects="1" scenarios="1"/>
  <mergeCells count="7">
    <mergeCell ref="G17:H17"/>
    <mergeCell ref="G10:H10"/>
    <mergeCell ref="G11:H11"/>
    <mergeCell ref="G12:H12"/>
    <mergeCell ref="G13:H13"/>
    <mergeCell ref="G14:H14"/>
    <mergeCell ref="G15:H15"/>
  </mergeCells>
  <conditionalFormatting sqref="C2">
    <cfRule type="cellIs" dxfId="254" priority="30" operator="greaterThan">
      <formula>49</formula>
    </cfRule>
  </conditionalFormatting>
  <conditionalFormatting sqref="C11">
    <cfRule type="cellIs" dxfId="253" priority="29" operator="greaterThan">
      <formula>80</formula>
    </cfRule>
  </conditionalFormatting>
  <conditionalFormatting sqref="C12">
    <cfRule type="cellIs" dxfId="252" priority="28" operator="greaterThan">
      <formula>4000</formula>
    </cfRule>
  </conditionalFormatting>
  <conditionalFormatting sqref="C15">
    <cfRule type="cellIs" dxfId="251" priority="27" operator="greaterThan">
      <formula>500</formula>
    </cfRule>
  </conditionalFormatting>
  <conditionalFormatting sqref="C1">
    <cfRule type="cellIs" dxfId="250" priority="26" operator="greaterThan">
      <formula>49</formula>
    </cfRule>
  </conditionalFormatting>
  <conditionalFormatting sqref="C31">
    <cfRule type="cellIs" dxfId="249" priority="24" operator="greaterThan">
      <formula>52</formula>
    </cfRule>
  </conditionalFormatting>
  <conditionalFormatting sqref="H31 H27 H25">
    <cfRule type="cellIs" dxfId="248" priority="23" operator="greaterThan">
      <formula>100</formula>
    </cfRule>
  </conditionalFormatting>
  <conditionalFormatting sqref="C30">
    <cfRule type="cellIs" dxfId="247" priority="16" operator="greaterThan">
      <formula>52</formula>
    </cfRule>
  </conditionalFormatting>
  <conditionalFormatting sqref="H30">
    <cfRule type="cellIs" dxfId="246" priority="15" operator="greaterThan">
      <formula>100</formula>
    </cfRule>
  </conditionalFormatting>
  <conditionalFormatting sqref="C26">
    <cfRule type="cellIs" dxfId="245" priority="14" operator="greaterThan">
      <formula>52</formula>
    </cfRule>
  </conditionalFormatting>
  <conditionalFormatting sqref="H26">
    <cfRule type="cellIs" dxfId="244" priority="13" operator="greaterThan">
      <formula>100</formula>
    </cfRule>
  </conditionalFormatting>
  <conditionalFormatting sqref="C28">
    <cfRule type="cellIs" dxfId="243" priority="12" operator="greaterThan">
      <formula>52</formula>
    </cfRule>
  </conditionalFormatting>
  <conditionalFormatting sqref="H28">
    <cfRule type="cellIs" dxfId="242" priority="11" operator="greaterThan">
      <formula>100</formula>
    </cfRule>
  </conditionalFormatting>
  <conditionalFormatting sqref="C21">
    <cfRule type="cellIs" dxfId="241" priority="10" operator="greaterThan">
      <formula>52</formula>
    </cfRule>
  </conditionalFormatting>
  <conditionalFormatting sqref="H21">
    <cfRule type="cellIs" dxfId="240" priority="9" operator="greaterThan">
      <formula>100</formula>
    </cfRule>
  </conditionalFormatting>
  <conditionalFormatting sqref="C23">
    <cfRule type="cellIs" dxfId="239" priority="8" operator="greaterThan">
      <formula>52</formula>
    </cfRule>
  </conditionalFormatting>
  <conditionalFormatting sqref="H23">
    <cfRule type="cellIs" dxfId="238" priority="7" operator="greaterThan">
      <formula>100</formula>
    </cfRule>
  </conditionalFormatting>
  <conditionalFormatting sqref="C29">
    <cfRule type="cellIs" dxfId="237" priority="2" operator="greaterThan">
      <formula>52</formula>
    </cfRule>
  </conditionalFormatting>
  <conditionalFormatting sqref="H29">
    <cfRule type="cellIs" dxfId="236" priority="1" operator="greaterThan">
      <formula>100</formula>
    </cfRule>
  </conditionalFormatting>
  <conditionalFormatting sqref="C27 C25">
    <cfRule type="cellIs" dxfId="235" priority="25" operator="greaterThan">
      <formula>52</formula>
    </cfRule>
  </conditionalFormatting>
  <conditionalFormatting sqref="C22">
    <cfRule type="cellIs" dxfId="234" priority="20" operator="greaterThan">
      <formula>52</formula>
    </cfRule>
  </conditionalFormatting>
  <conditionalFormatting sqref="H22">
    <cfRule type="cellIs" dxfId="233" priority="19" operator="greaterThan">
      <formula>100</formula>
    </cfRule>
  </conditionalFormatting>
  <conditionalFormatting sqref="C24">
    <cfRule type="cellIs" dxfId="232" priority="18" operator="greaterThan">
      <formula>52</formula>
    </cfRule>
  </conditionalFormatting>
  <conditionalFormatting sqref="H24">
    <cfRule type="cellIs" dxfId="231" priority="17" operator="greaterThan">
      <formula>100</formula>
    </cfRule>
  </conditionalFormatting>
  <dataValidations xWindow="1580" yWindow="642" count="20">
    <dataValidation type="list" allowBlank="1" showInputMessage="1" showErrorMessage="1" sqref="G17:H17">
      <formula1>$O$9:$O$11</formula1>
    </dataValidation>
    <dataValidation type="list" allowBlank="1" showInputMessage="1" showErrorMessage="1" sqref="G10:H15">
      <formula1>$N$9:$N$15</formula1>
    </dataValidation>
    <dataValidation type="textLength" operator="lessThanOrEqual" allowBlank="1" showInputMessage="1" showErrorMessage="1" error="Lesson title may not exceed 43 characters" prompt="max 43 characters" sqref="A23:A25 A27:A30 A21">
      <formula1>43</formula1>
    </dataValidation>
    <dataValidation allowBlank="1" showInputMessage="1" showErrorMessage="1" prompt="Describes what tasks the learner will be practicing but should not begin with the verb 'Practice'. Include technology name when possible. This field doubles as the PSV description in Skillport. No end punctuation. Use measurable verbs." sqref="D31"/>
    <dataValidation allowBlank="1" showInputMessage="1" showErrorMessage="1" prompt="Starts with the word 'Exercise: '" sqref="B31"/>
    <dataValidation allowBlank="1" showInputMessage="1" showErrorMessage="1" prompt="Practice Lesson Title. Starts with the word 'Practice: '. Max 43 characters" sqref="A31"/>
    <dataValidation allowBlank="1" showInputMessage="1" showErrorMessage="1" prompt="Auto-populated based on LP ID and Content Type. IT skills for 'a0#_it_enus', IT Desktop for 'a0#_dt_enus' etc." sqref="B10"/>
    <dataValidation allowBlank="1" showInputMessage="1" showErrorMessage="1" prompt="Include technology name. Max 80 characters" sqref="B11"/>
    <dataValidation allowBlank="1" showInputMessage="1" showErrorMessage="1" prompt="Hook describing the benefit to the learner. 1 - 3 sentences describing the content coverage, + exam/cert info. 4000 characters." sqref="B12"/>
    <dataValidation allowBlank="1" showInputMessage="1" showErrorMessage="1" prompt="Single sentence describing what the learner will be able to perform after completing the course. Begins with 'To'. No terminal punctuation." sqref="B13"/>
    <dataValidation allowBlank="1" showInputMessage="1" showErrorMessage="1" prompt="Describe audience in terms of job titles, responsibilities, and/or required expertise or profiency. Can be a single list separated by semicolons, or a full sentence with terminal punctuation. Can be the same for all courses in the lesson path." sqref="B14"/>
    <dataValidation allowBlank="1" showInputMessage="1" showErrorMessage="1" prompt="At least five keywords that are likely to be entered by a learner searching for specific content. 500 characters max." sqref="B15"/>
    <dataValidation allowBlank="1" showInputMessage="1" showErrorMessage="1" prompt="Auto-Count from column E. Locked cell." sqref="B16"/>
    <dataValidation allowBlank="1" showInputMessage="1" showErrorMessage="1" prompt="All PSVs in plan. Auto-populate from amount of PSVs in each course (B14). Locked cell." sqref="B17"/>
    <dataValidation type="list" allowBlank="1" showInputMessage="1" showErrorMessage="1" prompt="Choose from the drop down list to autopopulate Course ID." sqref="B1:B4 B7:B9">
      <formula1>"IT Skills, Business Skills, IT Desktop"</formula1>
    </dataValidation>
    <dataValidation allowBlank="1" showInputMessage="1" showErrorMessage="1" prompt="Each topic title is unique. Capitalize each main word. Max 52 characters" sqref="B25:B28 B30 B21:B23"/>
    <dataValidation allowBlank="1" showInputMessage="1" showErrorMessage="1" prompt="High-level description of the audience, similar to course audience." sqref="B6"/>
    <dataValidation allowBlank="1" showInputMessage="1" showErrorMessage="1" prompt="High-level description of the content, a hook of why learning this is beneficial to the learner, and exam/cert coverage" sqref="B5"/>
    <dataValidation allowBlank="1" showInputMessage="1" showErrorMessage="1" prompt="Describes what the learner will be able to do after completing the topic. Include technology name when possible. This field doubles as the PSV description in SkillPort. No end punctuation. Use measurable verbs." sqref="D21:D30"/>
    <dataValidation allowBlank="1" showInputMessage="1" showErrorMessage="1" prompt="Auto-populated from path and topic title. Locked cell." sqref="F21:F31"/>
  </dataValidations>
  <hyperlinks>
    <hyperlink ref="L26" r:id="rId1"/>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34"/>
  <sheetViews>
    <sheetView topLeftCell="A13" zoomScale="90" zoomScaleNormal="90" workbookViewId="0">
      <selection activeCell="A7" sqref="A1:XFD1048576"/>
    </sheetView>
  </sheetViews>
  <sheetFormatPr defaultColWidth="51.7109375" defaultRowHeight="15" x14ac:dyDescent="0.25"/>
  <cols>
    <col min="1" max="1" width="29" style="236" customWidth="1"/>
    <col min="2" max="2" width="50.7109375" style="223" customWidth="1"/>
    <col min="3" max="3" width="9" style="222" customWidth="1"/>
    <col min="4" max="4" width="50.7109375" style="223" customWidth="1"/>
    <col min="5" max="5" width="11.42578125" style="236" customWidth="1"/>
    <col min="6" max="6" width="50.7109375" style="223" customWidth="1"/>
    <col min="7" max="7" width="9.5703125" style="225" customWidth="1"/>
    <col min="8" max="8" width="11.7109375" style="222" bestFit="1" customWidth="1"/>
    <col min="9" max="9" width="14.7109375" style="222" customWidth="1"/>
    <col min="10" max="10" width="53.7109375" style="222" customWidth="1"/>
    <col min="11" max="11" width="68.5703125" style="222" customWidth="1"/>
    <col min="12" max="12" width="51.7109375" style="223" customWidth="1"/>
    <col min="13" max="13" width="40.140625" style="223" hidden="1" customWidth="1"/>
    <col min="14" max="14" width="14.28515625" style="223" hidden="1" customWidth="1"/>
    <col min="15" max="16384" width="51.7109375" style="223"/>
  </cols>
  <sheetData>
    <row r="1" spans="1:14" ht="21" x14ac:dyDescent="0.25">
      <c r="A1" s="220" t="s">
        <v>52</v>
      </c>
      <c r="B1" s="221" t="s">
        <v>62</v>
      </c>
      <c r="E1" s="224" t="s">
        <v>4</v>
      </c>
      <c r="K1" s="223"/>
    </row>
    <row r="2" spans="1:14" ht="21" x14ac:dyDescent="0.25">
      <c r="A2" s="220" t="s">
        <v>20</v>
      </c>
      <c r="B2" s="221" t="s">
        <v>68</v>
      </c>
      <c r="C2" s="222">
        <f>LEN(B2)</f>
        <v>20</v>
      </c>
      <c r="E2" s="224" t="s">
        <v>4</v>
      </c>
      <c r="K2" s="223"/>
    </row>
    <row r="3" spans="1:14" ht="21" x14ac:dyDescent="0.25">
      <c r="A3" s="220" t="s">
        <v>60</v>
      </c>
      <c r="B3" s="221" t="s">
        <v>68</v>
      </c>
      <c r="E3" s="224"/>
      <c r="K3" s="223"/>
    </row>
    <row r="4" spans="1:14" ht="21" x14ac:dyDescent="0.25">
      <c r="A4" s="220" t="s">
        <v>23</v>
      </c>
      <c r="B4" s="221" t="s">
        <v>117</v>
      </c>
      <c r="E4" s="224"/>
      <c r="F4" s="228"/>
      <c r="G4" s="228"/>
      <c r="H4" s="229"/>
      <c r="K4" s="230"/>
      <c r="L4" s="231"/>
      <c r="M4" s="230"/>
    </row>
    <row r="5" spans="1:14" ht="267.75" x14ac:dyDescent="0.25">
      <c r="A5" s="232" t="s">
        <v>17</v>
      </c>
      <c r="B5" s="75" t="s">
        <v>415</v>
      </c>
      <c r="E5" s="224"/>
      <c r="F5" s="228"/>
      <c r="G5" s="228"/>
      <c r="H5" s="229"/>
      <c r="K5" s="230"/>
      <c r="L5" s="231"/>
      <c r="M5" s="230"/>
    </row>
    <row r="6" spans="1:14" ht="141.75" x14ac:dyDescent="0.25">
      <c r="A6" s="232" t="s">
        <v>11</v>
      </c>
      <c r="B6" s="114" t="s">
        <v>320</v>
      </c>
      <c r="E6" s="224"/>
      <c r="F6" s="228"/>
      <c r="G6" s="228"/>
      <c r="H6" s="229"/>
      <c r="K6" s="230"/>
      <c r="L6" s="231"/>
      <c r="M6" s="230"/>
    </row>
    <row r="7" spans="1:14" ht="21" x14ac:dyDescent="0.25">
      <c r="A7" s="232" t="s">
        <v>18</v>
      </c>
      <c r="B7" s="221" t="s">
        <v>63</v>
      </c>
      <c r="E7" s="224"/>
      <c r="F7" s="228"/>
      <c r="G7" s="228"/>
      <c r="H7" s="229"/>
      <c r="K7" s="234"/>
      <c r="L7" s="231"/>
      <c r="M7" s="234"/>
    </row>
    <row r="8" spans="1:14" ht="21" x14ac:dyDescent="0.25">
      <c r="A8" s="232" t="s">
        <v>6</v>
      </c>
      <c r="B8" s="221" t="s">
        <v>63</v>
      </c>
      <c r="E8" s="224"/>
      <c r="F8" s="228"/>
      <c r="G8" s="228"/>
      <c r="H8" s="229"/>
      <c r="K8" s="234"/>
      <c r="L8" s="231"/>
      <c r="M8" s="234"/>
    </row>
    <row r="9" spans="1:14" ht="21" x14ac:dyDescent="0.25">
      <c r="A9" s="235"/>
      <c r="B9" s="221">
        <v>0</v>
      </c>
      <c r="F9" s="228"/>
      <c r="G9" s="228"/>
      <c r="H9" s="237"/>
      <c r="K9" s="223"/>
      <c r="M9" s="238" t="s">
        <v>58</v>
      </c>
      <c r="N9" s="239" t="s">
        <v>25</v>
      </c>
    </row>
    <row r="10" spans="1:14" ht="21" x14ac:dyDescent="0.25">
      <c r="A10" s="240" t="s">
        <v>464</v>
      </c>
      <c r="B10" s="97" t="str">
        <f>IF(B1="IT Skills",B4&amp;"_a09_it_enus",IF(B1="Business Skills",B4&amp;"_a09_bs_enus",IF(B1="IT Desktop",B4&amp;"_a09_dt_enus","_a09_it_enus")))</f>
        <v>df_prma_a09_it_enus</v>
      </c>
      <c r="E10" s="224"/>
      <c r="F10" s="232" t="s">
        <v>24</v>
      </c>
      <c r="G10" s="336" t="s">
        <v>54</v>
      </c>
      <c r="H10" s="337"/>
      <c r="K10" s="223"/>
      <c r="M10" s="238" t="s">
        <v>56</v>
      </c>
      <c r="N10" s="239" t="s">
        <v>27</v>
      </c>
    </row>
    <row r="11" spans="1:14" ht="37.5" x14ac:dyDescent="0.25">
      <c r="A11" s="240" t="s">
        <v>465</v>
      </c>
      <c r="B11" s="241" t="s">
        <v>557</v>
      </c>
      <c r="C11" s="242">
        <f>LEN(B11)</f>
        <v>54</v>
      </c>
      <c r="E11" s="224"/>
      <c r="F11" s="232" t="s">
        <v>26</v>
      </c>
      <c r="G11" s="334"/>
      <c r="H11" s="335"/>
      <c r="K11" s="223"/>
      <c r="M11" s="238" t="s">
        <v>57</v>
      </c>
      <c r="N11" s="239" t="s">
        <v>29</v>
      </c>
    </row>
    <row r="12" spans="1:14" s="244" customFormat="1" ht="78.75" x14ac:dyDescent="0.25">
      <c r="A12" s="232" t="s">
        <v>19</v>
      </c>
      <c r="B12" s="304" t="s">
        <v>573</v>
      </c>
      <c r="C12" s="242">
        <f>LEN(B12)</f>
        <v>240</v>
      </c>
      <c r="E12" s="245"/>
      <c r="F12" s="232" t="s">
        <v>28</v>
      </c>
      <c r="G12" s="334"/>
      <c r="H12" s="335"/>
      <c r="M12" s="238" t="s">
        <v>54</v>
      </c>
    </row>
    <row r="13" spans="1:14" s="244" customFormat="1" ht="31.5" x14ac:dyDescent="0.25">
      <c r="A13" s="232" t="s">
        <v>10</v>
      </c>
      <c r="B13" s="75" t="s">
        <v>574</v>
      </c>
      <c r="C13" s="246"/>
      <c r="E13" s="245"/>
      <c r="F13" s="232" t="s">
        <v>30</v>
      </c>
      <c r="G13" s="330"/>
      <c r="H13" s="331"/>
      <c r="M13" s="238" t="s">
        <v>59</v>
      </c>
    </row>
    <row r="14" spans="1:14" s="244" customFormat="1" ht="94.5" x14ac:dyDescent="0.25">
      <c r="A14" s="232" t="s">
        <v>1</v>
      </c>
      <c r="B14" s="114" t="s">
        <v>119</v>
      </c>
      <c r="C14" s="246"/>
      <c r="E14" s="248"/>
      <c r="F14" s="232" t="s">
        <v>31</v>
      </c>
      <c r="G14" s="330"/>
      <c r="H14" s="331"/>
      <c r="M14" s="238" t="s">
        <v>53</v>
      </c>
    </row>
    <row r="15" spans="1:14" s="244" customFormat="1" ht="63" x14ac:dyDescent="0.25">
      <c r="A15" s="232" t="s">
        <v>2</v>
      </c>
      <c r="B15" s="75" t="s">
        <v>576</v>
      </c>
      <c r="C15" s="242">
        <f>LEN(B15)</f>
        <v>180</v>
      </c>
      <c r="E15" s="248"/>
      <c r="F15" s="232" t="s">
        <v>32</v>
      </c>
      <c r="G15" s="330"/>
      <c r="H15" s="331"/>
      <c r="M15" s="238" t="s">
        <v>55</v>
      </c>
    </row>
    <row r="16" spans="1:14" s="244" customFormat="1" ht="15.75" x14ac:dyDescent="0.25">
      <c r="A16" s="232" t="s">
        <v>21</v>
      </c>
      <c r="B16" s="75">
        <f>COUNT(#REF!)</f>
        <v>0</v>
      </c>
      <c r="C16" s="246"/>
      <c r="E16" s="248"/>
      <c r="G16" s="246"/>
      <c r="H16" s="246"/>
    </row>
    <row r="17" spans="1:12" ht="15.75" x14ac:dyDescent="0.25">
      <c r="A17" s="232" t="s">
        <v>51</v>
      </c>
      <c r="B17" s="249">
        <v>20</v>
      </c>
      <c r="F17" s="232" t="s">
        <v>33</v>
      </c>
      <c r="G17" s="346" t="s">
        <v>27</v>
      </c>
      <c r="H17" s="347"/>
      <c r="K17" s="223"/>
    </row>
    <row r="18" spans="1:12" ht="15.75" thickBot="1" x14ac:dyDescent="0.3">
      <c r="A18" s="223"/>
      <c r="E18" s="223"/>
      <c r="K18" s="223"/>
    </row>
    <row r="19" spans="1:12" s="258" customFormat="1" ht="56.25" x14ac:dyDescent="0.25">
      <c r="A19" s="250" t="s">
        <v>0</v>
      </c>
      <c r="B19" s="251" t="s">
        <v>48</v>
      </c>
      <c r="C19" s="252" t="s">
        <v>9</v>
      </c>
      <c r="D19" s="253" t="s">
        <v>7</v>
      </c>
      <c r="E19" s="254" t="s">
        <v>5</v>
      </c>
      <c r="F19" s="255" t="s">
        <v>49</v>
      </c>
      <c r="G19" s="256" t="s">
        <v>12</v>
      </c>
      <c r="H19" s="257" t="s">
        <v>22</v>
      </c>
      <c r="I19" s="59" t="s">
        <v>50</v>
      </c>
      <c r="J19" s="81" t="s">
        <v>3</v>
      </c>
      <c r="K19" s="60" t="s">
        <v>61</v>
      </c>
    </row>
    <row r="20" spans="1:12" s="267" customFormat="1" ht="30.75" thickBot="1" x14ac:dyDescent="0.3">
      <c r="A20" s="259" t="s">
        <v>8</v>
      </c>
      <c r="B20" s="260" t="s">
        <v>13</v>
      </c>
      <c r="C20" s="261"/>
      <c r="D20" s="292" t="s">
        <v>14</v>
      </c>
      <c r="E20" s="261" t="s">
        <v>8</v>
      </c>
      <c r="F20" s="261" t="s">
        <v>8</v>
      </c>
      <c r="G20" s="264" t="s">
        <v>8</v>
      </c>
      <c r="H20" s="264"/>
      <c r="I20" s="265" t="s">
        <v>8</v>
      </c>
      <c r="J20" s="265"/>
      <c r="K20" s="266"/>
    </row>
    <row r="21" spans="1:12" s="230" customFormat="1" ht="31.5" x14ac:dyDescent="0.25">
      <c r="A21" s="293" t="s">
        <v>356</v>
      </c>
      <c r="B21" s="270" t="s">
        <v>289</v>
      </c>
      <c r="C21" s="109">
        <f t="shared" ref="C21:C29" si="0">LEN(B21)</f>
        <v>30</v>
      </c>
      <c r="D21" s="270" t="s">
        <v>290</v>
      </c>
      <c r="E21" s="201">
        <v>119002</v>
      </c>
      <c r="F21" s="107" t="str">
        <f t="shared" ref="F21:F29" si="1">$B$3&amp;": "&amp;B21</f>
        <v>Predictive Analytics: Overview of the k-NN Algorithm</v>
      </c>
      <c r="G21" s="197" t="s">
        <v>602</v>
      </c>
      <c r="H21" s="48">
        <f t="shared" ref="H21:H29" si="2">LEN(F21)</f>
        <v>52</v>
      </c>
      <c r="I21" s="279"/>
      <c r="J21" s="280"/>
      <c r="K21" s="299"/>
    </row>
    <row r="22" spans="1:12" s="230" customFormat="1" ht="31.5" x14ac:dyDescent="0.25">
      <c r="B22" s="270" t="s">
        <v>291</v>
      </c>
      <c r="C22" s="47">
        <f>LEN(B22)</f>
        <v>51</v>
      </c>
      <c r="D22" s="270" t="s">
        <v>292</v>
      </c>
      <c r="E22" s="201">
        <v>119003</v>
      </c>
      <c r="F22" s="107" t="str">
        <f t="shared" si="1"/>
        <v>Predictive Analytics: Distance and Weight Measures for Numeric Attributes</v>
      </c>
      <c r="G22" s="197" t="s">
        <v>71</v>
      </c>
      <c r="H22" s="48">
        <f>LEN(F22)</f>
        <v>73</v>
      </c>
      <c r="I22" s="279"/>
      <c r="J22" s="280"/>
      <c r="K22" s="299"/>
    </row>
    <row r="23" spans="1:12" s="230" customFormat="1" ht="31.5" x14ac:dyDescent="0.25">
      <c r="B23" s="278" t="s">
        <v>293</v>
      </c>
      <c r="C23" s="47">
        <f t="shared" ref="C23" si="3">LEN(B23)</f>
        <v>45</v>
      </c>
      <c r="D23" s="270" t="s">
        <v>294</v>
      </c>
      <c r="E23" s="201">
        <v>119004</v>
      </c>
      <c r="F23" s="107" t="str">
        <f t="shared" si="1"/>
        <v>Predictive Analytics: Proximity Measures for Non-numeric Attributes</v>
      </c>
      <c r="G23" s="197" t="s">
        <v>71</v>
      </c>
      <c r="H23" s="48">
        <f t="shared" ref="H23" si="4">LEN(F23)</f>
        <v>67</v>
      </c>
      <c r="I23" s="279"/>
      <c r="J23" s="280"/>
      <c r="K23" s="299"/>
    </row>
    <row r="24" spans="1:12" s="230" customFormat="1" ht="31.5" x14ac:dyDescent="0.25">
      <c r="B24" s="270" t="s">
        <v>358</v>
      </c>
      <c r="C24" s="47">
        <f>LEN(B24)</f>
        <v>31</v>
      </c>
      <c r="D24" s="270" t="s">
        <v>615</v>
      </c>
      <c r="E24" s="201">
        <v>119005</v>
      </c>
      <c r="F24" s="107" t="str">
        <f t="shared" si="1"/>
        <v>Predictive Analytics: Implementing the k-NN Algorithm</v>
      </c>
      <c r="G24" s="197" t="s">
        <v>71</v>
      </c>
      <c r="H24" s="48">
        <f>LEN(F24)</f>
        <v>53</v>
      </c>
      <c r="I24" s="279"/>
      <c r="J24" s="280"/>
      <c r="K24" s="299"/>
    </row>
    <row r="25" spans="1:12" s="230" customFormat="1" ht="31.5" x14ac:dyDescent="0.25">
      <c r="A25" s="295" t="s">
        <v>295</v>
      </c>
      <c r="B25" s="270" t="s">
        <v>296</v>
      </c>
      <c r="C25" s="47">
        <f t="shared" si="0"/>
        <v>38</v>
      </c>
      <c r="D25" s="270" t="s">
        <v>297</v>
      </c>
      <c r="E25" s="201">
        <v>119006</v>
      </c>
      <c r="F25" s="107" t="str">
        <f t="shared" si="1"/>
        <v>Predictive Analytics: Overview of Artificial Neural Networks</v>
      </c>
      <c r="G25" s="197" t="s">
        <v>71</v>
      </c>
      <c r="H25" s="48">
        <f t="shared" si="2"/>
        <v>60</v>
      </c>
      <c r="I25" s="279"/>
      <c r="J25" s="280"/>
      <c r="K25" s="299"/>
      <c r="L25" s="305"/>
    </row>
    <row r="26" spans="1:12" s="230" customFormat="1" ht="31.5" x14ac:dyDescent="0.25">
      <c r="B26" s="270" t="s">
        <v>298</v>
      </c>
      <c r="C26" s="47">
        <f t="shared" si="0"/>
        <v>32</v>
      </c>
      <c r="D26" s="270" t="s">
        <v>299</v>
      </c>
      <c r="E26" s="201">
        <v>119007</v>
      </c>
      <c r="F26" s="107" t="str">
        <f t="shared" si="1"/>
        <v>Predictive Analytics: Basic Artificial Neural Networks</v>
      </c>
      <c r="G26" s="197" t="s">
        <v>71</v>
      </c>
      <c r="H26" s="48">
        <f t="shared" si="2"/>
        <v>54</v>
      </c>
      <c r="I26" s="279"/>
      <c r="J26" s="280"/>
      <c r="K26" s="299"/>
    </row>
    <row r="27" spans="1:12" s="230" customFormat="1" ht="47.25" x14ac:dyDescent="0.25">
      <c r="B27" s="270" t="s">
        <v>300</v>
      </c>
      <c r="C27" s="47">
        <f t="shared" si="0"/>
        <v>43</v>
      </c>
      <c r="D27" s="270" t="s">
        <v>301</v>
      </c>
      <c r="E27" s="201">
        <v>119008</v>
      </c>
      <c r="F27" s="107" t="str">
        <f t="shared" si="1"/>
        <v>Predictive Analytics: Advanced Artificial Neural Network Concepts</v>
      </c>
      <c r="G27" s="197" t="s">
        <v>71</v>
      </c>
      <c r="H27" s="48">
        <f t="shared" si="2"/>
        <v>65</v>
      </c>
      <c r="I27" s="279"/>
      <c r="J27" s="280"/>
      <c r="K27" s="299"/>
    </row>
    <row r="28" spans="1:12" s="230" customFormat="1" ht="31.5" x14ac:dyDescent="0.25">
      <c r="B28" s="270" t="s">
        <v>302</v>
      </c>
      <c r="C28" s="47">
        <f t="shared" si="0"/>
        <v>51</v>
      </c>
      <c r="D28" s="270" t="s">
        <v>303</v>
      </c>
      <c r="E28" s="201">
        <v>119009</v>
      </c>
      <c r="F28" s="107" t="str">
        <f t="shared" si="1"/>
        <v>Predictive Analytics: Important Parameters for Artificial Neural Networks</v>
      </c>
      <c r="G28" s="197" t="s">
        <v>71</v>
      </c>
      <c r="H28" s="48">
        <f t="shared" si="2"/>
        <v>73</v>
      </c>
      <c r="I28" s="279"/>
      <c r="J28" s="280"/>
      <c r="K28" s="299"/>
    </row>
    <row r="29" spans="1:12" s="230" customFormat="1" ht="31.5" x14ac:dyDescent="0.25">
      <c r="B29" s="270" t="s">
        <v>304</v>
      </c>
      <c r="C29" s="47">
        <f t="shared" si="0"/>
        <v>41</v>
      </c>
      <c r="D29" s="270" t="s">
        <v>359</v>
      </c>
      <c r="E29" s="201">
        <v>119010</v>
      </c>
      <c r="F29" s="107" t="str">
        <f t="shared" si="1"/>
        <v>Predictive Analytics: Implementing an Artificial Neural Network</v>
      </c>
      <c r="G29" s="197" t="s">
        <v>71</v>
      </c>
      <c r="H29" s="48">
        <f t="shared" si="2"/>
        <v>63</v>
      </c>
      <c r="I29" s="279"/>
      <c r="J29" s="280"/>
      <c r="K29" s="299"/>
    </row>
    <row r="30" spans="1:12" s="230" customFormat="1" x14ac:dyDescent="0.25">
      <c r="A30" s="281"/>
      <c r="B30" s="281"/>
      <c r="C30" s="282"/>
      <c r="F30" s="281"/>
      <c r="G30" s="283"/>
      <c r="H30" s="282"/>
      <c r="I30" s="282"/>
      <c r="J30" s="282"/>
      <c r="K30" s="282"/>
    </row>
    <row r="31" spans="1:12" s="230" customFormat="1" x14ac:dyDescent="0.25">
      <c r="A31" s="281"/>
      <c r="B31" s="281"/>
      <c r="C31" s="282"/>
      <c r="F31" s="281"/>
      <c r="G31" s="283"/>
      <c r="H31" s="282"/>
      <c r="I31" s="282"/>
      <c r="J31" s="282"/>
      <c r="K31" s="282"/>
    </row>
    <row r="32" spans="1:12" s="230" customFormat="1" x14ac:dyDescent="0.25">
      <c r="A32" s="281"/>
      <c r="B32" s="281"/>
      <c r="C32" s="282"/>
      <c r="F32" s="281"/>
      <c r="G32" s="283"/>
      <c r="H32" s="282"/>
      <c r="I32" s="282"/>
      <c r="J32" s="282"/>
      <c r="K32" s="282"/>
    </row>
    <row r="33" spans="1:11" s="230" customFormat="1" x14ac:dyDescent="0.25">
      <c r="A33" s="281"/>
      <c r="B33" s="281"/>
      <c r="C33" s="282"/>
      <c r="F33" s="281"/>
      <c r="G33" s="283"/>
      <c r="H33" s="282"/>
      <c r="I33" s="282"/>
      <c r="J33" s="282"/>
      <c r="K33" s="282"/>
    </row>
    <row r="34" spans="1:11" s="230" customFormat="1" x14ac:dyDescent="0.25">
      <c r="A34" s="281"/>
      <c r="B34" s="281"/>
      <c r="C34" s="282"/>
      <c r="F34" s="281"/>
      <c r="G34" s="283"/>
      <c r="H34" s="282"/>
      <c r="I34" s="282"/>
      <c r="J34" s="282"/>
      <c r="K34" s="282"/>
    </row>
  </sheetData>
  <sheetProtection algorithmName="SHA-512" hashValue="1qGPls0zsj4ivrXECtl8UClV9+XHaxSCdoUCAk9T6/7oBDaAaoWKauL4DKiLhbkAM2xc+NdQZgcITFR3fLIyHw==" saltValue="0aQkv6wFyb3vpdOlzQIVBA==" spinCount="100000" sheet="1" objects="1" scenarios="1"/>
  <mergeCells count="7">
    <mergeCell ref="G17:H17"/>
    <mergeCell ref="G10:H10"/>
    <mergeCell ref="G11:H11"/>
    <mergeCell ref="G12:H12"/>
    <mergeCell ref="G13:H13"/>
    <mergeCell ref="G14:H14"/>
    <mergeCell ref="G15:H15"/>
  </mergeCells>
  <conditionalFormatting sqref="C2">
    <cfRule type="cellIs" dxfId="230" priority="51" operator="greaterThan">
      <formula>49</formula>
    </cfRule>
  </conditionalFormatting>
  <conditionalFormatting sqref="C11">
    <cfRule type="cellIs" dxfId="229" priority="50" operator="greaterThan">
      <formula>80</formula>
    </cfRule>
  </conditionalFormatting>
  <conditionalFormatting sqref="C12">
    <cfRule type="cellIs" dxfId="228" priority="49" operator="greaterThan">
      <formula>4000</formula>
    </cfRule>
  </conditionalFormatting>
  <conditionalFormatting sqref="C15">
    <cfRule type="cellIs" dxfId="227" priority="48" operator="greaterThan">
      <formula>500</formula>
    </cfRule>
  </conditionalFormatting>
  <conditionalFormatting sqref="C1">
    <cfRule type="cellIs" dxfId="226" priority="47" operator="greaterThan">
      <formula>49</formula>
    </cfRule>
  </conditionalFormatting>
  <conditionalFormatting sqref="C28 C26">
    <cfRule type="cellIs" dxfId="225" priority="16" operator="greaterThan">
      <formula>52</formula>
    </cfRule>
  </conditionalFormatting>
  <conditionalFormatting sqref="H28 H26">
    <cfRule type="cellIs" dxfId="224" priority="15" operator="greaterThan">
      <formula>100</formula>
    </cfRule>
  </conditionalFormatting>
  <conditionalFormatting sqref="C25">
    <cfRule type="cellIs" dxfId="223" priority="14" operator="greaterThan">
      <formula>52</formula>
    </cfRule>
  </conditionalFormatting>
  <conditionalFormatting sqref="H25">
    <cfRule type="cellIs" dxfId="222" priority="13" operator="greaterThan">
      <formula>100</formula>
    </cfRule>
  </conditionalFormatting>
  <conditionalFormatting sqref="C21">
    <cfRule type="cellIs" dxfId="221" priority="12" operator="greaterThan">
      <formula>52</formula>
    </cfRule>
  </conditionalFormatting>
  <conditionalFormatting sqref="H21">
    <cfRule type="cellIs" dxfId="220" priority="11" operator="greaterThan">
      <formula>100</formula>
    </cfRule>
  </conditionalFormatting>
  <conditionalFormatting sqref="C27">
    <cfRule type="cellIs" dxfId="219" priority="10" operator="greaterThan">
      <formula>52</formula>
    </cfRule>
  </conditionalFormatting>
  <conditionalFormatting sqref="H27">
    <cfRule type="cellIs" dxfId="218" priority="9" operator="greaterThan">
      <formula>100</formula>
    </cfRule>
  </conditionalFormatting>
  <conditionalFormatting sqref="C24">
    <cfRule type="cellIs" dxfId="217" priority="8" operator="greaterThan">
      <formula>52</formula>
    </cfRule>
  </conditionalFormatting>
  <conditionalFormatting sqref="H24">
    <cfRule type="cellIs" dxfId="216" priority="7" operator="greaterThan">
      <formula>100</formula>
    </cfRule>
  </conditionalFormatting>
  <conditionalFormatting sqref="C22">
    <cfRule type="cellIs" dxfId="215" priority="6" operator="greaterThan">
      <formula>52</formula>
    </cfRule>
  </conditionalFormatting>
  <conditionalFormatting sqref="H22">
    <cfRule type="cellIs" dxfId="214" priority="5" operator="greaterThan">
      <formula>100</formula>
    </cfRule>
  </conditionalFormatting>
  <conditionalFormatting sqref="C23">
    <cfRule type="cellIs" dxfId="213" priority="4" operator="greaterThan">
      <formula>52</formula>
    </cfRule>
  </conditionalFormatting>
  <conditionalFormatting sqref="H23">
    <cfRule type="cellIs" dxfId="212" priority="3" operator="greaterThan">
      <formula>100</formula>
    </cfRule>
  </conditionalFormatting>
  <conditionalFormatting sqref="C29">
    <cfRule type="cellIs" dxfId="211" priority="2" operator="greaterThan">
      <formula>52</formula>
    </cfRule>
  </conditionalFormatting>
  <conditionalFormatting sqref="H29">
    <cfRule type="cellIs" dxfId="210" priority="1" operator="greaterThan">
      <formula>100</formula>
    </cfRule>
  </conditionalFormatting>
  <dataValidations xWindow="1481" yWindow="716" count="15">
    <dataValidation type="list" allowBlank="1" showInputMessage="1" showErrorMessage="1" sqref="G17:H17">
      <formula1>$N$9:$N$11</formula1>
    </dataValidation>
    <dataValidation type="list" allowBlank="1" showInputMessage="1" showErrorMessage="1" sqref="G10:H15">
      <formula1>$M$9:$M$15</formula1>
    </dataValidation>
    <dataValidation allowBlank="1" showInputMessage="1" showErrorMessage="1" prompt="Auto-populated based on LP ID and Content Type. IT skills for 'a0#_it_enus', IT Desktop for 'a0#_dt_enus' etc." sqref="B10"/>
    <dataValidation allowBlank="1" showInputMessage="1" showErrorMessage="1" prompt="Include technology name. Max 80 characters" sqref="B11"/>
    <dataValidation allowBlank="1" showInputMessage="1" showErrorMessage="1" prompt="Single sentence describing what the learner will be able to perform after completing the course. Begins with 'To'. No terminal punctuation." sqref="B13"/>
    <dataValidation allowBlank="1" showInputMessage="1" showErrorMessage="1" prompt="At least five keywords that are likely to be entered by a learner searching for specific content. 500 characters max." sqref="B15"/>
    <dataValidation allowBlank="1" showInputMessage="1" showErrorMessage="1" prompt="Auto-Count from column E. Locked cell." sqref="B16"/>
    <dataValidation allowBlank="1" showInputMessage="1" showErrorMessage="1" prompt="All PSVs in plan. Auto-populate from amount of PSVs in each course (B14). Locked cell." sqref="B17"/>
    <dataValidation type="list" allowBlank="1" showInputMessage="1" showErrorMessage="1" prompt="Choose from the drop down list to autopopulate Course ID." sqref="B1:B5 B7:B9">
      <formula1>"IT Skills, Business Skills, IT Desktop"</formula1>
    </dataValidation>
    <dataValidation allowBlank="1" showInputMessage="1" showErrorMessage="1" prompt="High-level description of the content, a hook of why learning this is beneficial to the learner, and exam/cert coverage" sqref="B12"/>
    <dataValidation allowBlank="1" showInputMessage="1" showErrorMessage="1" prompt="High-level description of the audience, similar to course audience." sqref="B6 B14"/>
    <dataValidation allowBlank="1" showInputMessage="1" showErrorMessage="1" prompt="Auto-populated from path and topic title. Locked cell." sqref="F21:F29"/>
    <dataValidation allowBlank="1" showInputMessage="1" showErrorMessage="1" prompt="Describes what the learner will be able to do after completing the topic. Include technology name when possible. This field doubles as the PSV description in SkillPort. No end punctuation. Use measurable verbs." sqref="D21:D29"/>
    <dataValidation type="textLength" operator="lessThanOrEqual" allowBlank="1" showInputMessage="1" showErrorMessage="1" error="Lesson title may not exceed 43 characters" prompt="max 43 characters" sqref="A21">
      <formula1>43</formula1>
    </dataValidation>
    <dataValidation allowBlank="1" showInputMessage="1" showErrorMessage="1" prompt="Each topic title is unique. Capitalize each main word. Max 52 characters" sqref="B21:B29"/>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Note xmlns="687e993e-f88e-4926-b347-b90f909a81b6">Moved from FY17</Note>
    <Status_x0020_Detail xmlns="687e993e-f88e-4926-b347-b90f909a81b6">Not Started</Status_x0020_Detail>
    <IconOverlay xmlns="http://schemas.microsoft.com/sharepoint/v4" xsi:nil="true"/>
    <Plan_x0020_Status xmlns="687e993e-f88e-4926-b347-b90f909a81b6">Recording</Plan_x0020_Status>
    <Learning_x0020_Path xmlns="24f4a5e7-1de8-4fb4-9343-5847517c68d2">31</Learning_x0020_Path>
    <Planner xmlns="4da2f87b-6567-4dd5-97a8-4e1a4b2acd49">3</Planner>
    <SP8_x0020_Topic xmlns="24f4a5e7-1de8-4fb4-9343-5847517c68d2">3</SP8_x0020_Topic>
    <Instructor_x0020_Name xmlns="4da2f87b-6567-4dd5-97a8-4e1a4b2acd49"/>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CD86B12FFB4D240949BDB8FC837FDDA" ma:contentTypeVersion="23" ma:contentTypeDescription="Create a new document." ma:contentTypeScope="" ma:versionID="ce3c2783105aaa69fa538f43366f8a8d">
  <xsd:schema xmlns:xsd="http://www.w3.org/2001/XMLSchema" xmlns:xs="http://www.w3.org/2001/XMLSchema" xmlns:p="http://schemas.microsoft.com/office/2006/metadata/properties" xmlns:ns2="24f4a5e7-1de8-4fb4-9343-5847517c68d2" xmlns:ns3="4da2f87b-6567-4dd5-97a8-4e1a4b2acd49" xmlns:ns4="687e993e-f88e-4926-b347-b90f909a81b6" xmlns:ns5="http://schemas.microsoft.com/sharepoint/v4" targetNamespace="http://schemas.microsoft.com/office/2006/metadata/properties" ma:root="true" ma:fieldsID="d7a1a86a6ce2b29727b7d7282e988252" ns2:_="" ns3:_="" ns4:_="" ns5:_="">
    <xsd:import namespace="24f4a5e7-1de8-4fb4-9343-5847517c68d2"/>
    <xsd:import namespace="4da2f87b-6567-4dd5-97a8-4e1a4b2acd49"/>
    <xsd:import namespace="687e993e-f88e-4926-b347-b90f909a81b6"/>
    <xsd:import namespace="http://schemas.microsoft.com/sharepoint/v4"/>
    <xsd:element name="properties">
      <xsd:complexType>
        <xsd:sequence>
          <xsd:element name="documentManagement">
            <xsd:complexType>
              <xsd:all>
                <xsd:element ref="ns2:SP8_x0020_Topic" minOccurs="0"/>
                <xsd:element ref="ns2:Learning_x0020_Path" minOccurs="0"/>
                <xsd:element ref="ns3:Planner" minOccurs="0"/>
                <xsd:element ref="ns4:Plan_x0020_Status" minOccurs="0"/>
                <xsd:element ref="ns4:Status_x0020_Detail" minOccurs="0"/>
                <xsd:element ref="ns3:Instructor_x0020_Name" minOccurs="0"/>
                <xsd:element ref="ns4:Note" minOccurs="0"/>
                <xsd:element ref="ns5: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f4a5e7-1de8-4fb4-9343-5847517c68d2" elementFormDefault="qualified">
    <xsd:import namespace="http://schemas.microsoft.com/office/2006/documentManagement/types"/>
    <xsd:import namespace="http://schemas.microsoft.com/office/infopath/2007/PartnerControls"/>
    <xsd:element name="SP8_x0020_Topic" ma:index="2" nillable="true" ma:displayName="SP8 Topic" ma:list="{4aa5bdb9-305d-4fcf-839d-ce8c97e7a4c4}" ma:internalName="SP8_x0020_Topic" ma:showField="Title">
      <xsd:simpleType>
        <xsd:restriction base="dms:Lookup"/>
      </xsd:simpleType>
    </xsd:element>
    <xsd:element name="Learning_x0020_Path" ma:index="3" nillable="true" ma:displayName="Learning Path" ma:indexed="true" ma:list="{3d7c7f33-1837-4de2-9e82-9134cfa92f04}" ma:internalName="Learning_x0020_Path" ma:showField="Title">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4da2f87b-6567-4dd5-97a8-4e1a4b2acd49" elementFormDefault="qualified">
    <xsd:import namespace="http://schemas.microsoft.com/office/2006/documentManagement/types"/>
    <xsd:import namespace="http://schemas.microsoft.com/office/infopath/2007/PartnerControls"/>
    <xsd:element name="Planner" ma:index="4" nillable="true" ma:displayName="Planner" ma:list="{3d63cd13-8866-491f-8a4f-883de3b1ad4a}" ma:internalName="Planner" ma:showField="Title" ma:web="4da2f87b-6567-4dd5-97a8-4e1a4b2acd49">
      <xsd:simpleType>
        <xsd:restriction base="dms:Lookup"/>
      </xsd:simpleType>
    </xsd:element>
    <xsd:element name="Instructor_x0020_Name" ma:index="7" nillable="true" ma:displayName="Instructor Name" ma:list="{3d63cd13-8866-491f-8a4f-883de3b1ad4a}" ma:internalName="Instructor_x0020_Name" ma:showField="Title" ma:web="4da2f87b-6567-4dd5-97a8-4e1a4b2acd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87e993e-f88e-4926-b347-b90f909a81b6" elementFormDefault="qualified">
    <xsd:import namespace="http://schemas.microsoft.com/office/2006/documentManagement/types"/>
    <xsd:import namespace="http://schemas.microsoft.com/office/infopath/2007/PartnerControls"/>
    <xsd:element name="Plan_x0020_Status" ma:index="5" nillable="true" ma:displayName="Status" ma:format="Dropdown" ma:internalName="Plan_x0020_Status">
      <xsd:simpleType>
        <xsd:union memberTypes="dms:Text">
          <xsd:simpleType>
            <xsd:restriction base="dms:Choice">
              <xsd:enumeration value="Planning"/>
              <xsd:enumeration value="Graphic Design"/>
              <xsd:enumeration value="Editorial"/>
              <xsd:enumeration value="Recording"/>
              <xsd:enumeration value="Ready for Synergy"/>
            </xsd:restriction>
          </xsd:simpleType>
        </xsd:union>
      </xsd:simpleType>
    </xsd:element>
    <xsd:element name="Status_x0020_Detail" ma:index="6" nillable="true" ma:displayName="Status Detail" ma:format="Dropdown" ma:internalName="Status_x0020_Detail">
      <xsd:simpleType>
        <xsd:union memberTypes="dms:Text">
          <xsd:simpleType>
            <xsd:restriction base="dms:Choice">
              <xsd:enumeration value="Not Started"/>
              <xsd:enumeration value="Assigned"/>
              <xsd:enumeration value="In Progress"/>
              <xsd:enumeration value="On-Hold"/>
            </xsd:restriction>
          </xsd:simpleType>
        </xsd:union>
      </xsd:simpleType>
    </xsd:element>
    <xsd:element name="Note" ma:index="8" nillable="true" ma:displayName="Note" ma:internalName="Not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9"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0014608-BE83-4808-90AF-B28DB0C22A51}">
  <ds:schemaRefs>
    <ds:schemaRef ds:uri="http://purl.org/dc/elements/1.1/"/>
    <ds:schemaRef ds:uri="http://schemas.microsoft.com/sharepoint/v4"/>
    <ds:schemaRef ds:uri="http://schemas.microsoft.com/office/2006/documentManagement/types"/>
    <ds:schemaRef ds:uri="http://www.w3.org/XML/1998/namespace"/>
    <ds:schemaRef ds:uri="http://purl.org/dc/terms/"/>
    <ds:schemaRef ds:uri="687e993e-f88e-4926-b347-b90f909a81b6"/>
    <ds:schemaRef ds:uri="http://schemas.microsoft.com/office/infopath/2007/PartnerControls"/>
    <ds:schemaRef ds:uri="24f4a5e7-1de8-4fb4-9343-5847517c68d2"/>
    <ds:schemaRef ds:uri="http://purl.org/dc/dcmitype/"/>
    <ds:schemaRef ds:uri="http://schemas.openxmlformats.org/package/2006/metadata/core-properties"/>
    <ds:schemaRef ds:uri="4da2f87b-6567-4dd5-97a8-4e1a4b2acd49"/>
    <ds:schemaRef ds:uri="http://schemas.microsoft.com/office/2006/metadata/properties"/>
  </ds:schemaRefs>
</ds:datastoreItem>
</file>

<file path=customXml/itemProps2.xml><?xml version="1.0" encoding="utf-8"?>
<ds:datastoreItem xmlns:ds="http://schemas.openxmlformats.org/officeDocument/2006/customXml" ds:itemID="{1DB55515-6E6A-45C9-B791-13CD268E61A4}">
  <ds:schemaRefs>
    <ds:schemaRef ds:uri="http://schemas.microsoft.com/sharepoint/v3/contenttype/forms"/>
  </ds:schemaRefs>
</ds:datastoreItem>
</file>

<file path=customXml/itemProps3.xml><?xml version="1.0" encoding="utf-8"?>
<ds:datastoreItem xmlns:ds="http://schemas.openxmlformats.org/officeDocument/2006/customXml" ds:itemID="{4F55BDB6-E2AC-4047-B63A-DF551F3752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f4a5e7-1de8-4fb4-9343-5847517c68d2"/>
    <ds:schemaRef ds:uri="4da2f87b-6567-4dd5-97a8-4e1a4b2acd49"/>
    <ds:schemaRef ds:uri="687e993e-f88e-4926-b347-b90f909a81b6"/>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Course 1</vt:lpstr>
      <vt:lpstr>Course 2</vt:lpstr>
      <vt:lpstr>Course 3</vt:lpstr>
      <vt:lpstr>Course 4</vt:lpstr>
      <vt:lpstr>Course 5</vt:lpstr>
      <vt:lpstr>Course 6</vt:lpstr>
      <vt:lpstr>Course 7</vt:lpstr>
      <vt:lpstr>Course 8</vt:lpstr>
      <vt:lpstr>Course 9</vt:lpstr>
      <vt:lpstr>Course 10</vt:lpstr>
      <vt:lpstr>Course 11</vt:lpstr>
      <vt:lpstr>Course 12</vt:lpstr>
      <vt:lpstr>Course 13</vt:lpstr>
      <vt:lpstr>Course 14</vt:lpstr>
      <vt:lpstr>Course 15</vt:lpstr>
      <vt:lpstr>Course 16</vt:lpstr>
      <vt:lpstr>Course 17</vt:lpstr>
      <vt:lpstr>Course 18</vt:lpstr>
      <vt:lpstr>Taxonomy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Course 1 &amp; 2 plan</dc:title>
  <dc:creator>adhir m</dc:creator>
  <cp:lastModifiedBy>Ahmad Faraz</cp:lastModifiedBy>
  <cp:lastPrinted>2014-12-16T17:07:05Z</cp:lastPrinted>
  <dcterms:created xsi:type="dcterms:W3CDTF">2013-10-04T15:25:03Z</dcterms:created>
  <dcterms:modified xsi:type="dcterms:W3CDTF">2019-03-25T05:50:19Z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0x010100CCD86B12FFB4D240949BDB8FC837FDDA</vt:lpwstr>
  </property>
  <property fmtid="{D5CDD505-2E9C-101B-9397-08002B2CF9AE}" pid="3" name="Order">
    <vt:r8>49100</vt:r8>
  </property>
  <property fmtid="{D5CDD505-2E9C-101B-9397-08002B2CF9AE}" pid="4" name="URL">
    <vt:lpwstr/>
  </property>
  <property fmtid="{D5CDD505-2E9C-101B-9397-08002B2CF9AE}" pid="5" name="xd_Signature">
    <vt:bool>false</vt:bool>
  </property>
  <property fmtid="{D5CDD505-2E9C-101B-9397-08002B2CF9AE}" pid="6" name="SP8">
    <vt:lpwstr>26</vt:lpwstr>
  </property>
  <property fmtid="{D5CDD505-2E9C-101B-9397-08002B2CF9AE}" pid="7" name="xd_ProgID">
    <vt:lpwstr/>
  </property>
  <property fmtid="{D5CDD505-2E9C-101B-9397-08002B2CF9AE}" pid="8" name="TemplateUrl">
    <vt:lpwstr/>
  </property>
  <property fmtid="{D5CDD505-2E9C-101B-9397-08002B2CF9AE}" pid="9" name="PlanStatus">
    <vt:lpwstr>Planning complete</vt:lpwstr>
  </property>
  <property fmtid="{D5CDD505-2E9C-101B-9397-08002B2CF9AE}" pid="10" name="Plan Status">
    <vt:lpwstr>Planning complete</vt:lpwstr>
  </property>
</Properties>
</file>