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eral\Documents\UFSC\UFSCRemote\MET\Lista3\"/>
    </mc:Choice>
  </mc:AlternateContent>
  <xr:revisionPtr revIDLastSave="0" documentId="13_ncr:1_{043D54D3-C7D0-47AE-9399-B8EC33A2FD29}" xr6:coauthVersionLast="47" xr6:coauthVersionMax="47" xr10:uidLastSave="{00000000-0000-0000-0000-000000000000}"/>
  <bookViews>
    <workbookView xWindow="-120" yWindow="-120" windowWidth="20730" windowHeight="11160" activeTab="3" xr2:uid="{B611F7CF-8549-4932-BFA4-8AB78BE9A75D}"/>
  </bookViews>
  <sheets>
    <sheet name="Q5a" sheetId="1" r:id="rId1"/>
    <sheet name="Q5b" sheetId="2" r:id="rId2"/>
    <sheet name="Q5c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Z4" i="4"/>
  <c r="Z5" i="4"/>
  <c r="AA5" i="4" s="1"/>
  <c r="AB5" i="4" s="1"/>
  <c r="Z6" i="4"/>
  <c r="Z7" i="4"/>
  <c r="Z8" i="4"/>
  <c r="Z9" i="4"/>
  <c r="Z10" i="4"/>
  <c r="Z11" i="4"/>
  <c r="Z12" i="4"/>
  <c r="Z13" i="4"/>
  <c r="AA13" i="4" s="1"/>
  <c r="AB13" i="4" s="1"/>
  <c r="Z14" i="4"/>
  <c r="Z15" i="4"/>
  <c r="Z16" i="4"/>
  <c r="Z17" i="4"/>
  <c r="Z18" i="4"/>
  <c r="Z19" i="4"/>
  <c r="Z20" i="4"/>
  <c r="Z21" i="4"/>
  <c r="AA21" i="4" s="1"/>
  <c r="AB21" i="4" s="1"/>
  <c r="Z22" i="4"/>
  <c r="Z23" i="4"/>
  <c r="Z24" i="4"/>
  <c r="Z25" i="4"/>
  <c r="Z26" i="4"/>
  <c r="Z27" i="4"/>
  <c r="Z28" i="4"/>
  <c r="Z29" i="4"/>
  <c r="AA29" i="4" s="1"/>
  <c r="AB29" i="4" s="1"/>
  <c r="Z30" i="4"/>
  <c r="Z31" i="4"/>
  <c r="Z32" i="4"/>
  <c r="Z33" i="4"/>
  <c r="Z34" i="4"/>
  <c r="Z35" i="4"/>
  <c r="Z36" i="4"/>
  <c r="Z37" i="4"/>
  <c r="AA37" i="4" s="1"/>
  <c r="AB37" i="4" s="1"/>
  <c r="Z38" i="4"/>
  <c r="Z39" i="4"/>
  <c r="Z40" i="4"/>
  <c r="Z41" i="4"/>
  <c r="Z42" i="4"/>
  <c r="Z43" i="4"/>
  <c r="Z44" i="4"/>
  <c r="Z45" i="4"/>
  <c r="AA45" i="4" s="1"/>
  <c r="AB45" i="4" s="1"/>
  <c r="Z46" i="4"/>
  <c r="Z47" i="4"/>
  <c r="Z48" i="4"/>
  <c r="Z49" i="4"/>
  <c r="Z50" i="4"/>
  <c r="Z5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2" i="4"/>
  <c r="X2" i="4"/>
  <c r="X51" i="4"/>
  <c r="AA51" i="4" s="1"/>
  <c r="AB51" i="4" s="1"/>
  <c r="X50" i="4"/>
  <c r="AA49" i="4"/>
  <c r="AB49" i="4" s="1"/>
  <c r="X49" i="4"/>
  <c r="AA48" i="4"/>
  <c r="AB48" i="4" s="1"/>
  <c r="X48" i="4"/>
  <c r="X47" i="4"/>
  <c r="AA47" i="4" s="1"/>
  <c r="AB47" i="4" s="1"/>
  <c r="X46" i="4"/>
  <c r="X45" i="4"/>
  <c r="AA44" i="4"/>
  <c r="AB44" i="4" s="1"/>
  <c r="X44" i="4"/>
  <c r="X43" i="4"/>
  <c r="AA43" i="4" s="1"/>
  <c r="AB43" i="4" s="1"/>
  <c r="X42" i="4"/>
  <c r="AA41" i="4"/>
  <c r="AB41" i="4" s="1"/>
  <c r="X41" i="4"/>
  <c r="AA40" i="4"/>
  <c r="AB40" i="4" s="1"/>
  <c r="X40" i="4"/>
  <c r="X39" i="4"/>
  <c r="AA39" i="4" s="1"/>
  <c r="AB39" i="4" s="1"/>
  <c r="X38" i="4"/>
  <c r="X37" i="4"/>
  <c r="AA36" i="4"/>
  <c r="AB36" i="4" s="1"/>
  <c r="X36" i="4"/>
  <c r="X35" i="4"/>
  <c r="AA35" i="4" s="1"/>
  <c r="AB35" i="4" s="1"/>
  <c r="X34" i="4"/>
  <c r="AA33" i="4"/>
  <c r="AB33" i="4" s="1"/>
  <c r="X33" i="4"/>
  <c r="AA32" i="4"/>
  <c r="AB32" i="4" s="1"/>
  <c r="X32" i="4"/>
  <c r="X31" i="4"/>
  <c r="AA31" i="4" s="1"/>
  <c r="AB31" i="4" s="1"/>
  <c r="X30" i="4"/>
  <c r="X29" i="4"/>
  <c r="AA28" i="4"/>
  <c r="AB28" i="4" s="1"/>
  <c r="X28" i="4"/>
  <c r="X27" i="4"/>
  <c r="AA27" i="4" s="1"/>
  <c r="AB27" i="4" s="1"/>
  <c r="X26" i="4"/>
  <c r="AA25" i="4"/>
  <c r="AB25" i="4" s="1"/>
  <c r="X25" i="4"/>
  <c r="AA24" i="4"/>
  <c r="AB24" i="4" s="1"/>
  <c r="X24" i="4"/>
  <c r="X23" i="4"/>
  <c r="AA23" i="4" s="1"/>
  <c r="AB23" i="4" s="1"/>
  <c r="X22" i="4"/>
  <c r="X21" i="4"/>
  <c r="AA20" i="4"/>
  <c r="AB20" i="4" s="1"/>
  <c r="X20" i="4"/>
  <c r="X19" i="4"/>
  <c r="AA19" i="4" s="1"/>
  <c r="AB19" i="4" s="1"/>
  <c r="X18" i="4"/>
  <c r="AA17" i="4"/>
  <c r="AB17" i="4" s="1"/>
  <c r="X17" i="4"/>
  <c r="AA16" i="4"/>
  <c r="AB16" i="4" s="1"/>
  <c r="X16" i="4"/>
  <c r="X15" i="4"/>
  <c r="AA15" i="4" s="1"/>
  <c r="AB15" i="4" s="1"/>
  <c r="X14" i="4"/>
  <c r="X13" i="4"/>
  <c r="AA12" i="4"/>
  <c r="AB12" i="4" s="1"/>
  <c r="X12" i="4"/>
  <c r="X11" i="4"/>
  <c r="AA11" i="4" s="1"/>
  <c r="AB11" i="4" s="1"/>
  <c r="X10" i="4"/>
  <c r="AA9" i="4"/>
  <c r="AB9" i="4" s="1"/>
  <c r="X9" i="4"/>
  <c r="AA8" i="4"/>
  <c r="AB8" i="4" s="1"/>
  <c r="X8" i="4"/>
  <c r="X7" i="4"/>
  <c r="AA7" i="4" s="1"/>
  <c r="AB7" i="4" s="1"/>
  <c r="X6" i="4"/>
  <c r="X5" i="4"/>
  <c r="AA4" i="4"/>
  <c r="AB4" i="4" s="1"/>
  <c r="X4" i="4"/>
  <c r="X3" i="4"/>
  <c r="AA3" i="4" s="1"/>
  <c r="AB3" i="4" s="1"/>
  <c r="AA2" i="4"/>
  <c r="T3" i="4"/>
  <c r="S51" i="4"/>
  <c r="T51" i="4" s="1"/>
  <c r="S50" i="4"/>
  <c r="T50" i="4" s="1"/>
  <c r="S49" i="4"/>
  <c r="T49" i="4" s="1"/>
  <c r="S48" i="4"/>
  <c r="T48" i="4" s="1"/>
  <c r="S47" i="4"/>
  <c r="T47" i="4" s="1"/>
  <c r="S46" i="4"/>
  <c r="T46" i="4" s="1"/>
  <c r="S45" i="4"/>
  <c r="T45" i="4" s="1"/>
  <c r="S44" i="4"/>
  <c r="T44" i="4" s="1"/>
  <c r="S43" i="4"/>
  <c r="T43" i="4" s="1"/>
  <c r="S42" i="4"/>
  <c r="T42" i="4" s="1"/>
  <c r="S41" i="4"/>
  <c r="T41" i="4" s="1"/>
  <c r="S40" i="4"/>
  <c r="T40" i="4" s="1"/>
  <c r="S39" i="4"/>
  <c r="T39" i="4" s="1"/>
  <c r="S38" i="4"/>
  <c r="T38" i="4" s="1"/>
  <c r="S37" i="4"/>
  <c r="T37" i="4" s="1"/>
  <c r="S36" i="4"/>
  <c r="T36" i="4" s="1"/>
  <c r="S35" i="4"/>
  <c r="T35" i="4" s="1"/>
  <c r="S34" i="4"/>
  <c r="T34" i="4" s="1"/>
  <c r="S33" i="4"/>
  <c r="T33" i="4" s="1"/>
  <c r="S32" i="4"/>
  <c r="T32" i="4" s="1"/>
  <c r="S31" i="4"/>
  <c r="T31" i="4" s="1"/>
  <c r="S30" i="4"/>
  <c r="T30" i="4" s="1"/>
  <c r="S29" i="4"/>
  <c r="T29" i="4" s="1"/>
  <c r="S28" i="4"/>
  <c r="T28" i="4" s="1"/>
  <c r="S27" i="4"/>
  <c r="T27" i="4" s="1"/>
  <c r="S26" i="4"/>
  <c r="T26" i="4" s="1"/>
  <c r="S25" i="4"/>
  <c r="T25" i="4" s="1"/>
  <c r="S24" i="4"/>
  <c r="T24" i="4" s="1"/>
  <c r="S23" i="4"/>
  <c r="T23" i="4" s="1"/>
  <c r="S22" i="4"/>
  <c r="T22" i="4" s="1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S3" i="4"/>
  <c r="S2" i="4"/>
  <c r="L2" i="4"/>
  <c r="L49" i="4"/>
  <c r="M49" i="4" s="1"/>
  <c r="L48" i="4"/>
  <c r="M48" i="4" s="1"/>
  <c r="L41" i="4"/>
  <c r="M41" i="4" s="1"/>
  <c r="L40" i="4"/>
  <c r="M40" i="4" s="1"/>
  <c r="L38" i="4"/>
  <c r="M38" i="4" s="1"/>
  <c r="L33" i="4"/>
  <c r="M33" i="4" s="1"/>
  <c r="L32" i="4"/>
  <c r="M32" i="4" s="1"/>
  <c r="L25" i="4"/>
  <c r="M25" i="4" s="1"/>
  <c r="L24" i="4"/>
  <c r="M24" i="4" s="1"/>
  <c r="L22" i="4"/>
  <c r="M22" i="4" s="1"/>
  <c r="L17" i="4"/>
  <c r="M17" i="4" s="1"/>
  <c r="L16" i="4"/>
  <c r="M16" i="4" s="1"/>
  <c r="L13" i="4"/>
  <c r="M13" i="4" s="1"/>
  <c r="L9" i="4"/>
  <c r="M9" i="4" s="1"/>
  <c r="L6" i="4"/>
  <c r="M6" i="4" s="1"/>
  <c r="L5" i="4"/>
  <c r="M5" i="4" s="1"/>
  <c r="E5" i="4"/>
  <c r="F5" i="4" s="1"/>
  <c r="E9" i="4"/>
  <c r="F9" i="4" s="1"/>
  <c r="E21" i="4"/>
  <c r="F21" i="4" s="1"/>
  <c r="E25" i="4"/>
  <c r="F25" i="4" s="1"/>
  <c r="E37" i="4"/>
  <c r="F37" i="4" s="1"/>
  <c r="E41" i="4"/>
  <c r="F41" i="4" s="1"/>
  <c r="Q17" i="4"/>
  <c r="R17" i="4" s="1"/>
  <c r="Q21" i="4"/>
  <c r="R21" i="4" s="1"/>
  <c r="Q49" i="4"/>
  <c r="R49" i="4" s="1"/>
  <c r="J10" i="4"/>
  <c r="K10" i="4" s="1"/>
  <c r="L10" i="4" s="1"/>
  <c r="M10" i="4" s="1"/>
  <c r="J30" i="4"/>
  <c r="K30" i="4" s="1"/>
  <c r="L30" i="4" s="1"/>
  <c r="M30" i="4" s="1"/>
  <c r="J42" i="4"/>
  <c r="K42" i="4" s="1"/>
  <c r="L42" i="4" s="1"/>
  <c r="M42" i="4" s="1"/>
  <c r="P2" i="4"/>
  <c r="Q2" i="4" s="1"/>
  <c r="R2" i="4" s="1"/>
  <c r="P51" i="4"/>
  <c r="Q51" i="4" s="1"/>
  <c r="R51" i="4" s="1"/>
  <c r="P50" i="4"/>
  <c r="Q50" i="4" s="1"/>
  <c r="R50" i="4" s="1"/>
  <c r="P49" i="4"/>
  <c r="P48" i="4"/>
  <c r="Q48" i="4" s="1"/>
  <c r="R48" i="4" s="1"/>
  <c r="P47" i="4"/>
  <c r="Q47" i="4" s="1"/>
  <c r="R47" i="4" s="1"/>
  <c r="P46" i="4"/>
  <c r="Q46" i="4" s="1"/>
  <c r="R46" i="4" s="1"/>
  <c r="P45" i="4"/>
  <c r="Q45" i="4" s="1"/>
  <c r="R45" i="4" s="1"/>
  <c r="P44" i="4"/>
  <c r="Q44" i="4" s="1"/>
  <c r="R44" i="4" s="1"/>
  <c r="P43" i="4"/>
  <c r="Q43" i="4" s="1"/>
  <c r="R43" i="4" s="1"/>
  <c r="P42" i="4"/>
  <c r="Q42" i="4" s="1"/>
  <c r="R42" i="4" s="1"/>
  <c r="P41" i="4"/>
  <c r="Q41" i="4" s="1"/>
  <c r="R41" i="4" s="1"/>
  <c r="P40" i="4"/>
  <c r="Q40" i="4" s="1"/>
  <c r="R40" i="4" s="1"/>
  <c r="P39" i="4"/>
  <c r="Q39" i="4" s="1"/>
  <c r="R39" i="4" s="1"/>
  <c r="P38" i="4"/>
  <c r="Q38" i="4" s="1"/>
  <c r="R38" i="4" s="1"/>
  <c r="P37" i="4"/>
  <c r="Q37" i="4" s="1"/>
  <c r="R37" i="4" s="1"/>
  <c r="P36" i="4"/>
  <c r="Q36" i="4" s="1"/>
  <c r="R36" i="4" s="1"/>
  <c r="P35" i="4"/>
  <c r="Q35" i="4" s="1"/>
  <c r="R35" i="4" s="1"/>
  <c r="P34" i="4"/>
  <c r="Q34" i="4" s="1"/>
  <c r="R34" i="4" s="1"/>
  <c r="P33" i="4"/>
  <c r="Q33" i="4" s="1"/>
  <c r="R33" i="4" s="1"/>
  <c r="P32" i="4"/>
  <c r="Q32" i="4" s="1"/>
  <c r="R32" i="4" s="1"/>
  <c r="P31" i="4"/>
  <c r="Q31" i="4" s="1"/>
  <c r="R31" i="4" s="1"/>
  <c r="P30" i="4"/>
  <c r="Q30" i="4" s="1"/>
  <c r="R30" i="4" s="1"/>
  <c r="P29" i="4"/>
  <c r="Q29" i="4" s="1"/>
  <c r="R29" i="4" s="1"/>
  <c r="P28" i="4"/>
  <c r="Q28" i="4" s="1"/>
  <c r="R28" i="4" s="1"/>
  <c r="P27" i="4"/>
  <c r="Q27" i="4" s="1"/>
  <c r="R27" i="4" s="1"/>
  <c r="P26" i="4"/>
  <c r="Q26" i="4" s="1"/>
  <c r="R26" i="4" s="1"/>
  <c r="P25" i="4"/>
  <c r="Q25" i="4" s="1"/>
  <c r="R25" i="4" s="1"/>
  <c r="P24" i="4"/>
  <c r="Q24" i="4" s="1"/>
  <c r="R24" i="4" s="1"/>
  <c r="P23" i="4"/>
  <c r="Q23" i="4" s="1"/>
  <c r="R23" i="4" s="1"/>
  <c r="P22" i="4"/>
  <c r="Q22" i="4" s="1"/>
  <c r="R22" i="4" s="1"/>
  <c r="P21" i="4"/>
  <c r="P20" i="4"/>
  <c r="Q20" i="4" s="1"/>
  <c r="R20" i="4" s="1"/>
  <c r="P19" i="4"/>
  <c r="Q19" i="4" s="1"/>
  <c r="R19" i="4" s="1"/>
  <c r="P18" i="4"/>
  <c r="Q18" i="4" s="1"/>
  <c r="R18" i="4" s="1"/>
  <c r="P17" i="4"/>
  <c r="P16" i="4"/>
  <c r="Q16" i="4" s="1"/>
  <c r="R16" i="4" s="1"/>
  <c r="P15" i="4"/>
  <c r="Q15" i="4" s="1"/>
  <c r="R15" i="4" s="1"/>
  <c r="P14" i="4"/>
  <c r="Q14" i="4" s="1"/>
  <c r="R14" i="4" s="1"/>
  <c r="P13" i="4"/>
  <c r="Q13" i="4" s="1"/>
  <c r="R13" i="4" s="1"/>
  <c r="P12" i="4"/>
  <c r="Q12" i="4" s="1"/>
  <c r="R12" i="4" s="1"/>
  <c r="P11" i="4"/>
  <c r="Q11" i="4" s="1"/>
  <c r="R11" i="4" s="1"/>
  <c r="P10" i="4"/>
  <c r="Q10" i="4" s="1"/>
  <c r="R10" i="4" s="1"/>
  <c r="P9" i="4"/>
  <c r="Q9" i="4" s="1"/>
  <c r="R9" i="4" s="1"/>
  <c r="P8" i="4"/>
  <c r="Q8" i="4" s="1"/>
  <c r="R8" i="4" s="1"/>
  <c r="P7" i="4"/>
  <c r="Q7" i="4" s="1"/>
  <c r="R7" i="4" s="1"/>
  <c r="P6" i="4"/>
  <c r="Q6" i="4" s="1"/>
  <c r="R6" i="4" s="1"/>
  <c r="P5" i="4"/>
  <c r="Q5" i="4" s="1"/>
  <c r="R5" i="4" s="1"/>
  <c r="P4" i="4"/>
  <c r="Q4" i="4" s="1"/>
  <c r="R4" i="4" s="1"/>
  <c r="P3" i="4"/>
  <c r="Q3" i="4" s="1"/>
  <c r="R3" i="4" s="1"/>
  <c r="I51" i="4"/>
  <c r="J51" i="4" s="1"/>
  <c r="K51" i="4" s="1"/>
  <c r="L51" i="4" s="1"/>
  <c r="M51" i="4" s="1"/>
  <c r="I50" i="4"/>
  <c r="J50" i="4" s="1"/>
  <c r="K50" i="4" s="1"/>
  <c r="L50" i="4" s="1"/>
  <c r="M50" i="4" s="1"/>
  <c r="I49" i="4"/>
  <c r="J49" i="4" s="1"/>
  <c r="K49" i="4" s="1"/>
  <c r="I48" i="4"/>
  <c r="J48" i="4" s="1"/>
  <c r="K48" i="4" s="1"/>
  <c r="I47" i="4"/>
  <c r="J47" i="4" s="1"/>
  <c r="K47" i="4" s="1"/>
  <c r="L47" i="4" s="1"/>
  <c r="M47" i="4" s="1"/>
  <c r="I46" i="4"/>
  <c r="J46" i="4" s="1"/>
  <c r="K46" i="4" s="1"/>
  <c r="L46" i="4" s="1"/>
  <c r="M46" i="4" s="1"/>
  <c r="I45" i="4"/>
  <c r="J45" i="4" s="1"/>
  <c r="K45" i="4" s="1"/>
  <c r="L45" i="4" s="1"/>
  <c r="M45" i="4" s="1"/>
  <c r="I44" i="4"/>
  <c r="J44" i="4" s="1"/>
  <c r="K44" i="4" s="1"/>
  <c r="L44" i="4" s="1"/>
  <c r="M44" i="4" s="1"/>
  <c r="I43" i="4"/>
  <c r="J43" i="4" s="1"/>
  <c r="K43" i="4" s="1"/>
  <c r="L43" i="4" s="1"/>
  <c r="M43" i="4" s="1"/>
  <c r="I42" i="4"/>
  <c r="I41" i="4"/>
  <c r="J41" i="4" s="1"/>
  <c r="K41" i="4" s="1"/>
  <c r="I40" i="4"/>
  <c r="J40" i="4" s="1"/>
  <c r="K40" i="4" s="1"/>
  <c r="I39" i="4"/>
  <c r="J39" i="4" s="1"/>
  <c r="K39" i="4" s="1"/>
  <c r="L39" i="4" s="1"/>
  <c r="M39" i="4" s="1"/>
  <c r="I38" i="4"/>
  <c r="J38" i="4" s="1"/>
  <c r="K38" i="4" s="1"/>
  <c r="I37" i="4"/>
  <c r="J37" i="4" s="1"/>
  <c r="K37" i="4" s="1"/>
  <c r="L37" i="4" s="1"/>
  <c r="M37" i="4" s="1"/>
  <c r="I36" i="4"/>
  <c r="J36" i="4" s="1"/>
  <c r="K36" i="4" s="1"/>
  <c r="L36" i="4" s="1"/>
  <c r="M36" i="4" s="1"/>
  <c r="I35" i="4"/>
  <c r="J35" i="4" s="1"/>
  <c r="K35" i="4" s="1"/>
  <c r="L35" i="4" s="1"/>
  <c r="M35" i="4" s="1"/>
  <c r="I34" i="4"/>
  <c r="J34" i="4" s="1"/>
  <c r="K34" i="4" s="1"/>
  <c r="L34" i="4" s="1"/>
  <c r="M34" i="4" s="1"/>
  <c r="I33" i="4"/>
  <c r="J33" i="4" s="1"/>
  <c r="K33" i="4" s="1"/>
  <c r="I32" i="4"/>
  <c r="J32" i="4" s="1"/>
  <c r="K32" i="4" s="1"/>
  <c r="I31" i="4"/>
  <c r="J31" i="4" s="1"/>
  <c r="K31" i="4" s="1"/>
  <c r="L31" i="4" s="1"/>
  <c r="M31" i="4" s="1"/>
  <c r="I30" i="4"/>
  <c r="I29" i="4"/>
  <c r="J29" i="4" s="1"/>
  <c r="K29" i="4" s="1"/>
  <c r="L29" i="4" s="1"/>
  <c r="M29" i="4" s="1"/>
  <c r="I28" i="4"/>
  <c r="J28" i="4" s="1"/>
  <c r="K28" i="4" s="1"/>
  <c r="L28" i="4" s="1"/>
  <c r="M28" i="4" s="1"/>
  <c r="I27" i="4"/>
  <c r="J27" i="4" s="1"/>
  <c r="K27" i="4" s="1"/>
  <c r="L27" i="4" s="1"/>
  <c r="M27" i="4" s="1"/>
  <c r="I26" i="4"/>
  <c r="J26" i="4" s="1"/>
  <c r="K26" i="4" s="1"/>
  <c r="L26" i="4" s="1"/>
  <c r="M26" i="4" s="1"/>
  <c r="I25" i="4"/>
  <c r="J25" i="4" s="1"/>
  <c r="K25" i="4" s="1"/>
  <c r="I24" i="4"/>
  <c r="J24" i="4" s="1"/>
  <c r="K24" i="4" s="1"/>
  <c r="I23" i="4"/>
  <c r="J23" i="4" s="1"/>
  <c r="K23" i="4" s="1"/>
  <c r="L23" i="4" s="1"/>
  <c r="M23" i="4" s="1"/>
  <c r="I22" i="4"/>
  <c r="J22" i="4" s="1"/>
  <c r="K22" i="4" s="1"/>
  <c r="I21" i="4"/>
  <c r="J21" i="4" s="1"/>
  <c r="K21" i="4" s="1"/>
  <c r="L21" i="4" s="1"/>
  <c r="M21" i="4" s="1"/>
  <c r="I20" i="4"/>
  <c r="J20" i="4" s="1"/>
  <c r="K20" i="4" s="1"/>
  <c r="L20" i="4" s="1"/>
  <c r="M20" i="4" s="1"/>
  <c r="I19" i="4"/>
  <c r="J19" i="4" s="1"/>
  <c r="K19" i="4" s="1"/>
  <c r="L19" i="4" s="1"/>
  <c r="M19" i="4" s="1"/>
  <c r="I18" i="4"/>
  <c r="J18" i="4" s="1"/>
  <c r="K18" i="4" s="1"/>
  <c r="L18" i="4" s="1"/>
  <c r="M18" i="4" s="1"/>
  <c r="I17" i="4"/>
  <c r="J17" i="4" s="1"/>
  <c r="K17" i="4" s="1"/>
  <c r="I16" i="4"/>
  <c r="J16" i="4" s="1"/>
  <c r="K16" i="4" s="1"/>
  <c r="I15" i="4"/>
  <c r="J15" i="4" s="1"/>
  <c r="K15" i="4" s="1"/>
  <c r="L15" i="4" s="1"/>
  <c r="M15" i="4" s="1"/>
  <c r="I14" i="4"/>
  <c r="J14" i="4" s="1"/>
  <c r="K14" i="4" s="1"/>
  <c r="L14" i="4" s="1"/>
  <c r="M14" i="4" s="1"/>
  <c r="I13" i="4"/>
  <c r="J13" i="4" s="1"/>
  <c r="K13" i="4" s="1"/>
  <c r="I12" i="4"/>
  <c r="J12" i="4" s="1"/>
  <c r="K12" i="4" s="1"/>
  <c r="L12" i="4" s="1"/>
  <c r="M12" i="4" s="1"/>
  <c r="I11" i="4"/>
  <c r="J11" i="4" s="1"/>
  <c r="K11" i="4" s="1"/>
  <c r="L11" i="4" s="1"/>
  <c r="M11" i="4" s="1"/>
  <c r="I10" i="4"/>
  <c r="I9" i="4"/>
  <c r="J9" i="4" s="1"/>
  <c r="K9" i="4" s="1"/>
  <c r="I8" i="4"/>
  <c r="J8" i="4" s="1"/>
  <c r="K8" i="4" s="1"/>
  <c r="L8" i="4" s="1"/>
  <c r="M8" i="4" s="1"/>
  <c r="I7" i="4"/>
  <c r="J7" i="4" s="1"/>
  <c r="K7" i="4" s="1"/>
  <c r="L7" i="4" s="1"/>
  <c r="M7" i="4" s="1"/>
  <c r="I6" i="4"/>
  <c r="J6" i="4" s="1"/>
  <c r="K6" i="4" s="1"/>
  <c r="I5" i="4"/>
  <c r="J5" i="4" s="1"/>
  <c r="K5" i="4" s="1"/>
  <c r="I4" i="4"/>
  <c r="J4" i="4" s="1"/>
  <c r="K4" i="4" s="1"/>
  <c r="L4" i="4" s="1"/>
  <c r="M4" i="4" s="1"/>
  <c r="I3" i="4"/>
  <c r="J3" i="4" s="1"/>
  <c r="K3" i="4" s="1"/>
  <c r="L3" i="4" s="1"/>
  <c r="M3" i="4" s="1"/>
  <c r="I2" i="4"/>
  <c r="J2" i="4" s="1"/>
  <c r="K2" i="4" s="1"/>
  <c r="B2" i="4"/>
  <c r="C2" i="4" s="1"/>
  <c r="D2" i="4" s="1"/>
  <c r="E2" i="4" s="1"/>
  <c r="B3" i="4"/>
  <c r="C3" i="4" s="1"/>
  <c r="D3" i="4" s="1"/>
  <c r="E3" i="4" s="1"/>
  <c r="F3" i="4" s="1"/>
  <c r="B4" i="4"/>
  <c r="C4" i="4" s="1"/>
  <c r="D4" i="4" s="1"/>
  <c r="E4" i="4" s="1"/>
  <c r="F4" i="4" s="1"/>
  <c r="B5" i="4"/>
  <c r="C5" i="4" s="1"/>
  <c r="D5" i="4" s="1"/>
  <c r="B6" i="4"/>
  <c r="C6" i="4" s="1"/>
  <c r="D6" i="4" s="1"/>
  <c r="E6" i="4" s="1"/>
  <c r="F6" i="4" s="1"/>
  <c r="B7" i="4"/>
  <c r="C7" i="4" s="1"/>
  <c r="D7" i="4" s="1"/>
  <c r="E7" i="4" s="1"/>
  <c r="F7" i="4" s="1"/>
  <c r="B8" i="4"/>
  <c r="C8" i="4" s="1"/>
  <c r="D8" i="4" s="1"/>
  <c r="E8" i="4" s="1"/>
  <c r="F8" i="4" s="1"/>
  <c r="B9" i="4"/>
  <c r="C9" i="4" s="1"/>
  <c r="D9" i="4" s="1"/>
  <c r="B10" i="4"/>
  <c r="C10" i="4" s="1"/>
  <c r="D10" i="4" s="1"/>
  <c r="E10" i="4" s="1"/>
  <c r="F10" i="4" s="1"/>
  <c r="B11" i="4"/>
  <c r="C11" i="4" s="1"/>
  <c r="D11" i="4" s="1"/>
  <c r="E11" i="4" s="1"/>
  <c r="F11" i="4" s="1"/>
  <c r="B12" i="4"/>
  <c r="C12" i="4" s="1"/>
  <c r="D12" i="4" s="1"/>
  <c r="E12" i="4" s="1"/>
  <c r="F12" i="4" s="1"/>
  <c r="B13" i="4"/>
  <c r="C13" i="4" s="1"/>
  <c r="D13" i="4" s="1"/>
  <c r="E13" i="4" s="1"/>
  <c r="F13" i="4" s="1"/>
  <c r="B14" i="4"/>
  <c r="C14" i="4" s="1"/>
  <c r="D14" i="4" s="1"/>
  <c r="E14" i="4" s="1"/>
  <c r="F14" i="4" s="1"/>
  <c r="B15" i="4"/>
  <c r="C15" i="4" s="1"/>
  <c r="D15" i="4" s="1"/>
  <c r="E15" i="4" s="1"/>
  <c r="F15" i="4" s="1"/>
  <c r="B16" i="4"/>
  <c r="C16" i="4" s="1"/>
  <c r="D16" i="4" s="1"/>
  <c r="E16" i="4" s="1"/>
  <c r="F16" i="4" s="1"/>
  <c r="B17" i="4"/>
  <c r="C17" i="4" s="1"/>
  <c r="D17" i="4" s="1"/>
  <c r="E17" i="4" s="1"/>
  <c r="F17" i="4" s="1"/>
  <c r="B18" i="4"/>
  <c r="C18" i="4" s="1"/>
  <c r="D18" i="4" s="1"/>
  <c r="E18" i="4" s="1"/>
  <c r="F18" i="4" s="1"/>
  <c r="B19" i="4"/>
  <c r="C19" i="4" s="1"/>
  <c r="D19" i="4" s="1"/>
  <c r="E19" i="4" s="1"/>
  <c r="F19" i="4" s="1"/>
  <c r="B20" i="4"/>
  <c r="C20" i="4" s="1"/>
  <c r="D20" i="4" s="1"/>
  <c r="E20" i="4" s="1"/>
  <c r="F20" i="4" s="1"/>
  <c r="B21" i="4"/>
  <c r="C21" i="4" s="1"/>
  <c r="D21" i="4" s="1"/>
  <c r="B22" i="4"/>
  <c r="C22" i="4" s="1"/>
  <c r="D22" i="4" s="1"/>
  <c r="E22" i="4" s="1"/>
  <c r="F22" i="4" s="1"/>
  <c r="B23" i="4"/>
  <c r="C23" i="4" s="1"/>
  <c r="D23" i="4" s="1"/>
  <c r="E23" i="4" s="1"/>
  <c r="F23" i="4" s="1"/>
  <c r="B24" i="4"/>
  <c r="C24" i="4" s="1"/>
  <c r="D24" i="4" s="1"/>
  <c r="E24" i="4" s="1"/>
  <c r="F24" i="4" s="1"/>
  <c r="B25" i="4"/>
  <c r="C25" i="4" s="1"/>
  <c r="D25" i="4" s="1"/>
  <c r="B26" i="4"/>
  <c r="C26" i="4" s="1"/>
  <c r="D26" i="4" s="1"/>
  <c r="E26" i="4" s="1"/>
  <c r="F26" i="4" s="1"/>
  <c r="B27" i="4"/>
  <c r="C27" i="4" s="1"/>
  <c r="D27" i="4" s="1"/>
  <c r="E27" i="4" s="1"/>
  <c r="F27" i="4" s="1"/>
  <c r="B28" i="4"/>
  <c r="C28" i="4" s="1"/>
  <c r="D28" i="4" s="1"/>
  <c r="E28" i="4" s="1"/>
  <c r="F28" i="4" s="1"/>
  <c r="B29" i="4"/>
  <c r="C29" i="4" s="1"/>
  <c r="D29" i="4" s="1"/>
  <c r="E29" i="4" s="1"/>
  <c r="F29" i="4" s="1"/>
  <c r="B30" i="4"/>
  <c r="C30" i="4" s="1"/>
  <c r="D30" i="4" s="1"/>
  <c r="E30" i="4" s="1"/>
  <c r="F30" i="4" s="1"/>
  <c r="B31" i="4"/>
  <c r="C31" i="4" s="1"/>
  <c r="D31" i="4" s="1"/>
  <c r="E31" i="4" s="1"/>
  <c r="F31" i="4" s="1"/>
  <c r="B32" i="4"/>
  <c r="C32" i="4" s="1"/>
  <c r="D32" i="4" s="1"/>
  <c r="E32" i="4" s="1"/>
  <c r="F32" i="4" s="1"/>
  <c r="B33" i="4"/>
  <c r="C33" i="4" s="1"/>
  <c r="D33" i="4" s="1"/>
  <c r="E33" i="4" s="1"/>
  <c r="F33" i="4" s="1"/>
  <c r="B34" i="4"/>
  <c r="C34" i="4" s="1"/>
  <c r="D34" i="4" s="1"/>
  <c r="E34" i="4" s="1"/>
  <c r="F34" i="4" s="1"/>
  <c r="B35" i="4"/>
  <c r="C35" i="4" s="1"/>
  <c r="D35" i="4" s="1"/>
  <c r="E35" i="4" s="1"/>
  <c r="F35" i="4" s="1"/>
  <c r="B36" i="4"/>
  <c r="C36" i="4" s="1"/>
  <c r="D36" i="4" s="1"/>
  <c r="E36" i="4" s="1"/>
  <c r="F36" i="4" s="1"/>
  <c r="B37" i="4"/>
  <c r="C37" i="4" s="1"/>
  <c r="D37" i="4" s="1"/>
  <c r="B38" i="4"/>
  <c r="C38" i="4" s="1"/>
  <c r="D38" i="4" s="1"/>
  <c r="E38" i="4" s="1"/>
  <c r="F38" i="4" s="1"/>
  <c r="B39" i="4"/>
  <c r="C39" i="4" s="1"/>
  <c r="D39" i="4" s="1"/>
  <c r="E39" i="4" s="1"/>
  <c r="F39" i="4" s="1"/>
  <c r="B40" i="4"/>
  <c r="C40" i="4" s="1"/>
  <c r="D40" i="4" s="1"/>
  <c r="E40" i="4" s="1"/>
  <c r="F40" i="4" s="1"/>
  <c r="B41" i="4"/>
  <c r="C41" i="4" s="1"/>
  <c r="D41" i="4" s="1"/>
  <c r="B42" i="4"/>
  <c r="C42" i="4" s="1"/>
  <c r="D42" i="4" s="1"/>
  <c r="E42" i="4" s="1"/>
  <c r="F42" i="4" s="1"/>
  <c r="B43" i="4"/>
  <c r="C43" i="4" s="1"/>
  <c r="D43" i="4" s="1"/>
  <c r="E43" i="4" s="1"/>
  <c r="F43" i="4" s="1"/>
  <c r="B44" i="4"/>
  <c r="C44" i="4" s="1"/>
  <c r="D44" i="4" s="1"/>
  <c r="E44" i="4" s="1"/>
  <c r="F44" i="4" s="1"/>
  <c r="B45" i="4"/>
  <c r="C45" i="4" s="1"/>
  <c r="D45" i="4" s="1"/>
  <c r="E45" i="4" s="1"/>
  <c r="F45" i="4" s="1"/>
  <c r="B46" i="4"/>
  <c r="C46" i="4" s="1"/>
  <c r="D46" i="4" s="1"/>
  <c r="E46" i="4" s="1"/>
  <c r="F46" i="4" s="1"/>
  <c r="B47" i="4"/>
  <c r="C47" i="4" s="1"/>
  <c r="D47" i="4" s="1"/>
  <c r="E47" i="4" s="1"/>
  <c r="F47" i="4" s="1"/>
  <c r="B48" i="4"/>
  <c r="C48" i="4" s="1"/>
  <c r="D48" i="4" s="1"/>
  <c r="E48" i="4" s="1"/>
  <c r="F48" i="4" s="1"/>
  <c r="B49" i="4"/>
  <c r="C49" i="4" s="1"/>
  <c r="D49" i="4" s="1"/>
  <c r="E49" i="4" s="1"/>
  <c r="F49" i="4" s="1"/>
  <c r="B50" i="4"/>
  <c r="C50" i="4" s="1"/>
  <c r="D50" i="4" s="1"/>
  <c r="E50" i="4" s="1"/>
  <c r="F50" i="4" s="1"/>
  <c r="B51" i="4"/>
  <c r="C51" i="4" s="1"/>
  <c r="D51" i="4" s="1"/>
  <c r="E51" i="4" s="1"/>
  <c r="F51" i="4" s="1"/>
  <c r="L2" i="3"/>
  <c r="M6" i="3"/>
  <c r="L6" i="3" s="1"/>
  <c r="M2" i="3"/>
  <c r="G6" i="3"/>
  <c r="G2" i="3"/>
  <c r="H6" i="3"/>
  <c r="H2" i="3"/>
  <c r="B2" i="3"/>
  <c r="C6" i="3"/>
  <c r="B6" i="3" s="1"/>
  <c r="C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P3" i="2"/>
  <c r="P4" i="2"/>
  <c r="P5" i="2"/>
  <c r="P6" i="2"/>
  <c r="O6" i="2" s="1"/>
  <c r="P7" i="2"/>
  <c r="P8" i="2"/>
  <c r="O8" i="2" s="1"/>
  <c r="P9" i="2"/>
  <c r="P10" i="2"/>
  <c r="O10" i="2" s="1"/>
  <c r="P11" i="2"/>
  <c r="P12" i="2"/>
  <c r="P13" i="2"/>
  <c r="O13" i="2" s="1"/>
  <c r="P14" i="2"/>
  <c r="O14" i="2" s="1"/>
  <c r="P15" i="2"/>
  <c r="P16" i="2"/>
  <c r="P17" i="2"/>
  <c r="O17" i="2" s="1"/>
  <c r="P18" i="2"/>
  <c r="P19" i="2"/>
  <c r="P20" i="2"/>
  <c r="P21" i="2"/>
  <c r="P22" i="2"/>
  <c r="O22" i="2" s="1"/>
  <c r="P23" i="2"/>
  <c r="P24" i="2"/>
  <c r="O24" i="2" s="1"/>
  <c r="P25" i="2"/>
  <c r="P26" i="2"/>
  <c r="O26" i="2" s="1"/>
  <c r="P27" i="2"/>
  <c r="P28" i="2"/>
  <c r="P29" i="2"/>
  <c r="O29" i="2" s="1"/>
  <c r="P30" i="2"/>
  <c r="O30" i="2" s="1"/>
  <c r="P31" i="2"/>
  <c r="P32" i="2"/>
  <c r="P33" i="2"/>
  <c r="O33" i="2" s="1"/>
  <c r="P34" i="2"/>
  <c r="P35" i="2"/>
  <c r="P36" i="2"/>
  <c r="P37" i="2"/>
  <c r="P38" i="2"/>
  <c r="O38" i="2" s="1"/>
  <c r="P39" i="2"/>
  <c r="P40" i="2"/>
  <c r="O40" i="2" s="1"/>
  <c r="P41" i="2"/>
  <c r="P42" i="2"/>
  <c r="O42" i="2" s="1"/>
  <c r="P43" i="2"/>
  <c r="P44" i="2"/>
  <c r="P45" i="2"/>
  <c r="O45" i="2" s="1"/>
  <c r="P46" i="2"/>
  <c r="O46" i="2" s="1"/>
  <c r="P47" i="2"/>
  <c r="P48" i="2"/>
  <c r="P49" i="2"/>
  <c r="O49" i="2" s="1"/>
  <c r="P50" i="2"/>
  <c r="P51" i="2"/>
  <c r="P2" i="2"/>
  <c r="O2" i="2" s="1"/>
  <c r="N2" i="2" s="1"/>
  <c r="O51" i="2"/>
  <c r="O50" i="2"/>
  <c r="O48" i="2"/>
  <c r="O47" i="2"/>
  <c r="O44" i="2"/>
  <c r="O43" i="2"/>
  <c r="O41" i="2"/>
  <c r="O39" i="2"/>
  <c r="O37" i="2"/>
  <c r="O36" i="2"/>
  <c r="O35" i="2"/>
  <c r="O34" i="2"/>
  <c r="O32" i="2"/>
  <c r="O31" i="2"/>
  <c r="O28" i="2"/>
  <c r="O27" i="2"/>
  <c r="O25" i="2"/>
  <c r="O23" i="2"/>
  <c r="O21" i="2"/>
  <c r="O20" i="2"/>
  <c r="O19" i="2"/>
  <c r="O18" i="2"/>
  <c r="O16" i="2"/>
  <c r="O15" i="2"/>
  <c r="O12" i="2"/>
  <c r="O11" i="2"/>
  <c r="O9" i="2"/>
  <c r="O7" i="2"/>
  <c r="O5" i="2"/>
  <c r="O4" i="2"/>
  <c r="O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J3" i="2"/>
  <c r="J4" i="2"/>
  <c r="J5" i="2"/>
  <c r="J6" i="2"/>
  <c r="I6" i="2" s="1"/>
  <c r="J7" i="2"/>
  <c r="J8" i="2"/>
  <c r="J9" i="2"/>
  <c r="I9" i="2" s="1"/>
  <c r="J10" i="2"/>
  <c r="J11" i="2"/>
  <c r="J12" i="2"/>
  <c r="J13" i="2"/>
  <c r="J14" i="2"/>
  <c r="I14" i="2" s="1"/>
  <c r="J15" i="2"/>
  <c r="J16" i="2"/>
  <c r="J17" i="2"/>
  <c r="I17" i="2" s="1"/>
  <c r="J18" i="2"/>
  <c r="J19" i="2"/>
  <c r="J20" i="2"/>
  <c r="J21" i="2"/>
  <c r="J22" i="2"/>
  <c r="I22" i="2" s="1"/>
  <c r="J23" i="2"/>
  <c r="J24" i="2"/>
  <c r="J25" i="2"/>
  <c r="I25" i="2" s="1"/>
  <c r="J26" i="2"/>
  <c r="J27" i="2"/>
  <c r="J28" i="2"/>
  <c r="J29" i="2"/>
  <c r="J30" i="2"/>
  <c r="I30" i="2" s="1"/>
  <c r="J31" i="2"/>
  <c r="J32" i="2"/>
  <c r="J33" i="2"/>
  <c r="I33" i="2" s="1"/>
  <c r="J34" i="2"/>
  <c r="J35" i="2"/>
  <c r="J36" i="2"/>
  <c r="J37" i="2"/>
  <c r="J38" i="2"/>
  <c r="I38" i="2" s="1"/>
  <c r="J39" i="2"/>
  <c r="J40" i="2"/>
  <c r="J41" i="2"/>
  <c r="I41" i="2" s="1"/>
  <c r="J42" i="2"/>
  <c r="J43" i="2"/>
  <c r="J44" i="2"/>
  <c r="J45" i="2"/>
  <c r="J46" i="2"/>
  <c r="I46" i="2" s="1"/>
  <c r="J47" i="2"/>
  <c r="J48" i="2"/>
  <c r="J49" i="2"/>
  <c r="I49" i="2" s="1"/>
  <c r="J50" i="2"/>
  <c r="I50" i="2" s="1"/>
  <c r="J51" i="2"/>
  <c r="J2" i="2"/>
  <c r="I2" i="2" s="1"/>
  <c r="I51" i="2"/>
  <c r="I48" i="2"/>
  <c r="I47" i="2"/>
  <c r="I45" i="2"/>
  <c r="I44" i="2"/>
  <c r="I43" i="2"/>
  <c r="I42" i="2"/>
  <c r="I40" i="2"/>
  <c r="I39" i="2"/>
  <c r="I37" i="2"/>
  <c r="I36" i="2"/>
  <c r="I35" i="2"/>
  <c r="I34" i="2"/>
  <c r="I32" i="2"/>
  <c r="I31" i="2"/>
  <c r="I29" i="2"/>
  <c r="I28" i="2"/>
  <c r="I27" i="2"/>
  <c r="I26" i="2"/>
  <c r="I24" i="2"/>
  <c r="I23" i="2"/>
  <c r="I21" i="2"/>
  <c r="I20" i="2"/>
  <c r="I19" i="2"/>
  <c r="I18" i="2"/>
  <c r="I16" i="2"/>
  <c r="I15" i="2"/>
  <c r="I13" i="2"/>
  <c r="I12" i="2"/>
  <c r="I11" i="2"/>
  <c r="I10" i="2"/>
  <c r="I8" i="2"/>
  <c r="I7" i="2"/>
  <c r="I5" i="2"/>
  <c r="I4" i="2"/>
  <c r="I3" i="2"/>
  <c r="C4" i="2"/>
  <c r="B4" i="2" s="1"/>
  <c r="C8" i="2"/>
  <c r="B8" i="2" s="1"/>
  <c r="C12" i="2"/>
  <c r="B12" i="2" s="1"/>
  <c r="C16" i="2"/>
  <c r="B16" i="2" s="1"/>
  <c r="C20" i="2"/>
  <c r="B20" i="2" s="1"/>
  <c r="C24" i="2"/>
  <c r="B24" i="2" s="1"/>
  <c r="C28" i="2"/>
  <c r="B28" i="2" s="1"/>
  <c r="C32" i="2"/>
  <c r="B32" i="2" s="1"/>
  <c r="C36" i="2"/>
  <c r="B36" i="2" s="1"/>
  <c r="C40" i="2"/>
  <c r="B40" i="2" s="1"/>
  <c r="C44" i="2"/>
  <c r="B44" i="2" s="1"/>
  <c r="C48" i="2"/>
  <c r="B48" i="2" s="1"/>
  <c r="D3" i="2"/>
  <c r="C3" i="2" s="1"/>
  <c r="B3" i="2" s="1"/>
  <c r="D4" i="2"/>
  <c r="D5" i="2"/>
  <c r="C5" i="2" s="1"/>
  <c r="B5" i="2" s="1"/>
  <c r="D6" i="2"/>
  <c r="C6" i="2" s="1"/>
  <c r="B6" i="2" s="1"/>
  <c r="D7" i="2"/>
  <c r="C7" i="2" s="1"/>
  <c r="B7" i="2" s="1"/>
  <c r="D8" i="2"/>
  <c r="D9" i="2"/>
  <c r="C9" i="2" s="1"/>
  <c r="B9" i="2" s="1"/>
  <c r="D10" i="2"/>
  <c r="C10" i="2" s="1"/>
  <c r="B10" i="2" s="1"/>
  <c r="D11" i="2"/>
  <c r="C11" i="2" s="1"/>
  <c r="B11" i="2" s="1"/>
  <c r="D12" i="2"/>
  <c r="D13" i="2"/>
  <c r="C13" i="2" s="1"/>
  <c r="B13" i="2" s="1"/>
  <c r="D14" i="2"/>
  <c r="C14" i="2" s="1"/>
  <c r="B14" i="2" s="1"/>
  <c r="D15" i="2"/>
  <c r="C15" i="2" s="1"/>
  <c r="B15" i="2" s="1"/>
  <c r="D16" i="2"/>
  <c r="D17" i="2"/>
  <c r="C17" i="2" s="1"/>
  <c r="B17" i="2" s="1"/>
  <c r="D18" i="2"/>
  <c r="C18" i="2" s="1"/>
  <c r="B18" i="2" s="1"/>
  <c r="D19" i="2"/>
  <c r="C19" i="2" s="1"/>
  <c r="B19" i="2" s="1"/>
  <c r="D20" i="2"/>
  <c r="D21" i="2"/>
  <c r="C21" i="2" s="1"/>
  <c r="B21" i="2" s="1"/>
  <c r="D22" i="2"/>
  <c r="C22" i="2" s="1"/>
  <c r="B22" i="2" s="1"/>
  <c r="D23" i="2"/>
  <c r="C23" i="2" s="1"/>
  <c r="B23" i="2" s="1"/>
  <c r="D24" i="2"/>
  <c r="D25" i="2"/>
  <c r="C25" i="2" s="1"/>
  <c r="B25" i="2" s="1"/>
  <c r="D26" i="2"/>
  <c r="C26" i="2" s="1"/>
  <c r="B26" i="2" s="1"/>
  <c r="D27" i="2"/>
  <c r="C27" i="2" s="1"/>
  <c r="B27" i="2" s="1"/>
  <c r="D28" i="2"/>
  <c r="D29" i="2"/>
  <c r="C29" i="2" s="1"/>
  <c r="B29" i="2" s="1"/>
  <c r="D30" i="2"/>
  <c r="C30" i="2" s="1"/>
  <c r="B30" i="2" s="1"/>
  <c r="D31" i="2"/>
  <c r="C31" i="2" s="1"/>
  <c r="B31" i="2" s="1"/>
  <c r="D32" i="2"/>
  <c r="D33" i="2"/>
  <c r="C33" i="2" s="1"/>
  <c r="B33" i="2" s="1"/>
  <c r="D34" i="2"/>
  <c r="C34" i="2" s="1"/>
  <c r="B34" i="2" s="1"/>
  <c r="D35" i="2"/>
  <c r="C35" i="2" s="1"/>
  <c r="B35" i="2" s="1"/>
  <c r="D36" i="2"/>
  <c r="D37" i="2"/>
  <c r="C37" i="2" s="1"/>
  <c r="B37" i="2" s="1"/>
  <c r="D38" i="2"/>
  <c r="C38" i="2" s="1"/>
  <c r="B38" i="2" s="1"/>
  <c r="D39" i="2"/>
  <c r="C39" i="2" s="1"/>
  <c r="B39" i="2" s="1"/>
  <c r="D40" i="2"/>
  <c r="D41" i="2"/>
  <c r="C41" i="2" s="1"/>
  <c r="B41" i="2" s="1"/>
  <c r="D42" i="2"/>
  <c r="C42" i="2" s="1"/>
  <c r="B42" i="2" s="1"/>
  <c r="D43" i="2"/>
  <c r="C43" i="2" s="1"/>
  <c r="B43" i="2" s="1"/>
  <c r="D44" i="2"/>
  <c r="D45" i="2"/>
  <c r="C45" i="2" s="1"/>
  <c r="B45" i="2" s="1"/>
  <c r="D46" i="2"/>
  <c r="C46" i="2" s="1"/>
  <c r="B46" i="2" s="1"/>
  <c r="D47" i="2"/>
  <c r="C47" i="2" s="1"/>
  <c r="B47" i="2" s="1"/>
  <c r="D48" i="2"/>
  <c r="D49" i="2"/>
  <c r="C49" i="2" s="1"/>
  <c r="B49" i="2" s="1"/>
  <c r="D50" i="2"/>
  <c r="C50" i="2" s="1"/>
  <c r="B50" i="2" s="1"/>
  <c r="D51" i="2"/>
  <c r="C51" i="2" s="1"/>
  <c r="D2" i="2"/>
  <c r="C2" i="2" s="1"/>
  <c r="B2" i="2" s="1"/>
  <c r="B3" i="1"/>
  <c r="B4" i="1"/>
  <c r="B2" i="1"/>
  <c r="AA50" i="4" l="1"/>
  <c r="AB50" i="4" s="1"/>
  <c r="AA46" i="4"/>
  <c r="AB46" i="4" s="1"/>
  <c r="AA42" i="4"/>
  <c r="AB42" i="4" s="1"/>
  <c r="AA38" i="4"/>
  <c r="AB38" i="4" s="1"/>
  <c r="AA34" i="4"/>
  <c r="AB34" i="4" s="1"/>
  <c r="AA30" i="4"/>
  <c r="AB30" i="4" s="1"/>
  <c r="AA26" i="4"/>
  <c r="AB26" i="4" s="1"/>
  <c r="AA22" i="4"/>
  <c r="AB22" i="4" s="1"/>
  <c r="AA18" i="4"/>
  <c r="AB18" i="4" s="1"/>
  <c r="AA14" i="4"/>
  <c r="AB14" i="4" s="1"/>
  <c r="AA10" i="4"/>
  <c r="AB10" i="4" s="1"/>
  <c r="AA6" i="4"/>
  <c r="AB6" i="4" s="1"/>
</calcChain>
</file>

<file path=xl/sharedStrings.xml><?xml version="1.0" encoding="utf-8"?>
<sst xmlns="http://schemas.openxmlformats.org/spreadsheetml/2006/main" count="65" uniqueCount="14">
  <si>
    <t>Re</t>
  </si>
  <si>
    <t>Delta / R</t>
  </si>
  <si>
    <t>r/R</t>
  </si>
  <si>
    <t>U(r)  /R</t>
  </si>
  <si>
    <t>ln</t>
  </si>
  <si>
    <t>n</t>
  </si>
  <si>
    <t>wn</t>
  </si>
  <si>
    <t>Fn</t>
  </si>
  <si>
    <t>b</t>
  </si>
  <si>
    <t>,b+2-Fn</t>
  </si>
  <si>
    <t>uinf</t>
  </si>
  <si>
    <t>u inf</t>
  </si>
  <si>
    <t>U</t>
  </si>
  <si>
    <t>U/Uinf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</si>
</sst>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Delta/R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Q5a!$A$2:$A$4</c:f>
              <c:numCache>
                <c:formatCode>0.00E+00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Q5a!$B$2:$B$4</c:f>
              <c:numCache>
                <c:formatCode>0.00E+00</c:formatCode>
                <c:ptCount val="3"/>
                <c:pt idx="0">
                  <c:v>7.9531283153234707E-3</c:v>
                </c:pt>
                <c:pt idx="1">
                  <c:v>1.0605667061228835E-3</c:v>
                </c:pt>
                <c:pt idx="2">
                  <c:v>1.4142884328537285E-4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6-4726-B292-7540D646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28079"/>
        <c:axId val="1499502159"/>
      </c:scatterChart>
      <c:valAx>
        <c:axId val="1499528079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02159"/>
        <c:crosses val="autoZero"/>
        <c:crossBetween val="midCat"/>
      </c:valAx>
      <c:valAx>
        <c:axId val="1499502159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/>
                  <a:t>δ</a:t>
                </a:r>
                <a:r>
                  <a:rPr lang="en-US" sz="1600" b="1" i="0" u="none" strike="noStrike" baseline="0"/>
                  <a:t>v/R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7176290463692"/>
          <c:y val="5.4235928842228054E-2"/>
          <c:w val="0.81128237095363076"/>
          <c:h val="0.63729950422863813"/>
        </c:manualLayout>
      </c:layout>
      <c:scatterChart>
        <c:scatterStyle val="smoothMarker"/>
        <c:varyColors val="0"/>
        <c:ser>
          <c:idx val="0"/>
          <c:order val="0"/>
          <c:tx>
            <c:v>Re=10^4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Q5b!$A$2:$A$51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Q5b!$B$2:$B$51</c:f>
              <c:numCache>
                <c:formatCode>0.00</c:formatCode>
                <c:ptCount val="50"/>
                <c:pt idx="0">
                  <c:v>27.267679662101639</c:v>
                </c:pt>
                <c:pt idx="1">
                  <c:v>27.205735946376326</c:v>
                </c:pt>
                <c:pt idx="2">
                  <c:v>27.14248805707847</c:v>
                </c:pt>
                <c:pt idx="3">
                  <c:v>27.077879894369485</c:v>
                </c:pt>
                <c:pt idx="4">
                  <c:v>27.01185165894336</c:v>
                </c:pt>
                <c:pt idx="5">
                  <c:v>26.94433951942327</c:v>
                </c:pt>
                <c:pt idx="6">
                  <c:v>26.875275241518271</c:v>
                </c:pt>
                <c:pt idx="7">
                  <c:v>26.804585773540008</c:v>
                </c:pt>
                <c:pt idx="8">
                  <c:v>26.732192781967949</c:v>
                </c:pt>
                <c:pt idx="9">
                  <c:v>26.658012129660513</c:v>
                </c:pt>
                <c:pt idx="10">
                  <c:v>26.58195328799702</c:v>
                </c:pt>
                <c:pt idx="11">
                  <c:v>26.503918672650233</c:v>
                </c:pt>
                <c:pt idx="12">
                  <c:v>26.42380289076565</c:v>
                </c:pt>
                <c:pt idx="13">
                  <c:v>26.341491884978378</c:v>
                </c:pt>
                <c:pt idx="14">
                  <c:v>26.256861956824196</c:v>
                </c:pt>
                <c:pt idx="15">
                  <c:v>26.169778648560484</c:v>
                </c:pt>
                <c:pt idx="16">
                  <c:v>26.080095458025323</c:v>
                </c:pt>
                <c:pt idx="17">
                  <c:v>25.987652355695531</c:v>
                </c:pt>
                <c:pt idx="18">
                  <c:v>25.892274066246888</c:v>
                </c:pt>
                <c:pt idx="19">
                  <c:v>25.793768068262565</c:v>
                </c:pt>
                <c:pt idx="20">
                  <c:v>25.691922254728969</c:v>
                </c:pt>
                <c:pt idx="21">
                  <c:v>25.586502182859213</c:v>
                </c:pt>
                <c:pt idx="22">
                  <c:v>25.477247823580431</c:v>
                </c:pt>
                <c:pt idx="23">
                  <c:v>25.363869697316225</c:v>
                </c:pt>
                <c:pt idx="24">
                  <c:v>25.246044251546753</c:v>
                </c:pt>
                <c:pt idx="25">
                  <c:v>25.123408294297583</c:v>
                </c:pt>
                <c:pt idx="26">
                  <c:v>24.995552242290739</c:v>
                </c:pt>
                <c:pt idx="27">
                  <c:v>24.862011867344524</c:v>
                </c:pt>
                <c:pt idx="28">
                  <c:v>24.722258121461266</c:v>
                </c:pt>
                <c:pt idx="29">
                  <c:v>24.57568447758177</c:v>
                </c:pt>
                <c:pt idx="30">
                  <c:v>24.421591020571491</c:v>
                </c:pt>
                <c:pt idx="31">
                  <c:v>24.259164232899636</c:v>
                </c:pt>
                <c:pt idx="32">
                  <c:v>24.087450996481742</c:v>
                </c:pt>
                <c:pt idx="33">
                  <c:v>23.905324703616788</c:v>
                </c:pt>
                <c:pt idx="34">
                  <c:v>23.711440416183823</c:v>
                </c:pt>
                <c:pt idx="35">
                  <c:v>23.504174530780471</c:v>
                </c:pt>
                <c:pt idx="36">
                  <c:v>23.281542045237479</c:v>
                </c:pt>
                <c:pt idx="37">
                  <c:v>23.041080642218841</c:v>
                </c:pt>
                <c:pt idx="38">
                  <c:v>22.779684215265782</c:v>
                </c:pt>
                <c:pt idx="39">
                  <c:v>22.493356825503028</c:v>
                </c:pt>
                <c:pt idx="40">
                  <c:v>22.176836580820893</c:v>
                </c:pt>
                <c:pt idx="41">
                  <c:v>21.822997051538042</c:v>
                </c:pt>
                <c:pt idx="42">
                  <c:v>21.421846878701729</c:v>
                </c:pt>
                <c:pt idx="43">
                  <c:v>20.958752990140098</c:v>
                </c:pt>
                <c:pt idx="44">
                  <c:v>20.411029173424286</c:v>
                </c:pt>
                <c:pt idx="45">
                  <c:v>19.740669399459303</c:v>
                </c:pt>
                <c:pt idx="46">
                  <c:v>18.876425338061356</c:v>
                </c:pt>
                <c:pt idx="47">
                  <c:v>17.658341747380561</c:v>
                </c:pt>
                <c:pt idx="48">
                  <c:v>15.576014095301822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5-46B6-B2B0-9D122E4F4216}"/>
            </c:ext>
          </c:extLst>
        </c:ser>
        <c:ser>
          <c:idx val="1"/>
          <c:order val="1"/>
          <c:tx>
            <c:v>Re=10^5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Q5b!$G$2:$G$51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Q5b!$H$2:$H$51</c:f>
              <c:numCache>
                <c:formatCode>0.00</c:formatCode>
                <c:ptCount val="50"/>
                <c:pt idx="0">
                  <c:v>42.699095473826901</c:v>
                </c:pt>
                <c:pt idx="1">
                  <c:v>42.61649220131936</c:v>
                </c:pt>
                <c:pt idx="2">
                  <c:v>42.532149785401579</c:v>
                </c:pt>
                <c:pt idx="3">
                  <c:v>42.445993415736446</c:v>
                </c:pt>
                <c:pt idx="4">
                  <c:v>42.357943348667789</c:v>
                </c:pt>
                <c:pt idx="5">
                  <c:v>42.267914463686544</c:v>
                </c:pt>
                <c:pt idx="6">
                  <c:v>42.175815768903348</c:v>
                </c:pt>
                <c:pt idx="7">
                  <c:v>42.081549848326112</c:v>
                </c:pt>
                <c:pt idx="8">
                  <c:v>41.985012242526359</c:v>
                </c:pt>
                <c:pt idx="9">
                  <c:v>41.886090752822533</c:v>
                </c:pt>
                <c:pt idx="10">
                  <c:v>41.784664657358746</c:v>
                </c:pt>
                <c:pt idx="11">
                  <c:v>41.680603825343184</c:v>
                </c:pt>
                <c:pt idx="12">
                  <c:v>41.573767713145578</c:v>
                </c:pt>
                <c:pt idx="13">
                  <c:v>41.464004222825324</c:v>
                </c:pt>
                <c:pt idx="14">
                  <c:v>41.351148399829285</c:v>
                </c:pt>
                <c:pt idx="15">
                  <c:v>41.235020941875938</c:v>
                </c:pt>
                <c:pt idx="16">
                  <c:v>41.115426485192508</c:v>
                </c:pt>
                <c:pt idx="17">
                  <c:v>40.992151626980068</c:v>
                </c:pt>
                <c:pt idx="18">
                  <c:v>40.864962633837223</c:v>
                </c:pt>
                <c:pt idx="19">
                  <c:v>40.733602774328496</c:v>
                </c:pt>
                <c:pt idx="20">
                  <c:v>40.59778919920533</c:v>
                </c:pt>
                <c:pt idx="21">
                  <c:v>40.457209273986813</c:v>
                </c:pt>
                <c:pt idx="22">
                  <c:v>40.31151624433128</c:v>
                </c:pt>
                <c:pt idx="23">
                  <c:v>40.160324083019454</c:v>
                </c:pt>
                <c:pt idx="24">
                  <c:v>40.003201325831661</c:v>
                </c:pt>
                <c:pt idx="25">
                  <c:v>39.839663648486024</c:v>
                </c:pt>
                <c:pt idx="26">
                  <c:v>39.669164862903109</c:v>
                </c:pt>
                <c:pt idx="27">
                  <c:v>39.491085910853208</c:v>
                </c:pt>
                <c:pt idx="28">
                  <c:v>39.304721295492783</c:v>
                </c:pt>
                <c:pt idx="29">
                  <c:v>39.109262199989196</c:v>
                </c:pt>
                <c:pt idx="30">
                  <c:v>38.903775272509847</c:v>
                </c:pt>
                <c:pt idx="31">
                  <c:v>38.687175669991987</c:v>
                </c:pt>
                <c:pt idx="32">
                  <c:v>38.458192389042601</c:v>
                </c:pt>
                <c:pt idx="33">
                  <c:v>38.215323074146731</c:v>
                </c:pt>
                <c:pt idx="34">
                  <c:v>37.956774221495159</c:v>
                </c:pt>
                <c:pt idx="35">
                  <c:v>37.680380721153476</c:v>
                </c:pt>
                <c:pt idx="36">
                  <c:v>37.383495530186117</c:v>
                </c:pt>
                <c:pt idx="37">
                  <c:v>37.062835095652687</c:v>
                </c:pt>
                <c:pt idx="38">
                  <c:v>36.714257358019871</c:v>
                </c:pt>
                <c:pt idx="39">
                  <c:v>36.33243364715586</c:v>
                </c:pt>
                <c:pt idx="40">
                  <c:v>35.910347117158651</c:v>
                </c:pt>
                <c:pt idx="41">
                  <c:v>35.438494521313388</c:v>
                </c:pt>
                <c:pt idx="42">
                  <c:v>34.903552168320147</c:v>
                </c:pt>
                <c:pt idx="43">
                  <c:v>34.286006542819351</c:v>
                </c:pt>
                <c:pt idx="44">
                  <c:v>33.555605094322523</c:v>
                </c:pt>
                <c:pt idx="45">
                  <c:v>32.661665968480051</c:v>
                </c:pt>
                <c:pt idx="46">
                  <c:v>31.509177989986018</c:v>
                </c:pt>
                <c:pt idx="47">
                  <c:v>29.884837415646718</c:v>
                </c:pt>
                <c:pt idx="48">
                  <c:v>27.108008862813385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5-46B6-B2B0-9D122E4F4216}"/>
            </c:ext>
          </c:extLst>
        </c:ser>
        <c:ser>
          <c:idx val="2"/>
          <c:order val="2"/>
          <c:tx>
            <c:v>Re=10^6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Q5b!$M$2:$M$51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Q5b!$N$2:$N$51</c:f>
              <c:numCache>
                <c:formatCode>0.00</c:formatCode>
                <c:ptCount val="50"/>
                <c:pt idx="0">
                  <c:v>65.969194631723695</c:v>
                </c:pt>
                <c:pt idx="1">
                  <c:v>65.859041397468062</c:v>
                </c:pt>
                <c:pt idx="2">
                  <c:v>65.746568978201267</c:v>
                </c:pt>
                <c:pt idx="3">
                  <c:v>65.63167761273543</c:v>
                </c:pt>
                <c:pt idx="4">
                  <c:v>65.514260961195959</c:v>
                </c:pt>
                <c:pt idx="5">
                  <c:v>65.394205513559697</c:v>
                </c:pt>
                <c:pt idx="6">
                  <c:v>65.271389930192029</c:v>
                </c:pt>
                <c:pt idx="7">
                  <c:v>65.145684304779692</c:v>
                </c:pt>
                <c:pt idx="8">
                  <c:v>65.016949338435978</c:v>
                </c:pt>
                <c:pt idx="9">
                  <c:v>64.8850354118144</c:v>
                </c:pt>
                <c:pt idx="10">
                  <c:v>64.749781539732808</c:v>
                </c:pt>
                <c:pt idx="11">
                  <c:v>64.611014189991295</c:v>
                </c:pt>
                <c:pt idx="12">
                  <c:v>64.468545944646777</c:v>
                </c:pt>
                <c:pt idx="13">
                  <c:v>64.322173977835689</c:v>
                </c:pt>
                <c:pt idx="14">
                  <c:v>64.17167831912603</c:v>
                </c:pt>
                <c:pt idx="15">
                  <c:v>64.016819865082596</c:v>
                </c:pt>
                <c:pt idx="16">
                  <c:v>63.857338093927318</c:v>
                </c:pt>
                <c:pt idx="17">
                  <c:v>63.69294842845413</c:v>
                </c:pt>
                <c:pt idx="18">
                  <c:v>63.523339180162885</c:v>
                </c:pt>
                <c:pt idx="19">
                  <c:v>63.348167992182027</c:v>
                </c:pt>
                <c:pt idx="20">
                  <c:v>63.167057678976562</c:v>
                </c:pt>
                <c:pt idx="21">
                  <c:v>62.979591335765754</c:v>
                </c:pt>
                <c:pt idx="22">
                  <c:v>62.785306558203295</c:v>
                </c:pt>
                <c:pt idx="23">
                  <c:v>62.583688570718863</c:v>
                </c:pt>
                <c:pt idx="24">
                  <c:v>62.374162006528366</c:v>
                </c:pt>
                <c:pt idx="25">
                  <c:v>62.156081008821744</c:v>
                </c:pt>
                <c:pt idx="26">
                  <c:v>61.928717224089112</c:v>
                </c:pt>
                <c:pt idx="27">
                  <c:v>61.691245124913387</c:v>
                </c:pt>
                <c:pt idx="28">
                  <c:v>61.442723916133367</c:v>
                </c:pt>
                <c:pt idx="29">
                  <c:v>61.182075023168096</c:v>
                </c:pt>
                <c:pt idx="30">
                  <c:v>60.908053801344984</c:v>
                </c:pt>
                <c:pt idx="31">
                  <c:v>60.619213589189364</c:v>
                </c:pt>
                <c:pt idx="32">
                  <c:v>60.313859476436285</c:v>
                </c:pt>
                <c:pt idx="33">
                  <c:v>59.989988039807812</c:v>
                </c:pt>
                <c:pt idx="34">
                  <c:v>59.645207603535702</c:v>
                </c:pt>
                <c:pt idx="35">
                  <c:v>59.276630947119436</c:v>
                </c:pt>
                <c:pt idx="36">
                  <c:v>58.880728182072545</c:v>
                </c:pt>
                <c:pt idx="37">
                  <c:v>58.453120620175426</c:v>
                </c:pt>
                <c:pt idx="38">
                  <c:v>57.988284736267062</c:v>
                </c:pt>
                <c:pt idx="39">
                  <c:v>57.479114634521764</c:v>
                </c:pt>
                <c:pt idx="40">
                  <c:v>56.916253200543046</c:v>
                </c:pt>
                <c:pt idx="41">
                  <c:v>56.287027651161488</c:v>
                </c:pt>
                <c:pt idx="42">
                  <c:v>55.573670558473111</c:v>
                </c:pt>
                <c:pt idx="43">
                  <c:v>54.750160231529101</c:v>
                </c:pt>
                <c:pt idx="44">
                  <c:v>53.776154245875453</c:v>
                </c:pt>
                <c:pt idx="45">
                  <c:v>52.58406726251517</c:v>
                </c:pt>
                <c:pt idx="46">
                  <c:v>51.04719984288279</c:v>
                </c:pt>
                <c:pt idx="47">
                  <c:v>48.881106873868859</c:v>
                </c:pt>
                <c:pt idx="48">
                  <c:v>45.178146485222534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5-46B6-B2B0-9D122E4F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85503"/>
        <c:axId val="1552589823"/>
      </c:scatterChart>
      <c:valAx>
        <c:axId val="15525855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89823"/>
        <c:crosses val="autoZero"/>
        <c:crossBetween val="midCat"/>
      </c:valAx>
      <c:valAx>
        <c:axId val="15525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U(r)/U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8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06255468066492"/>
          <c:y val="5.1400554097404488E-2"/>
          <c:w val="0.80568044619422574"/>
          <c:h val="0.64808727034120739"/>
        </c:manualLayout>
      </c:layout>
      <c:scatterChart>
        <c:scatterStyle val="smoothMarker"/>
        <c:varyColors val="0"/>
        <c:ser>
          <c:idx val="0"/>
          <c:order val="0"/>
          <c:tx>
            <c:v>b=-2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Hoja4!$D$2:$D$51</c:f>
              <c:numCache>
                <c:formatCode>General</c:formatCode>
                <c:ptCount val="50"/>
                <c:pt idx="0">
                  <c:v>11.539546244637064</c:v>
                </c:pt>
                <c:pt idx="1">
                  <c:v>9.8430313473344793</c:v>
                </c:pt>
                <c:pt idx="2">
                  <c:v>8.8442646086799961</c:v>
                </c:pt>
                <c:pt idx="3">
                  <c:v>8.1288969277341323</c:v>
                </c:pt>
                <c:pt idx="4">
                  <c:v>7.567117718719655</c:v>
                </c:pt>
                <c:pt idx="5">
                  <c:v>7.1011509644250594</c:v>
                </c:pt>
                <c:pt idx="6">
                  <c:v>6.7002242631314655</c:v>
                </c:pt>
                <c:pt idx="7">
                  <c:v>6.3460175672348642</c:v>
                </c:pt>
                <c:pt idx="8">
                  <c:v>6.0267631159701285</c:v>
                </c:pt>
                <c:pt idx="9">
                  <c:v>5.7344753173849483</c:v>
                </c:pt>
                <c:pt idx="10">
                  <c:v>5.4635077126045095</c:v>
                </c:pt>
                <c:pt idx="11">
                  <c:v>5.209740226543718</c:v>
                </c:pt>
                <c:pt idx="12">
                  <c:v>4.9700925887740768</c:v>
                </c:pt>
                <c:pt idx="13">
                  <c:v>4.7422183209996343</c:v>
                </c:pt>
                <c:pt idx="14">
                  <c:v>4.5243042872337806</c:v>
                </c:pt>
                <c:pt idx="15">
                  <c:v>4.3149348027554959</c:v>
                </c:pt>
                <c:pt idx="16">
                  <c:v>4.1129967506186169</c:v>
                </c:pt>
                <c:pt idx="17">
                  <c:v>3.9176116026186856</c:v>
                </c:pt>
                <c:pt idx="18">
                  <c:v>3.7280855923473748</c:v>
                </c:pt>
                <c:pt idx="19">
                  <c:v>3.5438724379704474</c:v>
                </c:pt>
                <c:pt idx="20">
                  <c:v>3.3645449303471064</c:v>
                </c:pt>
                <c:pt idx="21">
                  <c:v>3.1897729049999448</c:v>
                </c:pt>
                <c:pt idx="22">
                  <c:v>3.019305890878929</c:v>
                </c:pt>
                <c:pt idx="23">
                  <c:v>2.8529592392371192</c:v>
                </c:pt>
                <c:pt idx="24">
                  <c:v>2.6906028794145005</c:v>
                </c:pt>
                <c:pt idx="25">
                  <c:v>2.5321520839015741</c:v>
                </c:pt>
                <c:pt idx="26">
                  <c:v>2.3775597894206149</c:v>
                </c:pt>
                <c:pt idx="27">
                  <c:v>2.2268101372507192</c:v>
                </c:pt>
                <c:pt idx="28">
                  <c:v>2.0799129797660529</c:v>
                </c:pt>
                <c:pt idx="29">
                  <c:v>1.9368991611518591</c:v>
                </c:pt>
                <c:pt idx="30">
                  <c:v>1.7978164252250777</c:v>
                </c:pt>
                <c:pt idx="31">
                  <c:v>1.662725836796926</c:v>
                </c:pt>
                <c:pt idx="32">
                  <c:v>1.5316986282438108</c:v>
                </c:pt>
                <c:pt idx="33">
                  <c:v>1.4048134021234047</c:v>
                </c:pt>
                <c:pt idx="34">
                  <c:v>1.2821536353629721</c:v>
                </c:pt>
                <c:pt idx="35">
                  <c:v>1.1638054418904227</c:v>
                </c:pt>
                <c:pt idx="36">
                  <c:v>1.0498555593979493</c:v>
                </c:pt>
                <c:pt idx="37">
                  <c:v>0.9403895328267845</c:v>
                </c:pt>
                <c:pt idx="38">
                  <c:v>0.83549007258640506</c:v>
                </c:pt>
                <c:pt idx="39">
                  <c:v>0.73523556980605187</c:v>
                </c:pt>
                <c:pt idx="40">
                  <c:v>0.639698754312225</c:v>
                </c:pt>
                <c:pt idx="41">
                  <c:v>0.54894548372388718</c:v>
                </c:pt>
                <c:pt idx="42">
                  <c:v>0.46303365420369685</c:v>
                </c:pt>
                <c:pt idx="43">
                  <c:v>0.38201222511146787</c:v>
                </c:pt>
                <c:pt idx="44">
                  <c:v>0.30592035116295924</c:v>
                </c:pt>
                <c:pt idx="45">
                  <c:v>0.23478661677149334</c:v>
                </c:pt>
                <c:pt idx="46">
                  <c:v>0.16862836809591511</c:v>
                </c:pt>
                <c:pt idx="47">
                  <c:v>0.10745113897882752</c:v>
                </c:pt>
                <c:pt idx="48">
                  <c:v>5.1248167468117382E-2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983-4244-BF76-9850D31F7146}"/>
            </c:ext>
          </c:extLst>
        </c:ser>
        <c:ser>
          <c:idx val="1"/>
          <c:order val="1"/>
          <c:tx>
            <c:v>b=10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Hoja4!$H$2:$H$51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Hoja4!$K$2:$K$51</c:f>
              <c:numCache>
                <c:formatCode>General</c:formatCode>
                <c:ptCount val="50"/>
                <c:pt idx="0">
                  <c:v>11.55138592942169</c:v>
                </c:pt>
                <c:pt idx="1">
                  <c:v>9.8903431394476122</c:v>
                </c:pt>
                <c:pt idx="2">
                  <c:v>8.9505411043078631</c:v>
                </c:pt>
                <c:pt idx="3">
                  <c:v>8.3173979609623458</c:v>
                </c:pt>
                <c:pt idx="4">
                  <c:v>7.8607786209487331</c:v>
                </c:pt>
                <c:pt idx="5">
                  <c:v>7.5224920490955514</c:v>
                </c:pt>
                <c:pt idx="6">
                  <c:v>7.2712619483353471</c:v>
                </c:pt>
                <c:pt idx="7">
                  <c:v>7.0881774869716825</c:v>
                </c:pt>
                <c:pt idx="8">
                  <c:v>6.9607955629580376</c:v>
                </c:pt>
                <c:pt idx="9">
                  <c:v>6.8803733511352636</c:v>
                </c:pt>
                <c:pt idx="10">
                  <c:v>6.8404282559497744</c:v>
                </c:pt>
                <c:pt idx="11">
                  <c:v>6.8359284620152483</c:v>
                </c:pt>
                <c:pt idx="12">
                  <c:v>6.8628099532019444</c:v>
                </c:pt>
                <c:pt idx="13">
                  <c:v>6.9176743825074958</c:v>
                </c:pt>
                <c:pt idx="14">
                  <c:v>6.9975927734789423</c:v>
                </c:pt>
                <c:pt idx="15">
                  <c:v>7.0999740328815166</c:v>
                </c:pt>
                <c:pt idx="16">
                  <c:v>7.2224747060083256</c:v>
                </c:pt>
                <c:pt idx="17">
                  <c:v>7.3629358532282492</c:v>
                </c:pt>
                <c:pt idx="18">
                  <c:v>7.5193382762393055</c:v>
                </c:pt>
                <c:pt idx="19">
                  <c:v>7.6897704717207631</c:v>
                </c:pt>
                <c:pt idx="20">
                  <c:v>7.872405607357976</c:v>
                </c:pt>
                <c:pt idx="21">
                  <c:v>8.0654850174855959</c:v>
                </c:pt>
                <c:pt idx="22">
                  <c:v>8.2673064894931034</c:v>
                </c:pt>
                <c:pt idx="23">
                  <c:v>8.4762161220612384</c:v>
                </c:pt>
                <c:pt idx="24">
                  <c:v>8.6906028794145005</c:v>
                </c:pt>
                <c:pt idx="25">
                  <c:v>8.9088952010774545</c:v>
                </c:pt>
                <c:pt idx="26">
                  <c:v>9.1295591908064395</c:v>
                </c:pt>
                <c:pt idx="27">
                  <c:v>9.3510980247650686</c:v>
                </c:pt>
                <c:pt idx="28">
                  <c:v>9.5720523027551803</c:v>
                </c:pt>
                <c:pt idx="29">
                  <c:v>9.7910011274015432</c:v>
                </c:pt>
                <c:pt idx="30">
                  <c:v>10.006563741333146</c:v>
                </c:pt>
                <c:pt idx="31">
                  <c:v>10.217401586187362</c:v>
                </c:pt>
                <c:pt idx="32">
                  <c:v>10.422220672854102</c:v>
                </c:pt>
                <c:pt idx="33">
                  <c:v>10.619774171997387</c:v>
                </c:pt>
                <c:pt idx="34">
                  <c:v>10.80886514911781</c:v>
                </c:pt>
                <c:pt idx="35">
                  <c:v>10.98834938038256</c:v>
                </c:pt>
                <c:pt idx="36">
                  <c:v>11.157138194970083</c:v>
                </c:pt>
                <c:pt idx="37">
                  <c:v>11.314201297355252</c:v>
                </c:pt>
                <c:pt idx="38">
                  <c:v>11.458569529241139</c:v>
                </c:pt>
                <c:pt idx="39">
                  <c:v>11.589337536055737</c:v>
                </c:pt>
                <c:pt idx="40">
                  <c:v>11.705666307324314</c:v>
                </c:pt>
                <c:pt idx="41">
                  <c:v>11.806785563987068</c:v>
                </c:pt>
                <c:pt idx="42">
                  <c:v>11.891995968999813</c:v>
                </c:pt>
                <c:pt idx="43">
                  <c:v>11.960671140440976</c:v>
                </c:pt>
                <c:pt idx="44">
                  <c:v>12.012259448933881</c:v>
                </c:pt>
                <c:pt idx="45">
                  <c:v>12.04628558354328</c:v>
                </c:pt>
                <c:pt idx="46">
                  <c:v>12.062351872468048</c:v>
                </c:pt>
                <c:pt idx="47">
                  <c:v>12.060139346865695</c:v>
                </c:pt>
                <c:pt idx="48">
                  <c:v>12.039408538037748</c:v>
                </c:pt>
                <c:pt idx="4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983-4244-BF76-9850D31F7146}"/>
            </c:ext>
          </c:extLst>
        </c:ser>
        <c:ser>
          <c:idx val="2"/>
          <c:order val="2"/>
          <c:tx>
            <c:v>b=-10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Hoja4!$O$2:$O$51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Hoja4!$R$2:$R$51</c:f>
              <c:numCache>
                <c:formatCode>General</c:formatCode>
                <c:ptCount val="50"/>
                <c:pt idx="0">
                  <c:v>11.531653121447313</c:v>
                </c:pt>
                <c:pt idx="1">
                  <c:v>9.8114901525923912</c:v>
                </c:pt>
                <c:pt idx="2">
                  <c:v>8.7734136115947514</c:v>
                </c:pt>
                <c:pt idx="3">
                  <c:v>8.0032295722486566</c:v>
                </c:pt>
                <c:pt idx="4">
                  <c:v>7.3713437839002687</c:v>
                </c:pt>
                <c:pt idx="5">
                  <c:v>6.8202569079780631</c:v>
                </c:pt>
                <c:pt idx="6">
                  <c:v>6.3195324729955438</c:v>
                </c:pt>
                <c:pt idx="7">
                  <c:v>5.851244287410319</c:v>
                </c:pt>
                <c:pt idx="8">
                  <c:v>5.4040748179781879</c:v>
                </c:pt>
                <c:pt idx="9">
                  <c:v>4.9705432948847363</c:v>
                </c:pt>
                <c:pt idx="10">
                  <c:v>4.5455606837076665</c:v>
                </c:pt>
                <c:pt idx="11">
                  <c:v>4.1256147362293643</c:v>
                </c:pt>
                <c:pt idx="12">
                  <c:v>3.7082810124888308</c:v>
                </c:pt>
                <c:pt idx="13">
                  <c:v>3.2919142799943941</c:v>
                </c:pt>
                <c:pt idx="14">
                  <c:v>2.8754452964036741</c:v>
                </c:pt>
                <c:pt idx="15">
                  <c:v>2.4582419826714812</c:v>
                </c:pt>
                <c:pt idx="16">
                  <c:v>2.0400114470254778</c:v>
                </c:pt>
                <c:pt idx="17">
                  <c:v>1.6207287688789762</c:v>
                </c:pt>
                <c:pt idx="18">
                  <c:v>1.2005838030860865</c:v>
                </c:pt>
                <c:pt idx="19">
                  <c:v>0.77994041547023762</c:v>
                </c:pt>
                <c:pt idx="20">
                  <c:v>0.35930447900652673</c:v>
                </c:pt>
                <c:pt idx="21">
                  <c:v>-6.0701836657155894E-2</c:v>
                </c:pt>
                <c:pt idx="22">
                  <c:v>-0.47936117486385399</c:v>
                </c:pt>
                <c:pt idx="23">
                  <c:v>-0.89587868264562687</c:v>
                </c:pt>
                <c:pt idx="24">
                  <c:v>-1.3093971205854995</c:v>
                </c:pt>
                <c:pt idx="25">
                  <c:v>-1.7190099942156802</c:v>
                </c:pt>
                <c:pt idx="26">
                  <c:v>-2.1237731448366022</c:v>
                </c:pt>
                <c:pt idx="27">
                  <c:v>-2.5227151210921797</c:v>
                </c:pt>
                <c:pt idx="28">
                  <c:v>-2.9148465688933651</c:v>
                </c:pt>
                <c:pt idx="29">
                  <c:v>-3.2991688163479305</c:v>
                </c:pt>
                <c:pt idx="30">
                  <c:v>-3.6746817855136342</c:v>
                </c:pt>
                <c:pt idx="31">
                  <c:v>-4.0403913294633647</c:v>
                </c:pt>
                <c:pt idx="32">
                  <c:v>-4.3953160681630505</c:v>
                </c:pt>
                <c:pt idx="33">
                  <c:v>-4.7384937777925833</c:v>
                </c:pt>
                <c:pt idx="34">
                  <c:v>-5.0689873738069195</c:v>
                </c:pt>
                <c:pt idx="35">
                  <c:v>-5.3858905171043361</c:v>
                </c:pt>
                <c:pt idx="36">
                  <c:v>-5.6883328643168056</c:v>
                </c:pt>
                <c:pt idx="37">
                  <c:v>-5.9754849768588603</c:v>
                </c:pt>
                <c:pt idx="38">
                  <c:v>-6.2465628985167516</c:v>
                </c:pt>
                <c:pt idx="39">
                  <c:v>-6.5008324076937374</c:v>
                </c:pt>
                <c:pt idx="40">
                  <c:v>-6.7376129476958342</c:v>
                </c:pt>
                <c:pt idx="41">
                  <c:v>-6.9562812364515665</c:v>
                </c:pt>
                <c:pt idx="42">
                  <c:v>-7.1562745556603806</c:v>
                </c:pt>
                <c:pt idx="43">
                  <c:v>-7.3370937184415377</c:v>
                </c:pt>
                <c:pt idx="44">
                  <c:v>-7.498305714017655</c:v>
                </c:pt>
                <c:pt idx="45">
                  <c:v>-7.6395460277430312</c:v>
                </c:pt>
                <c:pt idx="46">
                  <c:v>-7.7605206348188389</c:v>
                </c:pt>
                <c:pt idx="47">
                  <c:v>-7.8610076662790833</c:v>
                </c:pt>
                <c:pt idx="48">
                  <c:v>-7.9408587462449685</c:v>
                </c:pt>
                <c:pt idx="49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983-4244-BF76-9850D31F7146}"/>
            </c:ext>
          </c:extLst>
        </c:ser>
        <c:ser>
          <c:idx val="3"/>
          <c:order val="3"/>
          <c:tx>
            <c:v>b=inf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Hoja4!$W$2:$W$51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Hoja4!$Z$2:$Z$51</c:f>
              <c:numCache>
                <c:formatCode>General</c:formatCode>
                <c:ptCount val="50"/>
                <c:pt idx="0">
                  <c:v>11.590851545370441</c:v>
                </c:pt>
                <c:pt idx="1">
                  <c:v>10.048049113158051</c:v>
                </c:pt>
                <c:pt idx="2">
                  <c:v>9.30479608973409</c:v>
                </c:pt>
                <c:pt idx="3">
                  <c:v>8.9457347383897172</c:v>
                </c:pt>
                <c:pt idx="4">
                  <c:v>8.839648295045663</c:v>
                </c:pt>
                <c:pt idx="5">
                  <c:v>8.9269623313305217</c:v>
                </c:pt>
                <c:pt idx="6">
                  <c:v>9.1747208990149574</c:v>
                </c:pt>
                <c:pt idx="7">
                  <c:v>9.5620438860944148</c:v>
                </c:pt>
                <c:pt idx="8">
                  <c:v>10.074237052917738</c:v>
                </c:pt>
                <c:pt idx="9">
                  <c:v>10.700033463636309</c:v>
                </c:pt>
                <c:pt idx="10">
                  <c:v>11.43016340043399</c:v>
                </c:pt>
                <c:pt idx="11">
                  <c:v>12.256555913587015</c:v>
                </c:pt>
                <c:pt idx="12">
                  <c:v>13.171867834628166</c:v>
                </c:pt>
                <c:pt idx="13">
                  <c:v>14.169194587533703</c:v>
                </c:pt>
                <c:pt idx="14">
                  <c:v>15.241887727629475</c:v>
                </c:pt>
                <c:pt idx="15">
                  <c:v>16.383438133301588</c:v>
                </c:pt>
                <c:pt idx="16">
                  <c:v>17.58740122397402</c:v>
                </c:pt>
                <c:pt idx="17">
                  <c:v>18.8473500219268</c:v>
                </c:pt>
                <c:pt idx="18">
                  <c:v>20.156847222545746</c:v>
                </c:pt>
                <c:pt idx="19">
                  <c:v>21.509430584221811</c:v>
                </c:pt>
                <c:pt idx="20">
                  <c:v>22.898607864060875</c:v>
                </c:pt>
                <c:pt idx="21">
                  <c:v>24.317858725771099</c:v>
                </c:pt>
                <c:pt idx="22">
                  <c:v>25.760641818207016</c:v>
                </c:pt>
                <c:pt idx="23">
                  <c:v>27.220405731474969</c:v>
                </c:pt>
                <c:pt idx="24">
                  <c:v>28.690602879414502</c:v>
                </c:pt>
                <c:pt idx="25">
                  <c:v>30.164705591663726</c:v>
                </c:pt>
                <c:pt idx="26">
                  <c:v>31.636223862092528</c:v>
                </c:pt>
                <c:pt idx="27">
                  <c:v>33.098724316479561</c:v>
                </c:pt>
                <c:pt idx="28">
                  <c:v>34.545850046052273</c:v>
                </c:pt>
                <c:pt idx="29">
                  <c:v>35.971341014900489</c:v>
                </c:pt>
                <c:pt idx="30">
                  <c:v>37.369054795026706</c:v>
                </c:pt>
                <c:pt idx="31">
                  <c:v>38.732987417488815</c:v>
                </c:pt>
                <c:pt idx="32">
                  <c:v>40.05729415488841</c:v>
                </c:pt>
                <c:pt idx="33">
                  <c:v>41.33631007157733</c:v>
                </c:pt>
                <c:pt idx="34">
                  <c:v>42.564570194967267</c:v>
                </c:pt>
                <c:pt idx="35">
                  <c:v>43.736829175356355</c:v>
                </c:pt>
                <c:pt idx="36">
                  <c:v>44.848080313543853</c:v>
                </c:pt>
                <c:pt idx="37">
                  <c:v>45.893573845783479</c:v>
                </c:pt>
                <c:pt idx="38">
                  <c:v>46.868834384756923</c:v>
                </c:pt>
                <c:pt idx="39">
                  <c:v>47.769677423554683</c:v>
                </c:pt>
                <c:pt idx="40">
                  <c:v>48.59222481736461</c:v>
                </c:pt>
                <c:pt idx="41">
                  <c:v>49.332919164864336</c:v>
                </c:pt>
                <c:pt idx="42">
                  <c:v>49.988537018320201</c:v>
                </c:pt>
                <c:pt idx="43">
                  <c:v>50.556200858206005</c:v>
                </c:pt>
                <c:pt idx="44">
                  <c:v>51.033389774836955</c:v>
                </c:pt>
                <c:pt idx="45">
                  <c:v>51.417948806115902</c:v>
                </c:pt>
                <c:pt idx="46">
                  <c:v>51.708096887041819</c:v>
                </c:pt>
                <c:pt idx="47">
                  <c:v>51.902433373155247</c:v>
                </c:pt>
                <c:pt idx="48">
                  <c:v>51.999943106603176</c:v>
                </c:pt>
                <c:pt idx="49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983-4244-BF76-9850D31F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44063"/>
        <c:axId val="1552629183"/>
      </c:scatterChart>
      <c:valAx>
        <c:axId val="15526440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η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29183"/>
        <c:crosses val="autoZero"/>
        <c:crossBetween val="midCat"/>
      </c:valAx>
      <c:valAx>
        <c:axId val="155262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-F(</a:t>
                </a:r>
                <a:r>
                  <a:rPr lang="el-GR" sz="1200" b="1"/>
                  <a:t>η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29877515310586"/>
          <c:y val="5.1400554097404488E-2"/>
          <c:w val="0.80910411198600174"/>
          <c:h val="0.65734652960046669"/>
        </c:manualLayout>
      </c:layout>
      <c:scatterChart>
        <c:scatterStyle val="smoothMarker"/>
        <c:varyColors val="0"/>
        <c:ser>
          <c:idx val="0"/>
          <c:order val="0"/>
          <c:tx>
            <c:v>b=-2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Hoja4!$A$2:$A$51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Hoja4!$F$2:$F$51</c:f>
              <c:numCache>
                <c:formatCode>General</c:formatCode>
                <c:ptCount val="50"/>
                <c:pt idx="0">
                  <c:v>0</c:v>
                </c:pt>
                <c:pt idx="1">
                  <c:v>1.5696865266552073E-2</c:v>
                </c:pt>
                <c:pt idx="2">
                  <c:v>0.11557353913200039</c:v>
                </c:pt>
                <c:pt idx="3">
                  <c:v>0.18711030722658678</c:v>
                </c:pt>
                <c:pt idx="4">
                  <c:v>0.24328822812803449</c:v>
                </c:pt>
                <c:pt idx="5">
                  <c:v>0.28988490355749408</c:v>
                </c:pt>
                <c:pt idx="6">
                  <c:v>0.32997757368685343</c:v>
                </c:pt>
                <c:pt idx="7">
                  <c:v>0.3653982432765136</c:v>
                </c:pt>
                <c:pt idx="8">
                  <c:v>0.39732368840298715</c:v>
                </c:pt>
                <c:pt idx="9">
                  <c:v>0.42655246826150517</c:v>
                </c:pt>
                <c:pt idx="10">
                  <c:v>0.45364922873954905</c:v>
                </c:pt>
                <c:pt idx="11">
                  <c:v>0.47902597734562818</c:v>
                </c:pt>
                <c:pt idx="12">
                  <c:v>0.50299074112259234</c:v>
                </c:pt>
                <c:pt idx="13">
                  <c:v>0.52577816790003662</c:v>
                </c:pt>
                <c:pt idx="14">
                  <c:v>0.54756957127662198</c:v>
                </c:pt>
                <c:pt idx="15">
                  <c:v>0.56850651972445043</c:v>
                </c:pt>
                <c:pt idx="16">
                  <c:v>0.58870032493813829</c:v>
                </c:pt>
                <c:pt idx="17">
                  <c:v>0.60823883973813142</c:v>
                </c:pt>
                <c:pt idx="18">
                  <c:v>0.62719144076526256</c:v>
                </c:pt>
                <c:pt idx="19">
                  <c:v>0.64561275620295522</c:v>
                </c:pt>
                <c:pt idx="20">
                  <c:v>0.66354550696528936</c:v>
                </c:pt>
                <c:pt idx="21">
                  <c:v>0.68102270950000554</c:v>
                </c:pt>
                <c:pt idx="22">
                  <c:v>0.69806941091210706</c:v>
                </c:pt>
                <c:pt idx="23">
                  <c:v>0.71470407607628805</c:v>
                </c:pt>
                <c:pt idx="24">
                  <c:v>0.73093971205854991</c:v>
                </c:pt>
                <c:pt idx="25">
                  <c:v>0.74678479160984268</c:v>
                </c:pt>
                <c:pt idx="26">
                  <c:v>0.76224402105793854</c:v>
                </c:pt>
                <c:pt idx="27">
                  <c:v>0.77731898627492801</c:v>
                </c:pt>
                <c:pt idx="28">
                  <c:v>0.79200870202339468</c:v>
                </c:pt>
                <c:pt idx="29">
                  <c:v>0.80631008388481418</c:v>
                </c:pt>
                <c:pt idx="30">
                  <c:v>0.82021835747749228</c:v>
                </c:pt>
                <c:pt idx="31">
                  <c:v>0.83372741632030734</c:v>
                </c:pt>
                <c:pt idx="32">
                  <c:v>0.84683013717561884</c:v>
                </c:pt>
                <c:pt idx="33">
                  <c:v>0.8595186597876594</c:v>
                </c:pt>
                <c:pt idx="34">
                  <c:v>0.87178463646370274</c:v>
                </c:pt>
                <c:pt idx="35">
                  <c:v>0.88361945581095769</c:v>
                </c:pt>
                <c:pt idx="36">
                  <c:v>0.89501444406020503</c:v>
                </c:pt>
                <c:pt idx="37">
                  <c:v>0.90596104671732147</c:v>
                </c:pt>
                <c:pt idx="38">
                  <c:v>0.91645099274135955</c:v>
                </c:pt>
                <c:pt idx="39">
                  <c:v>0.9264764430193948</c:v>
                </c:pt>
                <c:pt idx="40">
                  <c:v>0.93603012456877754</c:v>
                </c:pt>
                <c:pt idx="41">
                  <c:v>0.94510545162761128</c:v>
                </c:pt>
                <c:pt idx="42">
                  <c:v>0.95369663457963028</c:v>
                </c:pt>
                <c:pt idx="43">
                  <c:v>0.96179877748885312</c:v>
                </c:pt>
                <c:pt idx="44">
                  <c:v>0.96940796488370418</c:v>
                </c:pt>
                <c:pt idx="45">
                  <c:v>0.9765213383228506</c:v>
                </c:pt>
                <c:pt idx="46">
                  <c:v>0.98313716319040856</c:v>
                </c:pt>
                <c:pt idx="47">
                  <c:v>0.9892548861021172</c:v>
                </c:pt>
                <c:pt idx="48">
                  <c:v>0.99487518325318836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CA9-403C-8BBE-30A703BD6127}"/>
            </c:ext>
          </c:extLst>
        </c:ser>
        <c:ser>
          <c:idx val="1"/>
          <c:order val="1"/>
          <c:tx>
            <c:v>b=10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Hoja4!$H$2:$H$51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Hoja4!$M$2:$M$51</c:f>
              <c:numCache>
                <c:formatCode>General</c:formatCode>
                <c:ptCount val="50"/>
                <c:pt idx="0">
                  <c:v>0</c:v>
                </c:pt>
                <c:pt idx="1">
                  <c:v>1.0965686055238778E-2</c:v>
                </c:pt>
                <c:pt idx="2">
                  <c:v>0.10494588956921369</c:v>
                </c:pt>
                <c:pt idx="3">
                  <c:v>0.16826020390376542</c:v>
                </c:pt>
                <c:pt idx="4">
                  <c:v>0.21392213790512668</c:v>
                </c:pt>
                <c:pt idx="5">
                  <c:v>0.24775079509044487</c:v>
                </c:pt>
                <c:pt idx="6">
                  <c:v>0.27287380516646531</c:v>
                </c:pt>
                <c:pt idx="7">
                  <c:v>0.29118225130283176</c:v>
                </c:pt>
                <c:pt idx="8">
                  <c:v>0.30392044370419624</c:v>
                </c:pt>
                <c:pt idx="9">
                  <c:v>0.31196266488647362</c:v>
                </c:pt>
                <c:pt idx="10">
                  <c:v>0.31595717440502258</c:v>
                </c:pt>
                <c:pt idx="11">
                  <c:v>0.31640715379847517</c:v>
                </c:pt>
                <c:pt idx="12">
                  <c:v>0.31371900467980557</c:v>
                </c:pt>
                <c:pt idx="13">
                  <c:v>0.3082325617492504</c:v>
                </c:pt>
                <c:pt idx="14">
                  <c:v>0.30024072265210577</c:v>
                </c:pt>
                <c:pt idx="15">
                  <c:v>0.29000259671184836</c:v>
                </c:pt>
                <c:pt idx="16">
                  <c:v>0.27775252939916745</c:v>
                </c:pt>
                <c:pt idx="17">
                  <c:v>0.26370641467717509</c:v>
                </c:pt>
                <c:pt idx="18">
                  <c:v>0.24806617237606945</c:v>
                </c:pt>
                <c:pt idx="19">
                  <c:v>0.23102295282792368</c:v>
                </c:pt>
                <c:pt idx="20">
                  <c:v>0.2127594392642024</c:v>
                </c:pt>
                <c:pt idx="21">
                  <c:v>0.19345149825144042</c:v>
                </c:pt>
                <c:pt idx="22">
                  <c:v>0.17326935105068966</c:v>
                </c:pt>
                <c:pt idx="23">
                  <c:v>0.15237838779387616</c:v>
                </c:pt>
                <c:pt idx="24">
                  <c:v>0.13093971205854996</c:v>
                </c:pt>
                <c:pt idx="25">
                  <c:v>0.10911047989225456</c:v>
                </c:pt>
                <c:pt idx="26">
                  <c:v>8.7044080919356046E-2</c:v>
                </c:pt>
                <c:pt idx="27">
                  <c:v>6.4890197523493148E-2</c:v>
                </c:pt>
                <c:pt idx="28">
                  <c:v>4.2794769724481971E-2</c:v>
                </c:pt>
                <c:pt idx="29">
                  <c:v>2.0899887259845686E-2</c:v>
                </c:pt>
                <c:pt idx="30">
                  <c:v>-6.5637413331458565E-4</c:v>
                </c:pt>
                <c:pt idx="31">
                  <c:v>-2.1740158618736238E-2</c:v>
                </c:pt>
                <c:pt idx="32">
                  <c:v>-4.2222067285410246E-2</c:v>
                </c:pt>
                <c:pt idx="33">
                  <c:v>-6.1977417199738663E-2</c:v>
                </c:pt>
                <c:pt idx="34">
                  <c:v>-8.0886514911781046E-2</c:v>
                </c:pt>
                <c:pt idx="35">
                  <c:v>-9.8834938038256048E-2</c:v>
                </c:pt>
                <c:pt idx="36">
                  <c:v>-0.11571381949700825</c:v>
                </c:pt>
                <c:pt idx="37">
                  <c:v>-0.13142012973552522</c:v>
                </c:pt>
                <c:pt idx="38">
                  <c:v>-0.14585695292411388</c:v>
                </c:pt>
                <c:pt idx="39">
                  <c:v>-0.15893375360557371</c:v>
                </c:pt>
                <c:pt idx="40">
                  <c:v>-0.17056663073243145</c:v>
                </c:pt>
                <c:pt idx="41">
                  <c:v>-0.18067855639870684</c:v>
                </c:pt>
                <c:pt idx="42">
                  <c:v>-0.18919959689998134</c:v>
                </c:pt>
                <c:pt idx="43">
                  <c:v>-0.19606711404409757</c:v>
                </c:pt>
                <c:pt idx="44">
                  <c:v>-0.20122594489338805</c:v>
                </c:pt>
                <c:pt idx="45">
                  <c:v>-0.20462855835432806</c:v>
                </c:pt>
                <c:pt idx="46">
                  <c:v>-0.20623518724680476</c:v>
                </c:pt>
                <c:pt idx="47">
                  <c:v>-0.20601393468656948</c:v>
                </c:pt>
                <c:pt idx="48">
                  <c:v>-0.20394085380377475</c:v>
                </c:pt>
                <c:pt idx="49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CA9-403C-8BBE-30A703BD6127}"/>
            </c:ext>
          </c:extLst>
        </c:ser>
        <c:ser>
          <c:idx val="2"/>
          <c:order val="2"/>
          <c:tx>
            <c:v>b=-10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Hoja4!$O$2:$O$51</c:f>
              <c:numCache>
                <c:formatCode>General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xVal>
          <c:yVal>
            <c:numRef>
              <c:f>Hoja4!$T$2:$T$51</c:f>
              <c:numCache>
                <c:formatCode>General</c:formatCode>
                <c:ptCount val="50"/>
                <c:pt idx="0">
                  <c:v>0</c:v>
                </c:pt>
                <c:pt idx="1">
                  <c:v>1.8850984740760877E-2</c:v>
                </c:pt>
                <c:pt idx="2">
                  <c:v>0.12265863884052486</c:v>
                </c:pt>
                <c:pt idx="3">
                  <c:v>0.19967704277513434</c:v>
                </c:pt>
                <c:pt idx="4">
                  <c:v>0.26286562160997312</c:v>
                </c:pt>
                <c:pt idx="5">
                  <c:v>0.31797430920219372</c:v>
                </c:pt>
                <c:pt idx="6">
                  <c:v>0.36804675270044562</c:v>
                </c:pt>
                <c:pt idx="7">
                  <c:v>0.41487557125896812</c:v>
                </c:pt>
                <c:pt idx="8">
                  <c:v>0.45959251820218122</c:v>
                </c:pt>
                <c:pt idx="9">
                  <c:v>0.50294567051152639</c:v>
                </c:pt>
                <c:pt idx="10">
                  <c:v>0.54544393162923333</c:v>
                </c:pt>
                <c:pt idx="11">
                  <c:v>0.58743852637706362</c:v>
                </c:pt>
                <c:pt idx="12">
                  <c:v>0.6291718987511169</c:v>
                </c:pt>
                <c:pt idx="13">
                  <c:v>0.67080857200056054</c:v>
                </c:pt>
                <c:pt idx="14">
                  <c:v>0.71245547035963264</c:v>
                </c:pt>
                <c:pt idx="15">
                  <c:v>0.75417580173285192</c:v>
                </c:pt>
                <c:pt idx="16">
                  <c:v>0.79599885529745218</c:v>
                </c:pt>
                <c:pt idx="17">
                  <c:v>0.83792712311210238</c:v>
                </c:pt>
                <c:pt idx="18">
                  <c:v>0.8799416196913914</c:v>
                </c:pt>
                <c:pt idx="19">
                  <c:v>0.92200595845297628</c:v>
                </c:pt>
                <c:pt idx="20">
                  <c:v>0.9640695520993473</c:v>
                </c:pt>
                <c:pt idx="21">
                  <c:v>1.0060701836657155</c:v>
                </c:pt>
                <c:pt idx="22">
                  <c:v>1.0479361174863855</c:v>
                </c:pt>
                <c:pt idx="23">
                  <c:v>1.0895878682645628</c:v>
                </c:pt>
                <c:pt idx="24">
                  <c:v>1.13093971205855</c:v>
                </c:pt>
                <c:pt idx="25">
                  <c:v>1.1719009994215681</c:v>
                </c:pt>
                <c:pt idx="26">
                  <c:v>1.21237731448366</c:v>
                </c:pt>
                <c:pt idx="27">
                  <c:v>1.2522715121092181</c:v>
                </c:pt>
                <c:pt idx="28">
                  <c:v>1.2914846568893366</c:v>
                </c:pt>
                <c:pt idx="29">
                  <c:v>1.329916881634793</c:v>
                </c:pt>
                <c:pt idx="30">
                  <c:v>1.3674681785513634</c:v>
                </c:pt>
                <c:pt idx="31">
                  <c:v>1.4040391329463364</c:v>
                </c:pt>
                <c:pt idx="32">
                  <c:v>1.4395316068163051</c:v>
                </c:pt>
                <c:pt idx="33">
                  <c:v>1.4738493777792585</c:v>
                </c:pt>
                <c:pt idx="34">
                  <c:v>1.5068987373806919</c:v>
                </c:pt>
                <c:pt idx="35">
                  <c:v>1.5385890517104337</c:v>
                </c:pt>
                <c:pt idx="36">
                  <c:v>1.5688332864316805</c:v>
                </c:pt>
                <c:pt idx="37">
                  <c:v>1.597548497685886</c:v>
                </c:pt>
                <c:pt idx="38">
                  <c:v>1.624656289851675</c:v>
                </c:pt>
                <c:pt idx="39">
                  <c:v>1.6500832407693735</c:v>
                </c:pt>
                <c:pt idx="40">
                  <c:v>1.6737612947695832</c:v>
                </c:pt>
                <c:pt idx="41">
                  <c:v>1.6956281236451567</c:v>
                </c:pt>
                <c:pt idx="42">
                  <c:v>1.7156274555660382</c:v>
                </c:pt>
                <c:pt idx="43">
                  <c:v>1.7337093718441536</c:v>
                </c:pt>
                <c:pt idx="44">
                  <c:v>1.7498305714017655</c:v>
                </c:pt>
                <c:pt idx="45">
                  <c:v>1.7639546027743029</c:v>
                </c:pt>
                <c:pt idx="46">
                  <c:v>1.7760520634818839</c:v>
                </c:pt>
                <c:pt idx="47">
                  <c:v>1.7861007666279083</c:v>
                </c:pt>
                <c:pt idx="48">
                  <c:v>1.794085874624497</c:v>
                </c:pt>
                <c:pt idx="49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CA9-403C-8BBE-30A703BD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31007"/>
        <c:axId val="1702931487"/>
      </c:scatterChart>
      <c:valAx>
        <c:axId val="17029310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/>
                  <a:t>η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31487"/>
        <c:crosses val="autoZero"/>
        <c:crossBetween val="midCat"/>
      </c:valAx>
      <c:valAx>
        <c:axId val="17029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U/U∞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3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52387</xdr:rowOff>
    </xdr:from>
    <xdr:to>
      <xdr:col>8</xdr:col>
      <xdr:colOff>523875</xdr:colOff>
      <xdr:row>19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EBBD4E-6129-6375-9AE5-5A7DF6CE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351234</xdr:colOff>
      <xdr:row>6</xdr:row>
      <xdr:rowOff>63102</xdr:rowOff>
    </xdr:from>
    <xdr:to>
      <xdr:col>23</xdr:col>
      <xdr:colOff>351234</xdr:colOff>
      <xdr:row>20</xdr:row>
      <xdr:rowOff>139302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BDACB-FE0A-68D6-05EC-2769CC87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609600</xdr:colOff>
      <xdr:row>5</xdr:row>
      <xdr:rowOff>90487</xdr:rowOff>
    </xdr:from>
    <xdr:to>
      <xdr:col>27</xdr:col>
      <xdr:colOff>609600</xdr:colOff>
      <xdr:row>19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68DE0D-A26C-A98B-CBF1-F7A6FA1C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5</xdr:row>
      <xdr:rowOff>33337</xdr:rowOff>
    </xdr:from>
    <xdr:to>
      <xdr:col>18</xdr:col>
      <xdr:colOff>219075</xdr:colOff>
      <xdr:row>19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1BEDC66-2633-1CE9-DEC0-8E242EDD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CA9E-6061-4762-9494-334C20C2FF81}">
  <dimension ref="A1:B4"/>
  <sheetViews>
    <sheetView workbookViewId="0">
      <selection activeCell="L17" sqref="L1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10000</v>
      </c>
      <c r="B2" s="1">
        <f>25.15*(A2^-0.875)</f>
        <v>7.9531283153234707E-3</v>
      </c>
    </row>
    <row r="3" spans="1:2" x14ac:dyDescent="0.25">
      <c r="A3" s="1">
        <v>100000</v>
      </c>
      <c r="B3" s="1">
        <f t="shared" ref="B3:B4" si="0">25.15*(A3^-0.875)</f>
        <v>1.0605667061228835E-3</v>
      </c>
    </row>
    <row r="4" spans="1:2" x14ac:dyDescent="0.25">
      <c r="A4" s="1">
        <v>1000000</v>
      </c>
      <c r="B4" s="1">
        <f t="shared" si="0"/>
        <v>1.4142884328537285E-4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C519-62FE-4248-8202-5604456C0BE2}">
  <dimension ref="A1:Q51"/>
  <sheetViews>
    <sheetView topLeftCell="E1" zoomScale="80" zoomScaleNormal="80" workbookViewId="0">
      <selection activeCell="H2" sqref="H2"/>
    </sheetView>
  </sheetViews>
  <sheetFormatPr baseColWidth="10" defaultRowHeight="15" x14ac:dyDescent="0.25"/>
  <sheetData>
    <row r="1" spans="1:17" x14ac:dyDescent="0.25">
      <c r="A1" t="s">
        <v>2</v>
      </c>
      <c r="B1" t="s">
        <v>3</v>
      </c>
      <c r="C1" t="s">
        <v>4</v>
      </c>
      <c r="D1" t="s">
        <v>0</v>
      </c>
      <c r="E1" s="1">
        <v>10000</v>
      </c>
      <c r="G1" t="s">
        <v>2</v>
      </c>
      <c r="H1" t="s">
        <v>3</v>
      </c>
      <c r="I1" t="s">
        <v>4</v>
      </c>
      <c r="J1" t="s">
        <v>0</v>
      </c>
      <c r="K1" s="1">
        <v>100000</v>
      </c>
      <c r="M1" t="s">
        <v>2</v>
      </c>
      <c r="N1" t="s">
        <v>3</v>
      </c>
      <c r="O1" t="s">
        <v>4</v>
      </c>
      <c r="P1" t="s">
        <v>0</v>
      </c>
      <c r="Q1" s="1">
        <v>1000000</v>
      </c>
    </row>
    <row r="2" spans="1:17" x14ac:dyDescent="0.25">
      <c r="A2">
        <v>0.02</v>
      </c>
      <c r="B2" s="2">
        <f>(0.95*($E$1^0.125)*C2)+5.2</f>
        <v>27.267679662101639</v>
      </c>
      <c r="C2">
        <f>LN(D2)</f>
        <v>7.3456979376016953</v>
      </c>
      <c r="D2" s="1">
        <f>(($E$1^0.875)*(1-A2))/2</f>
        <v>1549.5160534825063</v>
      </c>
      <c r="G2">
        <v>0.02</v>
      </c>
      <c r="H2" s="2">
        <f>(0.95*($K$1^0.125)*I2)+5.2</f>
        <v>42.699095473826901</v>
      </c>
      <c r="I2">
        <f>LN(J2)</f>
        <v>9.3604598939714858</v>
      </c>
      <c r="J2" s="1">
        <f>(($K$1^0.875)*(1-G2))/2</f>
        <v>11619.731157742121</v>
      </c>
      <c r="M2">
        <v>0.02</v>
      </c>
      <c r="N2" s="2">
        <f>(0.95*($Q$1^0.125)*O2)+5.2</f>
        <v>65.969194631723695</v>
      </c>
      <c r="O2">
        <f>LN(P2)</f>
        <v>11.375221850341275</v>
      </c>
      <c r="P2" s="1">
        <f>(($Q$1^0.875)*(1-M2))/2</f>
        <v>87135.691091907167</v>
      </c>
    </row>
    <row r="3" spans="1:17" x14ac:dyDescent="0.25">
      <c r="A3">
        <v>0.04</v>
      </c>
      <c r="B3" s="2">
        <f>(0.95*($E$1^0.125)*C3)+5.2</f>
        <v>27.205735946376326</v>
      </c>
      <c r="C3">
        <f t="shared" ref="C3:C51" si="0">LN(D3)</f>
        <v>7.32507865039896</v>
      </c>
      <c r="D3" s="1">
        <f>(($E$1^0.875)*(1-A3))/2</f>
        <v>1517.8932768808224</v>
      </c>
      <c r="G3">
        <v>0.04</v>
      </c>
      <c r="H3" s="2">
        <f t="shared" ref="H3:H51" si="1">(0.95*($K$1^0.125)*I3)+5.2</f>
        <v>42.61649220131936</v>
      </c>
      <c r="I3">
        <f t="shared" ref="I3:I51" si="2">LN(J3)</f>
        <v>9.3398406067687496</v>
      </c>
      <c r="J3" s="1">
        <f t="shared" ref="J3:J51" si="3">(($K$1^0.875)*(1-G3))/2</f>
        <v>11382.593787175954</v>
      </c>
      <c r="M3">
        <v>0.04</v>
      </c>
      <c r="N3" s="2">
        <f t="shared" ref="N3:N51" si="4">(0.95*($Q$1^0.125)*O3)+5.2</f>
        <v>65.859041397468062</v>
      </c>
      <c r="O3">
        <f t="shared" ref="O3:O51" si="5">LN(P3)</f>
        <v>11.354602563138538</v>
      </c>
      <c r="P3" s="1">
        <f t="shared" ref="P3:P51" si="6">(($Q$1^0.875)*(1-M3))/2</f>
        <v>85357.411681868252</v>
      </c>
    </row>
    <row r="4" spans="1:17" x14ac:dyDescent="0.25">
      <c r="A4">
        <v>0.06</v>
      </c>
      <c r="B4" s="2">
        <f>(0.95*($E$1^0.125)*C4)+5.2</f>
        <v>27.14248805707847</v>
      </c>
      <c r="C4">
        <f t="shared" si="0"/>
        <v>7.3040252412011277</v>
      </c>
      <c r="D4" s="1">
        <f>(($E$1^0.875)*(1-A4))/2</f>
        <v>1486.2705002791388</v>
      </c>
      <c r="G4">
        <v>0.06</v>
      </c>
      <c r="H4" s="2">
        <f t="shared" si="1"/>
        <v>42.532149785401579</v>
      </c>
      <c r="I4">
        <f t="shared" si="2"/>
        <v>9.3187871975709182</v>
      </c>
      <c r="J4" s="1">
        <f t="shared" si="3"/>
        <v>11145.45641660979</v>
      </c>
      <c r="M4">
        <v>0.06</v>
      </c>
      <c r="N4" s="2">
        <f t="shared" si="4"/>
        <v>65.746568978201267</v>
      </c>
      <c r="O4">
        <f t="shared" si="5"/>
        <v>11.333549153940707</v>
      </c>
      <c r="P4" s="1">
        <f t="shared" si="6"/>
        <v>83579.132271829323</v>
      </c>
    </row>
    <row r="5" spans="1:17" x14ac:dyDescent="0.25">
      <c r="A5">
        <v>0.08</v>
      </c>
      <c r="B5" s="2">
        <f>(0.95*($E$1^0.125)*C5)+5.2</f>
        <v>27.077879894369485</v>
      </c>
      <c r="C5">
        <f t="shared" si="0"/>
        <v>7.2825190359801644</v>
      </c>
      <c r="D5" s="1">
        <f>(($E$1^0.875)*(1-A5))/2</f>
        <v>1454.6477236774551</v>
      </c>
      <c r="G5">
        <v>0.08</v>
      </c>
      <c r="H5" s="2">
        <f t="shared" si="1"/>
        <v>42.445993415736446</v>
      </c>
      <c r="I5">
        <f t="shared" si="2"/>
        <v>9.297280992349954</v>
      </c>
      <c r="J5" s="1">
        <f t="shared" si="3"/>
        <v>10908.319046043624</v>
      </c>
      <c r="M5">
        <v>0.08</v>
      </c>
      <c r="N5" s="2">
        <f t="shared" si="4"/>
        <v>65.63167761273543</v>
      </c>
      <c r="O5">
        <f t="shared" si="5"/>
        <v>11.312042948719743</v>
      </c>
      <c r="P5" s="1">
        <f t="shared" si="6"/>
        <v>81800.852861790408</v>
      </c>
    </row>
    <row r="6" spans="1:17" x14ac:dyDescent="0.25">
      <c r="A6">
        <v>0.1</v>
      </c>
      <c r="B6" s="2">
        <f>(0.95*($E$1^0.125)*C6)+5.2</f>
        <v>27.01185165894336</v>
      </c>
      <c r="C6">
        <f t="shared" si="0"/>
        <v>7.2605401292613889</v>
      </c>
      <c r="D6" s="1">
        <f>(($E$1^0.875)*(1-A6))/2</f>
        <v>1423.0249470757713</v>
      </c>
      <c r="G6">
        <v>0.1</v>
      </c>
      <c r="H6" s="2">
        <f t="shared" si="1"/>
        <v>42.357943348667789</v>
      </c>
      <c r="I6">
        <f t="shared" si="2"/>
        <v>9.2753020856311785</v>
      </c>
      <c r="J6" s="1">
        <f t="shared" si="3"/>
        <v>10671.181675477459</v>
      </c>
      <c r="M6">
        <v>0.1</v>
      </c>
      <c r="N6" s="2">
        <f t="shared" si="4"/>
        <v>65.514260961195959</v>
      </c>
      <c r="O6">
        <f t="shared" si="5"/>
        <v>11.290064042000967</v>
      </c>
      <c r="P6" s="1">
        <f t="shared" si="6"/>
        <v>80022.573451751494</v>
      </c>
    </row>
    <row r="7" spans="1:17" x14ac:dyDescent="0.25">
      <c r="A7">
        <v>0.12</v>
      </c>
      <c r="B7" s="2">
        <f>(0.95*($E$1^0.125)*C7)+5.2</f>
        <v>26.94433951942327</v>
      </c>
      <c r="C7">
        <f t="shared" si="0"/>
        <v>7.2380672734093299</v>
      </c>
      <c r="D7" s="1">
        <f>(($E$1^0.875)*(1-A7))/2</f>
        <v>1391.4021704740874</v>
      </c>
      <c r="G7">
        <v>0.12</v>
      </c>
      <c r="H7" s="2">
        <f t="shared" si="1"/>
        <v>42.267914463686544</v>
      </c>
      <c r="I7">
        <f t="shared" si="2"/>
        <v>9.2528292297791204</v>
      </c>
      <c r="J7" s="1">
        <f t="shared" si="3"/>
        <v>10434.044304911293</v>
      </c>
      <c r="M7">
        <v>0.12</v>
      </c>
      <c r="N7" s="2">
        <f t="shared" si="4"/>
        <v>65.394205513559697</v>
      </c>
      <c r="O7">
        <f t="shared" si="5"/>
        <v>11.267591186148909</v>
      </c>
      <c r="P7" s="1">
        <f t="shared" si="6"/>
        <v>78244.294041712565</v>
      </c>
    </row>
    <row r="8" spans="1:17" x14ac:dyDescent="0.25">
      <c r="A8">
        <v>0.14000000000000001</v>
      </c>
      <c r="B8" s="2">
        <f>(0.95*($E$1^0.125)*C8)+5.2</f>
        <v>26.875275241518271</v>
      </c>
      <c r="C8">
        <f t="shared" si="0"/>
        <v>7.2150777551846312</v>
      </c>
      <c r="D8" s="1">
        <f>(($E$1^0.875)*(1-A8))/2</f>
        <v>1359.7793938724035</v>
      </c>
      <c r="G8">
        <v>0.14000000000000001</v>
      </c>
      <c r="H8" s="2">
        <f t="shared" si="1"/>
        <v>42.175815768903348</v>
      </c>
      <c r="I8">
        <f t="shared" si="2"/>
        <v>9.2298397115544226</v>
      </c>
      <c r="J8" s="1">
        <f t="shared" si="3"/>
        <v>10196.906934345127</v>
      </c>
      <c r="M8">
        <v>0.14000000000000001</v>
      </c>
      <c r="N8" s="2">
        <f t="shared" si="4"/>
        <v>65.271389930192029</v>
      </c>
      <c r="O8">
        <f t="shared" si="5"/>
        <v>11.24460166792421</v>
      </c>
      <c r="P8" s="1">
        <f t="shared" si="6"/>
        <v>76466.014631673635</v>
      </c>
    </row>
    <row r="9" spans="1:17" x14ac:dyDescent="0.25">
      <c r="A9">
        <v>0.16</v>
      </c>
      <c r="B9" s="2">
        <f>(0.95*($E$1^0.125)*C9)+5.2</f>
        <v>26.804585773540008</v>
      </c>
      <c r="C9">
        <f t="shared" si="0"/>
        <v>7.1915472577744373</v>
      </c>
      <c r="D9" s="1">
        <f>(($E$1^0.875)*(1-A9))/2</f>
        <v>1328.1566172707198</v>
      </c>
      <c r="G9">
        <v>0.16</v>
      </c>
      <c r="H9" s="2">
        <f t="shared" si="1"/>
        <v>42.081549848326112</v>
      </c>
      <c r="I9">
        <f t="shared" si="2"/>
        <v>9.2063092141442269</v>
      </c>
      <c r="J9" s="1">
        <f t="shared" si="3"/>
        <v>9959.7695637789602</v>
      </c>
      <c r="M9">
        <v>0.16</v>
      </c>
      <c r="N9" s="2">
        <f t="shared" si="4"/>
        <v>65.145684304779692</v>
      </c>
      <c r="O9">
        <f t="shared" si="5"/>
        <v>11.221071170514016</v>
      </c>
      <c r="P9" s="1">
        <f t="shared" si="6"/>
        <v>74687.735221634721</v>
      </c>
    </row>
    <row r="10" spans="1:17" x14ac:dyDescent="0.25">
      <c r="A10">
        <v>0.18</v>
      </c>
      <c r="B10" s="2">
        <f>(0.95*($E$1^0.125)*C10)+5.2</f>
        <v>26.732192781967949</v>
      </c>
      <c r="C10">
        <f t="shared" si="0"/>
        <v>7.1674497061953764</v>
      </c>
      <c r="D10" s="1">
        <f>(($E$1^0.875)*(1-A10))/2</f>
        <v>1296.533840669036</v>
      </c>
      <c r="G10">
        <v>0.18</v>
      </c>
      <c r="H10" s="2">
        <f t="shared" si="1"/>
        <v>41.985012242526359</v>
      </c>
      <c r="I10">
        <f t="shared" si="2"/>
        <v>9.1822116625651677</v>
      </c>
      <c r="J10" s="1">
        <f t="shared" si="3"/>
        <v>9722.6321932127958</v>
      </c>
      <c r="M10">
        <v>0.18</v>
      </c>
      <c r="N10" s="2">
        <f t="shared" si="4"/>
        <v>65.016949338435978</v>
      </c>
      <c r="O10">
        <f t="shared" si="5"/>
        <v>11.196973618934956</v>
      </c>
      <c r="P10" s="1">
        <f t="shared" si="6"/>
        <v>72909.455811595806</v>
      </c>
    </row>
    <row r="11" spans="1:17" x14ac:dyDescent="0.25">
      <c r="A11">
        <v>0.2</v>
      </c>
      <c r="B11" s="2">
        <f>(0.95*($E$1^0.125)*C11)+5.2</f>
        <v>26.658012129660513</v>
      </c>
      <c r="C11">
        <f t="shared" si="0"/>
        <v>7.1427570936050051</v>
      </c>
      <c r="D11" s="1">
        <f>(($E$1^0.875)*(1-A11))/2</f>
        <v>1264.9110640673523</v>
      </c>
      <c r="G11">
        <v>0.2</v>
      </c>
      <c r="H11" s="2">
        <f t="shared" si="1"/>
        <v>41.886090752822533</v>
      </c>
      <c r="I11">
        <f t="shared" si="2"/>
        <v>9.1575190499747965</v>
      </c>
      <c r="J11" s="1">
        <f t="shared" si="3"/>
        <v>9485.4948226466295</v>
      </c>
      <c r="M11">
        <v>0.2</v>
      </c>
      <c r="N11" s="2">
        <f t="shared" si="4"/>
        <v>64.8850354118144</v>
      </c>
      <c r="O11">
        <f t="shared" si="5"/>
        <v>11.172281006344583</v>
      </c>
      <c r="P11" s="1">
        <f t="shared" si="6"/>
        <v>71131.176401556877</v>
      </c>
    </row>
    <row r="12" spans="1:17" x14ac:dyDescent="0.25">
      <c r="A12">
        <v>0.22</v>
      </c>
      <c r="B12" s="2">
        <f>(0.95*($E$1^0.125)*C12)+5.2</f>
        <v>26.58195328799702</v>
      </c>
      <c r="C12">
        <f t="shared" si="0"/>
        <v>7.1174392856207156</v>
      </c>
      <c r="D12" s="1">
        <f>(($E$1^0.875)*(1-A12))/2</f>
        <v>1233.2882874656684</v>
      </c>
      <c r="G12">
        <v>0.22</v>
      </c>
      <c r="H12" s="2">
        <f t="shared" si="1"/>
        <v>41.784664657358746</v>
      </c>
      <c r="I12">
        <f t="shared" si="2"/>
        <v>9.1322012419905061</v>
      </c>
      <c r="J12" s="1">
        <f t="shared" si="3"/>
        <v>9248.3574520804632</v>
      </c>
      <c r="M12">
        <v>0.22</v>
      </c>
      <c r="N12" s="2">
        <f t="shared" si="4"/>
        <v>64.749781539732808</v>
      </c>
      <c r="O12">
        <f t="shared" si="5"/>
        <v>11.146963198360295</v>
      </c>
      <c r="P12" s="1">
        <f t="shared" si="6"/>
        <v>69352.896991517962</v>
      </c>
    </row>
    <row r="13" spans="1:17" x14ac:dyDescent="0.25">
      <c r="A13">
        <v>0.24</v>
      </c>
      <c r="B13" s="2">
        <f>(0.95*($E$1^0.125)*C13)+5.2</f>
        <v>26.503918672650233</v>
      </c>
      <c r="C13">
        <f t="shared" si="0"/>
        <v>7.091463799217455</v>
      </c>
      <c r="D13" s="1">
        <f>(($E$1^0.875)*(1-A13))/2</f>
        <v>1201.6655108639845</v>
      </c>
      <c r="G13">
        <v>0.24</v>
      </c>
      <c r="H13" s="2">
        <f t="shared" si="1"/>
        <v>41.680603825343184</v>
      </c>
      <c r="I13">
        <f t="shared" si="2"/>
        <v>9.1062257555872446</v>
      </c>
      <c r="J13" s="1">
        <f t="shared" si="3"/>
        <v>9011.2200815142987</v>
      </c>
      <c r="M13">
        <v>0.24</v>
      </c>
      <c r="N13" s="2">
        <f t="shared" si="4"/>
        <v>64.611014189991295</v>
      </c>
      <c r="O13">
        <f t="shared" si="5"/>
        <v>11.120987711957033</v>
      </c>
      <c r="P13" s="1">
        <f t="shared" si="6"/>
        <v>67574.617581479033</v>
      </c>
    </row>
    <row r="14" spans="1:17" x14ac:dyDescent="0.25">
      <c r="A14">
        <v>0.26</v>
      </c>
      <c r="B14" s="2">
        <f>(0.95*($E$1^0.125)*C14)+5.2</f>
        <v>26.42380289076565</v>
      </c>
      <c r="C14">
        <f t="shared" si="0"/>
        <v>7.0647955521352932</v>
      </c>
      <c r="D14" s="1">
        <f>(($E$1^0.875)*(1-A14))/2</f>
        <v>1170.0427342623007</v>
      </c>
      <c r="G14">
        <v>0.26</v>
      </c>
      <c r="H14" s="2">
        <f t="shared" si="1"/>
        <v>41.573767713145578</v>
      </c>
      <c r="I14">
        <f t="shared" si="2"/>
        <v>9.0795575085050846</v>
      </c>
      <c r="J14" s="1">
        <f t="shared" si="3"/>
        <v>8774.0827109481324</v>
      </c>
      <c r="M14">
        <v>0.26</v>
      </c>
      <c r="N14" s="2">
        <f t="shared" si="4"/>
        <v>64.468545944646777</v>
      </c>
      <c r="O14">
        <f t="shared" si="5"/>
        <v>11.094319464874872</v>
      </c>
      <c r="P14" s="1">
        <f t="shared" si="6"/>
        <v>65796.338171440104</v>
      </c>
    </row>
    <row r="15" spans="1:17" x14ac:dyDescent="0.25">
      <c r="A15">
        <v>0.28000000000000003</v>
      </c>
      <c r="B15" s="2">
        <f>(0.95*($E$1^0.125)*C15)+5.2</f>
        <v>26.341491884978378</v>
      </c>
      <c r="C15">
        <f t="shared" si="0"/>
        <v>7.0373965779471792</v>
      </c>
      <c r="D15" s="1">
        <f>(($E$1^0.875)*(1-A15))/2</f>
        <v>1138.419957660617</v>
      </c>
      <c r="G15">
        <v>0.28000000000000003</v>
      </c>
      <c r="H15" s="2">
        <f t="shared" si="1"/>
        <v>41.464004222825324</v>
      </c>
      <c r="I15">
        <f t="shared" si="2"/>
        <v>9.0521585343169697</v>
      </c>
      <c r="J15" s="1">
        <f t="shared" si="3"/>
        <v>8536.9453403819662</v>
      </c>
      <c r="M15">
        <v>0.28000000000000003</v>
      </c>
      <c r="N15" s="2">
        <f t="shared" si="4"/>
        <v>64.322173977835689</v>
      </c>
      <c r="O15">
        <f t="shared" si="5"/>
        <v>11.066920490686758</v>
      </c>
      <c r="P15" s="1">
        <f t="shared" si="6"/>
        <v>64018.058761401189</v>
      </c>
    </row>
    <row r="16" spans="1:17" x14ac:dyDescent="0.25">
      <c r="A16">
        <v>0.3</v>
      </c>
      <c r="B16" s="2">
        <f>(0.95*($E$1^0.125)*C16)+5.2</f>
        <v>26.256861956824196</v>
      </c>
      <c r="C16">
        <f t="shared" si="0"/>
        <v>7.0092257009804824</v>
      </c>
      <c r="D16" s="1">
        <f>(($E$1^0.875)*(1-A16))/2</f>
        <v>1106.7971810589331</v>
      </c>
      <c r="G16">
        <v>0.3</v>
      </c>
      <c r="H16" s="2">
        <f t="shared" si="1"/>
        <v>41.351148399829285</v>
      </c>
      <c r="I16">
        <f t="shared" si="2"/>
        <v>9.0239876573502738</v>
      </c>
      <c r="J16" s="1">
        <f t="shared" si="3"/>
        <v>8299.8079698157999</v>
      </c>
      <c r="M16">
        <v>0.3</v>
      </c>
      <c r="N16" s="2">
        <f t="shared" si="4"/>
        <v>64.17167831912603</v>
      </c>
      <c r="O16">
        <f t="shared" si="5"/>
        <v>11.038749613720061</v>
      </c>
      <c r="P16" s="1">
        <f t="shared" si="6"/>
        <v>62239.77935136226</v>
      </c>
    </row>
    <row r="17" spans="1:16" x14ac:dyDescent="0.25">
      <c r="A17">
        <v>0.32</v>
      </c>
      <c r="B17" s="2">
        <f>(0.95*($E$1^0.125)*C17)+5.2</f>
        <v>26.169778648560484</v>
      </c>
      <c r="C17">
        <f t="shared" si="0"/>
        <v>6.98023816410723</v>
      </c>
      <c r="D17" s="1">
        <f>(($E$1^0.875)*(1-A17))/2</f>
        <v>1075.1744044572492</v>
      </c>
      <c r="G17">
        <v>0.32</v>
      </c>
      <c r="H17" s="2">
        <f t="shared" si="1"/>
        <v>41.235020941875938</v>
      </c>
      <c r="I17">
        <f t="shared" si="2"/>
        <v>8.9950001204770214</v>
      </c>
      <c r="J17" s="1">
        <f t="shared" si="3"/>
        <v>8062.6705992496345</v>
      </c>
      <c r="M17">
        <v>0.32</v>
      </c>
      <c r="N17" s="2">
        <f t="shared" si="4"/>
        <v>64.016819865082596</v>
      </c>
      <c r="O17">
        <f t="shared" si="5"/>
        <v>11.00976207684681</v>
      </c>
      <c r="P17" s="1">
        <f t="shared" si="6"/>
        <v>60461.499941323338</v>
      </c>
    </row>
    <row r="18" spans="1:16" x14ac:dyDescent="0.25">
      <c r="A18">
        <v>0.34</v>
      </c>
      <c r="B18" s="2">
        <f>(0.95*($E$1^0.125)*C18)+5.2</f>
        <v>26.080095458025323</v>
      </c>
      <c r="C18">
        <f t="shared" si="0"/>
        <v>6.9503852009575491</v>
      </c>
      <c r="D18" s="1">
        <f>(($E$1^0.875)*(1-A18))/2</f>
        <v>1043.5516278555654</v>
      </c>
      <c r="G18">
        <v>0.34</v>
      </c>
      <c r="H18" s="2">
        <f t="shared" si="1"/>
        <v>41.115426485192508</v>
      </c>
      <c r="I18">
        <f t="shared" si="2"/>
        <v>8.9651471573273387</v>
      </c>
      <c r="J18" s="1">
        <f t="shared" si="3"/>
        <v>7825.5332286834682</v>
      </c>
      <c r="M18">
        <v>0.34</v>
      </c>
      <c r="N18" s="2">
        <f t="shared" si="4"/>
        <v>63.857338093927318</v>
      </c>
      <c r="O18">
        <f t="shared" si="5"/>
        <v>10.979909113697127</v>
      </c>
      <c r="P18" s="1">
        <f t="shared" si="6"/>
        <v>58683.220531284416</v>
      </c>
    </row>
    <row r="19" spans="1:16" x14ac:dyDescent="0.25">
      <c r="A19">
        <v>0.36</v>
      </c>
      <c r="B19" s="2">
        <f>(0.95*($E$1^0.125)*C19)+5.2</f>
        <v>25.987652355695531</v>
      </c>
      <c r="C19">
        <f t="shared" si="0"/>
        <v>6.9196135422907954</v>
      </c>
      <c r="D19" s="1">
        <f>(($E$1^0.875)*(1-A19))/2</f>
        <v>1011.9288512538817</v>
      </c>
      <c r="G19">
        <v>0.36</v>
      </c>
      <c r="H19" s="2">
        <f t="shared" si="1"/>
        <v>40.992151626980068</v>
      </c>
      <c r="I19">
        <f t="shared" si="2"/>
        <v>8.9343754986605859</v>
      </c>
      <c r="J19" s="1">
        <f t="shared" si="3"/>
        <v>7588.3958581173038</v>
      </c>
      <c r="M19">
        <v>0.36</v>
      </c>
      <c r="N19" s="2">
        <f t="shared" si="4"/>
        <v>63.69294842845413</v>
      </c>
      <c r="O19">
        <f t="shared" si="5"/>
        <v>10.949137455030375</v>
      </c>
      <c r="P19" s="1">
        <f t="shared" si="6"/>
        <v>56904.941121245502</v>
      </c>
    </row>
    <row r="20" spans="1:16" x14ac:dyDescent="0.25">
      <c r="A20">
        <v>0.38</v>
      </c>
      <c r="B20" s="2">
        <f>(0.95*($E$1^0.125)*C20)+5.2</f>
        <v>25.892274066246888</v>
      </c>
      <c r="C20">
        <f t="shared" si="0"/>
        <v>6.8878648439762147</v>
      </c>
      <c r="D20" s="1">
        <f>(($E$1^0.875)*(1-A20))/2</f>
        <v>980.30607465219794</v>
      </c>
      <c r="G20">
        <v>0.38</v>
      </c>
      <c r="H20" s="2">
        <f t="shared" si="1"/>
        <v>40.864962633837223</v>
      </c>
      <c r="I20">
        <f t="shared" si="2"/>
        <v>8.9026268003460061</v>
      </c>
      <c r="J20" s="1">
        <f t="shared" si="3"/>
        <v>7351.2584875511375</v>
      </c>
      <c r="M20">
        <v>0.38</v>
      </c>
      <c r="N20" s="2">
        <f t="shared" si="4"/>
        <v>63.523339180162885</v>
      </c>
      <c r="O20">
        <f t="shared" si="5"/>
        <v>10.917388756715795</v>
      </c>
      <c r="P20" s="1">
        <f t="shared" si="6"/>
        <v>55126.66171120658</v>
      </c>
    </row>
    <row r="21" spans="1:16" x14ac:dyDescent="0.25">
      <c r="A21">
        <v>0.4</v>
      </c>
      <c r="B21" s="2">
        <f>(0.95*($E$1^0.125)*C21)+5.2</f>
        <v>25.793768068262565</v>
      </c>
      <c r="C21">
        <f t="shared" si="0"/>
        <v>6.8550750211532243</v>
      </c>
      <c r="D21" s="1">
        <f>(($E$1^0.875)*(1-A21))/2</f>
        <v>948.68329805051405</v>
      </c>
      <c r="G21">
        <v>0.4</v>
      </c>
      <c r="H21" s="2">
        <f t="shared" si="1"/>
        <v>40.733602774328496</v>
      </c>
      <c r="I21">
        <f t="shared" si="2"/>
        <v>8.8698369775230148</v>
      </c>
      <c r="J21" s="1">
        <f t="shared" si="3"/>
        <v>7114.1211169849721</v>
      </c>
      <c r="M21">
        <v>0.4</v>
      </c>
      <c r="N21" s="2">
        <f t="shared" si="4"/>
        <v>63.348167992182027</v>
      </c>
      <c r="O21">
        <f t="shared" si="5"/>
        <v>10.884598933892804</v>
      </c>
      <c r="P21" s="1">
        <f t="shared" si="6"/>
        <v>53348.382301167658</v>
      </c>
    </row>
    <row r="22" spans="1:16" x14ac:dyDescent="0.25">
      <c r="A22">
        <v>0.42</v>
      </c>
      <c r="B22" s="2">
        <f>(0.95*($E$1^0.125)*C22)+5.2</f>
        <v>25.691922254728969</v>
      </c>
      <c r="C22">
        <f t="shared" si="0"/>
        <v>6.821173469477543</v>
      </c>
      <c r="D22" s="1">
        <f>(($E$1^0.875)*(1-A22))/2</f>
        <v>917.0605214488304</v>
      </c>
      <c r="G22">
        <v>0.42</v>
      </c>
      <c r="H22" s="2">
        <f t="shared" si="1"/>
        <v>40.59778919920533</v>
      </c>
      <c r="I22">
        <f t="shared" si="2"/>
        <v>8.8359354258473335</v>
      </c>
      <c r="J22" s="1">
        <f t="shared" si="3"/>
        <v>6876.9837464188076</v>
      </c>
      <c r="M22">
        <v>0.42</v>
      </c>
      <c r="N22" s="2">
        <f t="shared" si="4"/>
        <v>63.167057678976562</v>
      </c>
      <c r="O22">
        <f t="shared" si="5"/>
        <v>10.850697382217122</v>
      </c>
      <c r="P22" s="1">
        <f t="shared" si="6"/>
        <v>51570.102891128743</v>
      </c>
    </row>
    <row r="23" spans="1:16" x14ac:dyDescent="0.25">
      <c r="A23">
        <v>0.44</v>
      </c>
      <c r="B23" s="2">
        <f>(0.95*($E$1^0.125)*C23)+5.2</f>
        <v>25.586502182859213</v>
      </c>
      <c r="C23">
        <f t="shared" si="0"/>
        <v>6.7860821496662727</v>
      </c>
      <c r="D23" s="1">
        <f>(($E$1^0.875)*(1-A23))/2</f>
        <v>885.43774484714663</v>
      </c>
      <c r="G23">
        <v>0.44</v>
      </c>
      <c r="H23" s="2">
        <f t="shared" si="1"/>
        <v>40.457209273986813</v>
      </c>
      <c r="I23">
        <f t="shared" si="2"/>
        <v>8.8008441060360632</v>
      </c>
      <c r="J23" s="1">
        <f t="shared" si="3"/>
        <v>6639.8463758526414</v>
      </c>
      <c r="M23">
        <v>0.44</v>
      </c>
      <c r="N23" s="2">
        <f t="shared" si="4"/>
        <v>62.979591335765754</v>
      </c>
      <c r="O23">
        <f t="shared" si="5"/>
        <v>10.815606062405852</v>
      </c>
      <c r="P23" s="1">
        <f t="shared" si="6"/>
        <v>49791.823481089821</v>
      </c>
    </row>
    <row r="24" spans="1:16" x14ac:dyDescent="0.25">
      <c r="A24">
        <v>0.46</v>
      </c>
      <c r="B24" s="2">
        <f>(0.95*($E$1^0.125)*C24)+5.2</f>
        <v>25.477247823580431</v>
      </c>
      <c r="C24">
        <f t="shared" si="0"/>
        <v>6.7497145054953984</v>
      </c>
      <c r="D24" s="1">
        <f>(($E$1^0.875)*(1-A24))/2</f>
        <v>853.81496824546275</v>
      </c>
      <c r="G24">
        <v>0.46</v>
      </c>
      <c r="H24" s="2">
        <f t="shared" si="1"/>
        <v>40.31151624433128</v>
      </c>
      <c r="I24">
        <f t="shared" si="2"/>
        <v>8.764476461865188</v>
      </c>
      <c r="J24" s="1">
        <f t="shared" si="3"/>
        <v>6402.7090052864751</v>
      </c>
      <c r="M24">
        <v>0.46</v>
      </c>
      <c r="N24" s="2">
        <f t="shared" si="4"/>
        <v>62.785306558203295</v>
      </c>
      <c r="O24">
        <f t="shared" si="5"/>
        <v>10.779238418234977</v>
      </c>
      <c r="P24" s="1">
        <f t="shared" si="6"/>
        <v>48013.544071050892</v>
      </c>
    </row>
    <row r="25" spans="1:16" x14ac:dyDescent="0.25">
      <c r="A25">
        <v>0.48</v>
      </c>
      <c r="B25" s="2">
        <f>(0.95*($E$1^0.125)*C25)+5.2</f>
        <v>25.363869697316225</v>
      </c>
      <c r="C25">
        <f t="shared" si="0"/>
        <v>6.711974177512551</v>
      </c>
      <c r="D25" s="1">
        <f>(($E$1^0.875)*(1-A25))/2</f>
        <v>822.19219164377898</v>
      </c>
      <c r="G25">
        <v>0.48</v>
      </c>
      <c r="H25" s="2">
        <f t="shared" si="1"/>
        <v>40.160324083019454</v>
      </c>
      <c r="I25">
        <f t="shared" si="2"/>
        <v>8.7267361338823424</v>
      </c>
      <c r="J25" s="1">
        <f t="shared" si="3"/>
        <v>6165.5716347203097</v>
      </c>
      <c r="M25">
        <v>0.48</v>
      </c>
      <c r="N25" s="2">
        <f t="shared" si="4"/>
        <v>62.583688570718863</v>
      </c>
      <c r="O25">
        <f t="shared" si="5"/>
        <v>10.741498090252129</v>
      </c>
      <c r="P25" s="1">
        <f t="shared" si="6"/>
        <v>46235.26466101197</v>
      </c>
    </row>
    <row r="26" spans="1:16" x14ac:dyDescent="0.25">
      <c r="A26">
        <v>0.5</v>
      </c>
      <c r="B26" s="2">
        <f>(0.95*($E$1^0.125)*C26)+5.2</f>
        <v>25.246044251546753</v>
      </c>
      <c r="C26">
        <f t="shared" si="0"/>
        <v>6.6727534643592694</v>
      </c>
      <c r="D26" s="1">
        <f>(($E$1^0.875)*(1-A26))/2</f>
        <v>790.5694150420951</v>
      </c>
      <c r="G26">
        <v>0.5</v>
      </c>
      <c r="H26" s="2">
        <f t="shared" si="1"/>
        <v>40.003201325831661</v>
      </c>
      <c r="I26">
        <f t="shared" si="2"/>
        <v>8.6875154207290599</v>
      </c>
      <c r="J26" s="1">
        <f t="shared" si="3"/>
        <v>5928.4342641541434</v>
      </c>
      <c r="M26">
        <v>0.5</v>
      </c>
      <c r="N26" s="2">
        <f t="shared" si="4"/>
        <v>62.374162006528366</v>
      </c>
      <c r="O26">
        <f t="shared" si="5"/>
        <v>10.702277377098849</v>
      </c>
      <c r="P26" s="1">
        <f t="shared" si="6"/>
        <v>44456.985250973048</v>
      </c>
    </row>
    <row r="27" spans="1:16" x14ac:dyDescent="0.25">
      <c r="A27">
        <v>0.52</v>
      </c>
      <c r="B27" s="2">
        <f>(0.95*($E$1^0.125)*C27)+5.2</f>
        <v>25.123408294297583</v>
      </c>
      <c r="C27">
        <f t="shared" si="0"/>
        <v>6.6319314698390146</v>
      </c>
      <c r="D27" s="1">
        <f>(($E$1^0.875)*(1-A27))/2</f>
        <v>758.94663844041122</v>
      </c>
      <c r="G27">
        <v>0.52</v>
      </c>
      <c r="H27" s="2">
        <f t="shared" si="1"/>
        <v>39.839663648486024</v>
      </c>
      <c r="I27">
        <f t="shared" si="2"/>
        <v>8.6466934262088042</v>
      </c>
      <c r="J27" s="1">
        <f t="shared" si="3"/>
        <v>5691.2968935879771</v>
      </c>
      <c r="M27">
        <v>0.52</v>
      </c>
      <c r="N27" s="2">
        <f t="shared" si="4"/>
        <v>62.156081008821744</v>
      </c>
      <c r="O27">
        <f t="shared" si="5"/>
        <v>10.661455382578593</v>
      </c>
      <c r="P27" s="1">
        <f t="shared" si="6"/>
        <v>42678.705840934126</v>
      </c>
    </row>
    <row r="28" spans="1:16" x14ac:dyDescent="0.25">
      <c r="A28">
        <v>0.54</v>
      </c>
      <c r="B28" s="2">
        <f>(0.95*($E$1^0.125)*C28)+5.2</f>
        <v>24.995552242290739</v>
      </c>
      <c r="C28">
        <f t="shared" si="0"/>
        <v>6.5893718554202181</v>
      </c>
      <c r="D28" s="1">
        <f>(($E$1^0.875)*(1-A28))/2</f>
        <v>727.32386183872745</v>
      </c>
      <c r="G28">
        <v>0.54</v>
      </c>
      <c r="H28" s="2">
        <f t="shared" si="1"/>
        <v>39.669164862903109</v>
      </c>
      <c r="I28">
        <f t="shared" si="2"/>
        <v>8.6041338117900086</v>
      </c>
      <c r="J28" s="1">
        <f t="shared" si="3"/>
        <v>5454.1595230218118</v>
      </c>
      <c r="M28">
        <v>0.54</v>
      </c>
      <c r="N28" s="2">
        <f t="shared" si="4"/>
        <v>61.928717224089112</v>
      </c>
      <c r="O28">
        <f t="shared" si="5"/>
        <v>10.618895768159797</v>
      </c>
      <c r="P28" s="1">
        <f t="shared" si="6"/>
        <v>40900.426430895204</v>
      </c>
    </row>
    <row r="29" spans="1:16" x14ac:dyDescent="0.25">
      <c r="A29">
        <v>0.56000000000000005</v>
      </c>
      <c r="B29" s="2">
        <f>(0.95*($E$1^0.125)*C29)+5.2</f>
        <v>24.862011867344524</v>
      </c>
      <c r="C29">
        <f t="shared" si="0"/>
        <v>6.5449200928493845</v>
      </c>
      <c r="D29" s="1">
        <f>(($E$1^0.875)*(1-A29))/2</f>
        <v>695.70108523704357</v>
      </c>
      <c r="G29">
        <v>0.56000000000000005</v>
      </c>
      <c r="H29" s="2">
        <f t="shared" si="1"/>
        <v>39.491085910853208</v>
      </c>
      <c r="I29">
        <f t="shared" si="2"/>
        <v>8.559682049219175</v>
      </c>
      <c r="J29" s="1">
        <f t="shared" si="3"/>
        <v>5217.0221524556455</v>
      </c>
      <c r="M29">
        <v>0.56000000000000005</v>
      </c>
      <c r="N29" s="2">
        <f t="shared" si="4"/>
        <v>61.691245124913387</v>
      </c>
      <c r="O29">
        <f t="shared" si="5"/>
        <v>10.574444005588964</v>
      </c>
      <c r="P29" s="1">
        <f t="shared" si="6"/>
        <v>39122.147020856275</v>
      </c>
    </row>
    <row r="30" spans="1:16" x14ac:dyDescent="0.25">
      <c r="A30">
        <v>0.57999999999999996</v>
      </c>
      <c r="B30" s="2">
        <f>(0.95*($E$1^0.125)*C30)+5.2</f>
        <v>24.722258121461266</v>
      </c>
      <c r="C30">
        <f t="shared" si="0"/>
        <v>6.4984000772144919</v>
      </c>
      <c r="D30" s="1">
        <f>(($E$1^0.875)*(1-A30))/2</f>
        <v>664.07830863535992</v>
      </c>
      <c r="G30">
        <v>0.57999999999999996</v>
      </c>
      <c r="H30" s="2">
        <f t="shared" si="1"/>
        <v>39.304721295492783</v>
      </c>
      <c r="I30">
        <f t="shared" si="2"/>
        <v>8.5131620335842833</v>
      </c>
      <c r="J30" s="1">
        <f t="shared" si="3"/>
        <v>4979.884781889481</v>
      </c>
      <c r="M30">
        <v>0.57999999999999996</v>
      </c>
      <c r="N30" s="2">
        <f t="shared" si="4"/>
        <v>61.442723916133367</v>
      </c>
      <c r="O30">
        <f t="shared" si="5"/>
        <v>10.52792398995407</v>
      </c>
      <c r="P30" s="1">
        <f t="shared" si="6"/>
        <v>37343.86761081736</v>
      </c>
    </row>
    <row r="31" spans="1:16" x14ac:dyDescent="0.25">
      <c r="A31">
        <v>0.6</v>
      </c>
      <c r="B31" s="2">
        <f>(0.95*($E$1^0.125)*C31)+5.2</f>
        <v>24.57568447758177</v>
      </c>
      <c r="C31">
        <f t="shared" si="0"/>
        <v>6.4496099130450597</v>
      </c>
      <c r="D31" s="1">
        <f>(($E$1^0.875)*(1-A31))/2</f>
        <v>632.45553203367615</v>
      </c>
      <c r="G31">
        <v>0.6</v>
      </c>
      <c r="H31" s="2">
        <f t="shared" si="1"/>
        <v>39.109262199989196</v>
      </c>
      <c r="I31">
        <f t="shared" si="2"/>
        <v>8.4643718694148511</v>
      </c>
      <c r="J31" s="1">
        <f t="shared" si="3"/>
        <v>4742.7474113233147</v>
      </c>
      <c r="M31">
        <v>0.6</v>
      </c>
      <c r="N31" s="2">
        <f t="shared" si="4"/>
        <v>61.182075023168096</v>
      </c>
      <c r="O31">
        <f t="shared" si="5"/>
        <v>10.47913382578464</v>
      </c>
      <c r="P31" s="1">
        <f t="shared" si="6"/>
        <v>35565.588200778438</v>
      </c>
    </row>
    <row r="32" spans="1:16" x14ac:dyDescent="0.25">
      <c r="A32">
        <v>0.62</v>
      </c>
      <c r="B32" s="2">
        <f>(0.95*($E$1^0.125)*C32)+5.2</f>
        <v>24.421591020571491</v>
      </c>
      <c r="C32">
        <f t="shared" si="0"/>
        <v>6.3983166186575096</v>
      </c>
      <c r="D32" s="1">
        <f>(($E$1^0.875)*(1-A32))/2</f>
        <v>600.83275543199227</v>
      </c>
      <c r="G32">
        <v>0.62</v>
      </c>
      <c r="H32" s="2">
        <f t="shared" si="1"/>
        <v>38.903775272509847</v>
      </c>
      <c r="I32">
        <f t="shared" si="2"/>
        <v>8.4130785750272992</v>
      </c>
      <c r="J32" s="1">
        <f t="shared" si="3"/>
        <v>4505.6100407571494</v>
      </c>
      <c r="M32">
        <v>0.62</v>
      </c>
      <c r="N32" s="2">
        <f t="shared" si="4"/>
        <v>60.908053801344984</v>
      </c>
      <c r="O32">
        <f t="shared" si="5"/>
        <v>10.427840531397088</v>
      </c>
      <c r="P32" s="1">
        <f t="shared" si="6"/>
        <v>33787.308790739517</v>
      </c>
    </row>
    <row r="33" spans="1:16" x14ac:dyDescent="0.25">
      <c r="A33">
        <v>0.64</v>
      </c>
      <c r="B33" s="2">
        <f>(0.95*($E$1^0.125)*C33)+5.2</f>
        <v>24.259164232899636</v>
      </c>
      <c r="C33">
        <f t="shared" si="0"/>
        <v>6.3442493973872338</v>
      </c>
      <c r="D33" s="1">
        <f>(($E$1^0.875)*(1-A33))/2</f>
        <v>569.2099788303085</v>
      </c>
      <c r="G33">
        <v>0.64</v>
      </c>
      <c r="H33" s="2">
        <f t="shared" si="1"/>
        <v>38.687175669991987</v>
      </c>
      <c r="I33">
        <f t="shared" si="2"/>
        <v>8.3590113537570243</v>
      </c>
      <c r="J33" s="1">
        <f t="shared" si="3"/>
        <v>4268.4726701909831</v>
      </c>
      <c r="M33">
        <v>0.64</v>
      </c>
      <c r="N33" s="2">
        <f t="shared" si="4"/>
        <v>60.619213589189364</v>
      </c>
      <c r="O33">
        <f t="shared" si="5"/>
        <v>10.373773310126813</v>
      </c>
      <c r="P33" s="1">
        <f t="shared" si="6"/>
        <v>32009.029380700595</v>
      </c>
    </row>
    <row r="34" spans="1:16" x14ac:dyDescent="0.25">
      <c r="A34">
        <v>0.66</v>
      </c>
      <c r="B34" s="2">
        <f>(0.95*($E$1^0.125)*C34)+5.2</f>
        <v>24.087450996481742</v>
      </c>
      <c r="C34">
        <f t="shared" si="0"/>
        <v>6.2870909835472846</v>
      </c>
      <c r="D34" s="1">
        <f>(($E$1^0.875)*(1-A34))/2</f>
        <v>537.58720222862462</v>
      </c>
      <c r="G34">
        <v>0.66</v>
      </c>
      <c r="H34" s="2">
        <f t="shared" si="1"/>
        <v>38.458192389042601</v>
      </c>
      <c r="I34">
        <f t="shared" si="2"/>
        <v>8.301852939917076</v>
      </c>
      <c r="J34" s="1">
        <f t="shared" si="3"/>
        <v>4031.3352996248173</v>
      </c>
      <c r="M34">
        <v>0.66</v>
      </c>
      <c r="N34" s="2">
        <f t="shared" si="4"/>
        <v>60.313859476436285</v>
      </c>
      <c r="O34">
        <f t="shared" si="5"/>
        <v>10.316614896286865</v>
      </c>
      <c r="P34" s="1">
        <f t="shared" si="6"/>
        <v>30230.749970661669</v>
      </c>
    </row>
    <row r="35" spans="1:16" x14ac:dyDescent="0.25">
      <c r="A35">
        <v>0.68</v>
      </c>
      <c r="B35" s="2">
        <f>(0.95*($E$1^0.125)*C35)+5.2</f>
        <v>23.905324703616788</v>
      </c>
      <c r="C35">
        <f t="shared" si="0"/>
        <v>6.22646636173085</v>
      </c>
      <c r="D35" s="1">
        <f>(($E$1^0.875)*(1-A35))/2</f>
        <v>505.96442562694079</v>
      </c>
      <c r="G35">
        <v>0.68</v>
      </c>
      <c r="H35" s="2">
        <f t="shared" si="1"/>
        <v>38.215323074146731</v>
      </c>
      <c r="I35">
        <f t="shared" si="2"/>
        <v>8.2412283181006405</v>
      </c>
      <c r="J35" s="1">
        <f t="shared" si="3"/>
        <v>3794.1979290586514</v>
      </c>
      <c r="M35">
        <v>0.68</v>
      </c>
      <c r="N35" s="2">
        <f t="shared" si="4"/>
        <v>59.989988039807812</v>
      </c>
      <c r="O35">
        <f t="shared" si="5"/>
        <v>10.255990274470429</v>
      </c>
      <c r="P35" s="1">
        <f t="shared" si="6"/>
        <v>28452.470560622747</v>
      </c>
    </row>
    <row r="36" spans="1:16" x14ac:dyDescent="0.25">
      <c r="A36">
        <v>0.7</v>
      </c>
      <c r="B36" s="2">
        <f>(0.95*($E$1^0.125)*C36)+5.2</f>
        <v>23.711440416183823</v>
      </c>
      <c r="C36">
        <f t="shared" si="0"/>
        <v>6.1619278405932789</v>
      </c>
      <c r="D36" s="1">
        <f>(($E$1^0.875)*(1-A36))/2</f>
        <v>474.34164902525714</v>
      </c>
      <c r="G36">
        <v>0.7</v>
      </c>
      <c r="H36" s="2">
        <f t="shared" si="1"/>
        <v>37.956774221495159</v>
      </c>
      <c r="I36">
        <f t="shared" si="2"/>
        <v>8.1766897969630694</v>
      </c>
      <c r="J36" s="1">
        <f t="shared" si="3"/>
        <v>3557.0605584924865</v>
      </c>
      <c r="M36">
        <v>0.7</v>
      </c>
      <c r="N36" s="2">
        <f t="shared" si="4"/>
        <v>59.645207603535702</v>
      </c>
      <c r="O36">
        <f t="shared" si="5"/>
        <v>10.191451753332858</v>
      </c>
      <c r="P36" s="1">
        <f t="shared" si="6"/>
        <v>26674.191150583832</v>
      </c>
    </row>
    <row r="37" spans="1:16" x14ac:dyDescent="0.25">
      <c r="A37">
        <v>0.72</v>
      </c>
      <c r="B37" s="2">
        <f>(0.95*($E$1^0.125)*C37)+5.2</f>
        <v>23.504174530780471</v>
      </c>
      <c r="C37">
        <f t="shared" si="0"/>
        <v>6.0929349691063273</v>
      </c>
      <c r="D37" s="1">
        <f>(($E$1^0.875)*(1-A37))/2</f>
        <v>442.71887242357332</v>
      </c>
      <c r="G37">
        <v>0.72</v>
      </c>
      <c r="H37" s="2">
        <f t="shared" si="1"/>
        <v>37.680380721153476</v>
      </c>
      <c r="I37">
        <f t="shared" si="2"/>
        <v>8.1076969254761178</v>
      </c>
      <c r="J37" s="1">
        <f t="shared" si="3"/>
        <v>3319.9231879263207</v>
      </c>
      <c r="M37">
        <v>0.72</v>
      </c>
      <c r="N37" s="2">
        <f t="shared" si="4"/>
        <v>59.276630947119436</v>
      </c>
      <c r="O37">
        <f t="shared" si="5"/>
        <v>10.122458881845906</v>
      </c>
      <c r="P37" s="1">
        <f t="shared" si="6"/>
        <v>24895.911740544911</v>
      </c>
    </row>
    <row r="38" spans="1:16" x14ac:dyDescent="0.25">
      <c r="A38">
        <v>0.74</v>
      </c>
      <c r="B38" s="2">
        <f>(0.95*($E$1^0.125)*C38)+5.2</f>
        <v>23.281542045237479</v>
      </c>
      <c r="C38">
        <f t="shared" si="0"/>
        <v>6.0188269969526056</v>
      </c>
      <c r="D38" s="1">
        <f>(($E$1^0.875)*(1-A38))/2</f>
        <v>411.09609582188949</v>
      </c>
      <c r="G38">
        <v>0.74</v>
      </c>
      <c r="H38" s="2">
        <f t="shared" si="1"/>
        <v>37.383495530186117</v>
      </c>
      <c r="I38">
        <f t="shared" si="2"/>
        <v>8.033588953322397</v>
      </c>
      <c r="J38" s="1">
        <f t="shared" si="3"/>
        <v>3082.7858173601549</v>
      </c>
      <c r="M38">
        <v>0.74</v>
      </c>
      <c r="N38" s="2">
        <f t="shared" si="4"/>
        <v>58.880728182072545</v>
      </c>
      <c r="O38">
        <f t="shared" si="5"/>
        <v>10.048350909692184</v>
      </c>
      <c r="P38" s="1">
        <f t="shared" si="6"/>
        <v>23117.632330505985</v>
      </c>
    </row>
    <row r="39" spans="1:16" x14ac:dyDescent="0.25">
      <c r="A39">
        <v>0.76</v>
      </c>
      <c r="B39" s="2">
        <f>(0.95*($E$1^0.125)*C39)+5.2</f>
        <v>23.041080642218841</v>
      </c>
      <c r="C39">
        <f t="shared" si="0"/>
        <v>5.9387842892790692</v>
      </c>
      <c r="D39" s="1">
        <f>(($E$1^0.875)*(1-A39))/2</f>
        <v>379.47331922020561</v>
      </c>
      <c r="G39">
        <v>0.76</v>
      </c>
      <c r="H39" s="2">
        <f t="shared" si="1"/>
        <v>37.062835095652687</v>
      </c>
      <c r="I39">
        <f t="shared" si="2"/>
        <v>7.9535462456488597</v>
      </c>
      <c r="J39" s="1">
        <f t="shared" si="3"/>
        <v>2845.6484467939886</v>
      </c>
      <c r="M39">
        <v>0.76</v>
      </c>
      <c r="N39" s="2">
        <f t="shared" si="4"/>
        <v>58.453120620175426</v>
      </c>
      <c r="O39">
        <f t="shared" si="5"/>
        <v>9.9683082020186475</v>
      </c>
      <c r="P39" s="1">
        <f t="shared" si="6"/>
        <v>21339.352920467063</v>
      </c>
    </row>
    <row r="40" spans="1:16" x14ac:dyDescent="0.25">
      <c r="A40">
        <v>0.78</v>
      </c>
      <c r="B40" s="2">
        <f>(0.95*($E$1^0.125)*C40)+5.2</f>
        <v>22.779684215265782</v>
      </c>
      <c r="C40">
        <f t="shared" si="0"/>
        <v>5.8517729122894391</v>
      </c>
      <c r="D40" s="1">
        <f>(($E$1^0.875)*(1-A40))/2</f>
        <v>347.85054261852179</v>
      </c>
      <c r="G40">
        <v>0.78</v>
      </c>
      <c r="H40" s="2">
        <f t="shared" si="1"/>
        <v>36.714257358019871</v>
      </c>
      <c r="I40">
        <f t="shared" si="2"/>
        <v>7.8665348686592296</v>
      </c>
      <c r="J40" s="1">
        <f t="shared" si="3"/>
        <v>2608.5110762278227</v>
      </c>
      <c r="M40">
        <v>0.78</v>
      </c>
      <c r="N40" s="2">
        <f t="shared" si="4"/>
        <v>57.988284736267062</v>
      </c>
      <c r="O40">
        <f t="shared" si="5"/>
        <v>9.8812968250290183</v>
      </c>
      <c r="P40" s="1">
        <f t="shared" si="6"/>
        <v>19561.073510428138</v>
      </c>
    </row>
    <row r="41" spans="1:16" x14ac:dyDescent="0.25">
      <c r="A41">
        <v>0.8</v>
      </c>
      <c r="B41" s="2">
        <f>(0.95*($E$1^0.125)*C41)+5.2</f>
        <v>22.493356825503028</v>
      </c>
      <c r="C41">
        <f t="shared" si="0"/>
        <v>5.7564627324851143</v>
      </c>
      <c r="D41" s="1">
        <f>(($E$1^0.875)*(1-A41))/2</f>
        <v>316.22776601683796</v>
      </c>
      <c r="G41">
        <v>0.8</v>
      </c>
      <c r="H41" s="2">
        <f t="shared" si="1"/>
        <v>36.33243364715586</v>
      </c>
      <c r="I41">
        <f t="shared" si="2"/>
        <v>7.7712246888549048</v>
      </c>
      <c r="J41" s="1">
        <f t="shared" si="3"/>
        <v>2371.3737056616569</v>
      </c>
      <c r="M41">
        <v>0.8</v>
      </c>
      <c r="N41" s="2">
        <f t="shared" si="4"/>
        <v>57.479114634521764</v>
      </c>
      <c r="O41">
        <f t="shared" si="5"/>
        <v>9.7859866452246926</v>
      </c>
      <c r="P41" s="1">
        <f t="shared" si="6"/>
        <v>17782.794100389216</v>
      </c>
    </row>
    <row r="42" spans="1:16" x14ac:dyDescent="0.25">
      <c r="A42">
        <v>0.82</v>
      </c>
      <c r="B42" s="2">
        <f>(0.95*($E$1^0.125)*C42)+5.2</f>
        <v>22.176836580820893</v>
      </c>
      <c r="C42">
        <f t="shared" si="0"/>
        <v>5.6511022168272884</v>
      </c>
      <c r="D42" s="1">
        <f>(($E$1^0.875)*(1-A42))/2</f>
        <v>284.60498941515431</v>
      </c>
      <c r="G42">
        <v>0.82</v>
      </c>
      <c r="H42" s="2">
        <f t="shared" si="1"/>
        <v>35.910347117158651</v>
      </c>
      <c r="I42">
        <f t="shared" si="2"/>
        <v>7.6658641731970789</v>
      </c>
      <c r="J42" s="1">
        <f t="shared" si="3"/>
        <v>2134.236335095492</v>
      </c>
      <c r="M42">
        <v>0.82</v>
      </c>
      <c r="N42" s="2">
        <f t="shared" si="4"/>
        <v>56.916253200543046</v>
      </c>
      <c r="O42">
        <f t="shared" si="5"/>
        <v>9.6806261295668676</v>
      </c>
      <c r="P42" s="1">
        <f t="shared" si="6"/>
        <v>16004.514690350301</v>
      </c>
    </row>
    <row r="43" spans="1:16" x14ac:dyDescent="0.25">
      <c r="A43">
        <v>0.84</v>
      </c>
      <c r="B43" s="2">
        <f>(0.95*($E$1^0.125)*C43)+5.2</f>
        <v>21.822997051538042</v>
      </c>
      <c r="C43">
        <f t="shared" si="0"/>
        <v>5.5333191811709046</v>
      </c>
      <c r="D43" s="1">
        <f>(($E$1^0.875)*(1-A43))/2</f>
        <v>252.98221281347048</v>
      </c>
      <c r="G43">
        <v>0.84</v>
      </c>
      <c r="H43" s="2">
        <f t="shared" si="1"/>
        <v>35.438494521313388</v>
      </c>
      <c r="I43">
        <f t="shared" si="2"/>
        <v>7.5480811375406951</v>
      </c>
      <c r="J43" s="1">
        <f t="shared" si="3"/>
        <v>1897.0989645293262</v>
      </c>
      <c r="M43">
        <v>0.84</v>
      </c>
      <c r="N43" s="2">
        <f t="shared" si="4"/>
        <v>56.287027651161488</v>
      </c>
      <c r="O43">
        <f t="shared" si="5"/>
        <v>9.5628430939104838</v>
      </c>
      <c r="P43" s="1">
        <f t="shared" si="6"/>
        <v>14226.235280311379</v>
      </c>
    </row>
    <row r="44" spans="1:16" x14ac:dyDescent="0.25">
      <c r="A44">
        <v>0.86</v>
      </c>
      <c r="B44" s="2">
        <f>(0.95*($E$1^0.125)*C44)+5.2</f>
        <v>21.421846878701729</v>
      </c>
      <c r="C44">
        <f t="shared" si="0"/>
        <v>5.3997877885463819</v>
      </c>
      <c r="D44" s="1">
        <f>(($E$1^0.875)*(1-A44))/2</f>
        <v>221.35943621178666</v>
      </c>
      <c r="G44">
        <v>0.86</v>
      </c>
      <c r="H44" s="2">
        <f t="shared" si="1"/>
        <v>34.903552168320147</v>
      </c>
      <c r="I44">
        <f t="shared" si="2"/>
        <v>7.4145497449161732</v>
      </c>
      <c r="J44" s="1">
        <f t="shared" si="3"/>
        <v>1659.9615939631603</v>
      </c>
      <c r="M44">
        <v>0.86</v>
      </c>
      <c r="N44" s="2">
        <f t="shared" si="4"/>
        <v>55.573670558473111</v>
      </c>
      <c r="O44">
        <f t="shared" si="5"/>
        <v>9.4293117012859611</v>
      </c>
      <c r="P44" s="1">
        <f t="shared" si="6"/>
        <v>12447.955870272455</v>
      </c>
    </row>
    <row r="45" spans="1:16" x14ac:dyDescent="0.25">
      <c r="A45">
        <v>0.88</v>
      </c>
      <c r="B45" s="2">
        <f>(0.95*($E$1^0.125)*C45)+5.2</f>
        <v>20.958752990140098</v>
      </c>
      <c r="C45">
        <f t="shared" si="0"/>
        <v>5.2456371087191238</v>
      </c>
      <c r="D45" s="1">
        <f>(($E$1^0.875)*(1-A45))/2</f>
        <v>189.73665961010281</v>
      </c>
      <c r="G45">
        <v>0.88</v>
      </c>
      <c r="H45" s="2">
        <f t="shared" si="1"/>
        <v>34.286006542819351</v>
      </c>
      <c r="I45">
        <f t="shared" si="2"/>
        <v>7.2603990650889143</v>
      </c>
      <c r="J45" s="1">
        <f t="shared" si="3"/>
        <v>1422.8242233969943</v>
      </c>
      <c r="M45">
        <v>0.88</v>
      </c>
      <c r="N45" s="2">
        <f t="shared" si="4"/>
        <v>54.750160231529101</v>
      </c>
      <c r="O45">
        <f t="shared" si="5"/>
        <v>9.2751610214587021</v>
      </c>
      <c r="P45" s="1">
        <f t="shared" si="6"/>
        <v>10669.676460233532</v>
      </c>
    </row>
    <row r="46" spans="1:16" x14ac:dyDescent="0.25">
      <c r="A46">
        <v>0.9</v>
      </c>
      <c r="B46" s="2">
        <f>(0.95*($E$1^0.125)*C46)+5.2</f>
        <v>20.411029173424286</v>
      </c>
      <c r="C46">
        <f t="shared" si="0"/>
        <v>5.0633155519251689</v>
      </c>
      <c r="D46" s="1">
        <f>(($E$1^0.875)*(1-A46))/2</f>
        <v>158.11388300841898</v>
      </c>
      <c r="G46">
        <v>0.9</v>
      </c>
      <c r="H46" s="2">
        <f t="shared" si="1"/>
        <v>33.555605094322523</v>
      </c>
      <c r="I46">
        <f t="shared" si="2"/>
        <v>7.0780775082949594</v>
      </c>
      <c r="J46" s="1">
        <f t="shared" si="3"/>
        <v>1185.6868528308285</v>
      </c>
      <c r="M46">
        <v>0.9</v>
      </c>
      <c r="N46" s="2">
        <f t="shared" si="4"/>
        <v>53.776154245875453</v>
      </c>
      <c r="O46">
        <f t="shared" si="5"/>
        <v>9.092839464664749</v>
      </c>
      <c r="P46" s="1">
        <f t="shared" si="6"/>
        <v>8891.3970501946078</v>
      </c>
    </row>
    <row r="47" spans="1:16" x14ac:dyDescent="0.25">
      <c r="A47">
        <v>0.92</v>
      </c>
      <c r="B47" s="2">
        <f>(0.95*($E$1^0.125)*C47)+5.2</f>
        <v>19.740669399459303</v>
      </c>
      <c r="C47">
        <f t="shared" si="0"/>
        <v>4.8401720006109592</v>
      </c>
      <c r="D47" s="1">
        <f>(($E$1^0.875)*(1-A47))/2</f>
        <v>126.49110640673516</v>
      </c>
      <c r="G47">
        <v>0.92</v>
      </c>
      <c r="H47" s="2">
        <f t="shared" si="1"/>
        <v>32.661665968480051</v>
      </c>
      <c r="I47">
        <f t="shared" si="2"/>
        <v>6.8549339569807497</v>
      </c>
      <c r="J47" s="1">
        <f t="shared" si="3"/>
        <v>948.54948226466252</v>
      </c>
      <c r="M47">
        <v>0.92</v>
      </c>
      <c r="N47" s="2">
        <f t="shared" si="4"/>
        <v>52.58406726251517</v>
      </c>
      <c r="O47">
        <f t="shared" si="5"/>
        <v>8.8696959133505384</v>
      </c>
      <c r="P47" s="1">
        <f t="shared" si="6"/>
        <v>7113.1176401556841</v>
      </c>
    </row>
    <row r="48" spans="1:16" x14ac:dyDescent="0.25">
      <c r="A48">
        <v>0.94</v>
      </c>
      <c r="B48" s="2">
        <f>(0.95*($E$1^0.125)*C48)+5.2</f>
        <v>18.876425338061356</v>
      </c>
      <c r="C48">
        <f t="shared" si="0"/>
        <v>4.5524899281591793</v>
      </c>
      <c r="D48" s="1">
        <f>(($E$1^0.875)*(1-A48))/2</f>
        <v>94.868329805051502</v>
      </c>
      <c r="G48">
        <v>0.94</v>
      </c>
      <c r="H48" s="2">
        <f t="shared" si="1"/>
        <v>31.509177989986018</v>
      </c>
      <c r="I48">
        <f t="shared" si="2"/>
        <v>6.5672518845289698</v>
      </c>
      <c r="J48" s="1">
        <f t="shared" si="3"/>
        <v>711.41211169849782</v>
      </c>
      <c r="M48">
        <v>0.94</v>
      </c>
      <c r="N48" s="2">
        <f t="shared" si="4"/>
        <v>51.04719984288279</v>
      </c>
      <c r="O48">
        <f t="shared" si="5"/>
        <v>8.5820138408987585</v>
      </c>
      <c r="P48" s="1">
        <f t="shared" si="6"/>
        <v>5334.8382301167703</v>
      </c>
    </row>
    <row r="49" spans="1:16" x14ac:dyDescent="0.25">
      <c r="A49">
        <v>0.96</v>
      </c>
      <c r="B49" s="2">
        <f>(0.95*($E$1^0.125)*C49)+5.2</f>
        <v>17.658341747380561</v>
      </c>
      <c r="C49">
        <f t="shared" si="0"/>
        <v>4.1470248200510147</v>
      </c>
      <c r="D49" s="1">
        <f>(($E$1^0.875)*(1-A49))/2</f>
        <v>63.245553203367663</v>
      </c>
      <c r="G49">
        <v>0.96</v>
      </c>
      <c r="H49" s="2">
        <f t="shared" si="1"/>
        <v>29.884837415646718</v>
      </c>
      <c r="I49">
        <f t="shared" si="2"/>
        <v>6.1617867764208052</v>
      </c>
      <c r="J49" s="1">
        <f t="shared" si="3"/>
        <v>474.27474113233188</v>
      </c>
      <c r="M49">
        <v>0.96</v>
      </c>
      <c r="N49" s="2">
        <f t="shared" si="4"/>
        <v>48.881106873868859</v>
      </c>
      <c r="O49">
        <f t="shared" si="5"/>
        <v>8.1765487327905948</v>
      </c>
      <c r="P49" s="1">
        <f t="shared" si="6"/>
        <v>3556.558820077847</v>
      </c>
    </row>
    <row r="50" spans="1:16" x14ac:dyDescent="0.25">
      <c r="A50">
        <v>0.98</v>
      </c>
      <c r="B50" s="2">
        <f>(0.95*($E$1^0.125)*C50)+5.2</f>
        <v>15.576014095301822</v>
      </c>
      <c r="C50">
        <f t="shared" si="0"/>
        <v>3.4538776394910697</v>
      </c>
      <c r="D50" s="1">
        <f>(($E$1^0.875)*(1-A50))/2</f>
        <v>31.622776601683832</v>
      </c>
      <c r="G50">
        <v>0.98</v>
      </c>
      <c r="H50" s="2">
        <f t="shared" si="1"/>
        <v>27.108008862813385</v>
      </c>
      <c r="I50">
        <f t="shared" si="2"/>
        <v>5.4686395958608607</v>
      </c>
      <c r="J50" s="1">
        <f t="shared" si="3"/>
        <v>237.13737056616594</v>
      </c>
      <c r="M50">
        <v>0.98</v>
      </c>
      <c r="N50" s="2">
        <f t="shared" si="4"/>
        <v>45.178146485222534</v>
      </c>
      <c r="O50">
        <f t="shared" si="5"/>
        <v>7.4834015522306485</v>
      </c>
      <c r="P50" s="1">
        <f t="shared" si="6"/>
        <v>1778.2794100389235</v>
      </c>
    </row>
    <row r="51" spans="1:16" x14ac:dyDescent="0.25">
      <c r="A51">
        <v>1</v>
      </c>
      <c r="B51" s="2">
        <v>0</v>
      </c>
      <c r="C51" t="e">
        <f t="shared" si="0"/>
        <v>#NUM!</v>
      </c>
      <c r="D51" s="1">
        <f>(($E$1^0.875)*(1-A51))/2</f>
        <v>0</v>
      </c>
      <c r="G51">
        <v>1</v>
      </c>
      <c r="H51" s="2">
        <v>0</v>
      </c>
      <c r="I51" t="e">
        <f t="shared" si="2"/>
        <v>#NUM!</v>
      </c>
      <c r="J51" s="1">
        <f t="shared" si="3"/>
        <v>0</v>
      </c>
      <c r="M51">
        <v>1</v>
      </c>
      <c r="N51" s="2">
        <v>0</v>
      </c>
      <c r="O51" t="e">
        <f t="shared" si="5"/>
        <v>#NUM!</v>
      </c>
      <c r="P51" s="1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E7DC-7D24-4A7A-8E74-289D10BFD5F3}">
  <dimension ref="A1:O6"/>
  <sheetViews>
    <sheetView workbookViewId="0">
      <selection activeCell="O6" sqref="O6"/>
    </sheetView>
  </sheetViews>
  <sheetFormatPr baseColWidth="10" defaultRowHeight="15" x14ac:dyDescent="0.25"/>
  <sheetData>
    <row r="1" spans="1:15" x14ac:dyDescent="0.25">
      <c r="A1" t="s">
        <v>2</v>
      </c>
      <c r="B1" t="s">
        <v>3</v>
      </c>
      <c r="C1" t="s">
        <v>4</v>
      </c>
      <c r="D1" t="s">
        <v>0</v>
      </c>
      <c r="E1" s="1">
        <v>10000</v>
      </c>
      <c r="G1" t="s">
        <v>3</v>
      </c>
      <c r="H1" t="s">
        <v>4</v>
      </c>
      <c r="I1" t="s">
        <v>0</v>
      </c>
      <c r="J1" s="1">
        <v>100000</v>
      </c>
      <c r="L1" t="s">
        <v>3</v>
      </c>
      <c r="M1" t="s">
        <v>4</v>
      </c>
      <c r="N1" t="s">
        <v>0</v>
      </c>
      <c r="O1" s="1">
        <v>1000000</v>
      </c>
    </row>
    <row r="2" spans="1:15" x14ac:dyDescent="0.25">
      <c r="B2" s="2">
        <f>(0.95*($E$1^0.125)*C2)+5.2</f>
        <v>10.03501507812247</v>
      </c>
      <c r="C2">
        <f>LN(D2)</f>
        <v>1.6094379124341003</v>
      </c>
      <c r="D2" s="1">
        <v>5</v>
      </c>
      <c r="G2" s="2">
        <f>(0.95*($J$1^0.125)*H2)+5.2</f>
        <v>11.647596231509139</v>
      </c>
      <c r="H2">
        <f>LN(I2)</f>
        <v>1.6094379124341003</v>
      </c>
      <c r="I2" s="1">
        <v>5</v>
      </c>
      <c r="L2" s="2">
        <f>(0.95*($O$1^0.125)*M2)+5.2</f>
        <v>13.798007760652919</v>
      </c>
      <c r="M2">
        <f>LN(N2)</f>
        <v>1.6094379124341003</v>
      </c>
      <c r="N2" s="1">
        <v>5</v>
      </c>
    </row>
    <row r="5" spans="1:15" x14ac:dyDescent="0.25">
      <c r="B5" t="s">
        <v>3</v>
      </c>
      <c r="C5" t="s">
        <v>4</v>
      </c>
      <c r="D5" t="s">
        <v>0</v>
      </c>
      <c r="E5" s="1">
        <v>10000</v>
      </c>
      <c r="G5" t="s">
        <v>3</v>
      </c>
      <c r="H5" t="s">
        <v>4</v>
      </c>
      <c r="I5" t="s">
        <v>0</v>
      </c>
      <c r="J5" s="1">
        <v>100000</v>
      </c>
      <c r="L5" t="s">
        <v>3</v>
      </c>
      <c r="M5" t="s">
        <v>4</v>
      </c>
      <c r="N5" t="s">
        <v>0</v>
      </c>
      <c r="O5" s="1">
        <v>1000000</v>
      </c>
    </row>
    <row r="6" spans="1:15" x14ac:dyDescent="0.25">
      <c r="B6" s="2">
        <f>(0.95*($E$5^0.125)*C6)+5.2</f>
        <v>16.952357808323679</v>
      </c>
      <c r="C6">
        <f>LN(D6)</f>
        <v>3.912023005428146</v>
      </c>
      <c r="D6" s="1">
        <v>50</v>
      </c>
      <c r="G6" s="2">
        <f>(0.95*($J$5^0.125)*H6)+5.2</f>
        <v>20.872021015851615</v>
      </c>
      <c r="H6">
        <f>LN(I6)</f>
        <v>3.912023005428146</v>
      </c>
      <c r="I6" s="1">
        <v>50</v>
      </c>
      <c r="L6" s="2">
        <f>(0.95*($O$5^0.125)*M6)+5.2</f>
        <v>26.098975909952156</v>
      </c>
      <c r="M6">
        <f>LN(N6)</f>
        <v>3.912023005428146</v>
      </c>
      <c r="N6" s="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CD7D-BABC-4192-8BC8-5D6243AC2AA8}">
  <dimension ref="A1:AC51"/>
  <sheetViews>
    <sheetView tabSelected="1" topLeftCell="J1" zoomScale="80" zoomScaleNormal="80" workbookViewId="0">
      <selection activeCell="N25" sqref="N25"/>
    </sheetView>
  </sheetViews>
  <sheetFormatPr baseColWidth="10" defaultRowHeight="15" x14ac:dyDescent="0.25"/>
  <cols>
    <col min="3" max="4" width="11.7109375" bestFit="1" customWidth="1"/>
  </cols>
  <sheetData>
    <row r="1" spans="1:29" x14ac:dyDescent="0.25">
      <c r="A1" t="s">
        <v>5</v>
      </c>
      <c r="B1" t="s">
        <v>6</v>
      </c>
      <c r="C1" t="s">
        <v>7</v>
      </c>
      <c r="D1" t="s">
        <v>9</v>
      </c>
      <c r="E1" t="s">
        <v>12</v>
      </c>
      <c r="F1" t="s">
        <v>13</v>
      </c>
      <c r="G1" t="s">
        <v>8</v>
      </c>
      <c r="H1" t="s">
        <v>5</v>
      </c>
      <c r="I1" t="s">
        <v>6</v>
      </c>
      <c r="J1" t="s">
        <v>7</v>
      </c>
      <c r="K1" t="s">
        <v>9</v>
      </c>
      <c r="L1" t="s">
        <v>12</v>
      </c>
      <c r="M1" t="s">
        <v>13</v>
      </c>
      <c r="N1" t="s">
        <v>8</v>
      </c>
      <c r="O1" t="s">
        <v>5</v>
      </c>
      <c r="P1" t="s">
        <v>6</v>
      </c>
      <c r="Q1" t="s">
        <v>7</v>
      </c>
      <c r="R1" t="s">
        <v>9</v>
      </c>
      <c r="S1" t="s">
        <v>12</v>
      </c>
      <c r="T1" t="s">
        <v>13</v>
      </c>
      <c r="U1" t="s">
        <v>8</v>
      </c>
      <c r="W1" t="s">
        <v>5</v>
      </c>
      <c r="X1" t="s">
        <v>6</v>
      </c>
      <c r="Y1" t="s">
        <v>7</v>
      </c>
      <c r="Z1" t="s">
        <v>9</v>
      </c>
      <c r="AA1" t="s">
        <v>12</v>
      </c>
      <c r="AB1" t="s">
        <v>13</v>
      </c>
      <c r="AC1" t="s">
        <v>8</v>
      </c>
    </row>
    <row r="2" spans="1:29" x14ac:dyDescent="0.25">
      <c r="A2">
        <v>0.02</v>
      </c>
      <c r="B2">
        <f>1-(COS(3.1416*A2))</f>
        <v>1.9732807974375266E-3</v>
      </c>
      <c r="C2">
        <f>1/0.41*LN(A2)+($G$2*(1-B2/2))</f>
        <v>-11.539546244637064</v>
      </c>
      <c r="D2">
        <f>$G$2+2-C2</f>
        <v>11.539546244637064</v>
      </c>
      <c r="E2">
        <f>$G$4-D2</f>
        <v>-1.539546244637064</v>
      </c>
      <c r="F2">
        <v>0</v>
      </c>
      <c r="G2">
        <v>-2</v>
      </c>
      <c r="H2">
        <v>0.02</v>
      </c>
      <c r="I2">
        <f>1-(COS(3.1416*H2))</f>
        <v>1.9732807974375266E-3</v>
      </c>
      <c r="J2">
        <f>1/0.41*LN(H2)+($N$2*(1-I2/2))</f>
        <v>0.44861407057831038</v>
      </c>
      <c r="K2">
        <f>$N$2+2-J2</f>
        <v>11.55138592942169</v>
      </c>
      <c r="L2">
        <f>$G$4-K2</f>
        <v>-1.5513859294216896</v>
      </c>
      <c r="M2">
        <v>0</v>
      </c>
      <c r="N2">
        <v>10</v>
      </c>
      <c r="O2">
        <v>0.02</v>
      </c>
      <c r="P2">
        <f>1-(COS(3.1416*O2))</f>
        <v>1.9732807974375266E-3</v>
      </c>
      <c r="Q2">
        <f>1/0.41*LN(O2)+($U$2*(1-P2/2))</f>
        <v>-19.531653121447313</v>
      </c>
      <c r="R2">
        <f>$U$2+2-Q2</f>
        <v>11.531653121447313</v>
      </c>
      <c r="S2">
        <f>$G$4-R2</f>
        <v>-1.531653121447313</v>
      </c>
      <c r="T2">
        <v>0</v>
      </c>
      <c r="U2">
        <v>-10</v>
      </c>
      <c r="W2">
        <v>0.02</v>
      </c>
      <c r="X2">
        <f>1-(COS(3.1416*W2))</f>
        <v>1.9732807974375266E-3</v>
      </c>
      <c r="Y2">
        <f>1/0.41*LN(W2)+($AC$2*(1-X2/2))</f>
        <v>40.409148454629559</v>
      </c>
      <c r="Z2">
        <f>$AC$2+2-Y2</f>
        <v>11.590851545370441</v>
      </c>
      <c r="AA2">
        <f>$G$4-Z2</f>
        <v>-1.590851545370441</v>
      </c>
      <c r="AB2">
        <v>0</v>
      </c>
      <c r="AC2">
        <v>50</v>
      </c>
    </row>
    <row r="3" spans="1:29" x14ac:dyDescent="0.25">
      <c r="A3">
        <v>0.04</v>
      </c>
      <c r="B3">
        <f t="shared" ref="B3:B51" si="0">1-(COS(PI()*A3))</f>
        <v>7.8852986855221241E-3</v>
      </c>
      <c r="C3">
        <f>1/0.41*LN(A3)+($G$2*(1-B3/2))</f>
        <v>-9.8430313473344793</v>
      </c>
      <c r="D3">
        <f>$G$2+2-C3</f>
        <v>9.8430313473344793</v>
      </c>
      <c r="E3">
        <f>$G$4-D3</f>
        <v>0.15696865266552074</v>
      </c>
      <c r="F3">
        <f t="shared" ref="F3:F51" si="1">E3/$G$4</f>
        <v>1.5696865266552073E-2</v>
      </c>
      <c r="G3" t="s">
        <v>10</v>
      </c>
      <c r="H3">
        <v>0.04</v>
      </c>
      <c r="I3">
        <f t="shared" ref="I3:I51" si="2">1-(COS(PI()*H3))</f>
        <v>7.8852986855221241E-3</v>
      </c>
      <c r="J3">
        <f>1/0.41*LN(H3)+($N$2*(1-I3/2))</f>
        <v>2.1096568605523887</v>
      </c>
      <c r="K3">
        <f>$N$2+2-J3</f>
        <v>9.8903431394476122</v>
      </c>
      <c r="L3">
        <f>$G$4-K3</f>
        <v>0.10965686055238777</v>
      </c>
      <c r="M3">
        <f t="shared" ref="M3:M51" si="3">L3/$G$4</f>
        <v>1.0965686055238778E-2</v>
      </c>
      <c r="N3" t="s">
        <v>11</v>
      </c>
      <c r="O3">
        <v>0.04</v>
      </c>
      <c r="P3">
        <f t="shared" ref="P3:P51" si="4">1-(COS(PI()*O3))</f>
        <v>7.8852986855221241E-3</v>
      </c>
      <c r="Q3">
        <f>1/0.41*LN(O3)+($U$2*(1-P3/2))</f>
        <v>-17.811490152592391</v>
      </c>
      <c r="R3">
        <f>$U$2+2-Q3</f>
        <v>9.8114901525923912</v>
      </c>
      <c r="S3">
        <f>$G$4-R3</f>
        <v>0.18850984740760879</v>
      </c>
      <c r="T3">
        <f>S3/$G$4</f>
        <v>1.8850984740760877E-2</v>
      </c>
      <c r="U3" t="s">
        <v>11</v>
      </c>
      <c r="W3">
        <v>0.04</v>
      </c>
      <c r="X3">
        <f t="shared" ref="X3:X51" si="5">1-(COS(PI()*W3))</f>
        <v>7.8852986855221241E-3</v>
      </c>
      <c r="Y3">
        <f t="shared" ref="Y3:Y51" si="6">1/0.41*LN(W3)+($AC$2*(1-X3/2))</f>
        <v>41.951950886841949</v>
      </c>
      <c r="Z3">
        <f t="shared" ref="Z3:Z51" si="7">$AC$2+2-Y3</f>
        <v>10.048049113158051</v>
      </c>
      <c r="AA3">
        <f>$G$4-Z3</f>
        <v>-4.8049113158050716E-2</v>
      </c>
      <c r="AB3">
        <f>AA3/$G$4</f>
        <v>-4.8049113158050716E-3</v>
      </c>
      <c r="AC3" t="s">
        <v>11</v>
      </c>
    </row>
    <row r="4" spans="1:29" x14ac:dyDescent="0.25">
      <c r="A4">
        <v>0.06</v>
      </c>
      <c r="B4">
        <f t="shared" si="0"/>
        <v>1.7712749271311279E-2</v>
      </c>
      <c r="C4">
        <f>1/0.41*LN(A4)+($G$2*(1-B4/2))</f>
        <v>-8.8442646086799961</v>
      </c>
      <c r="D4">
        <f>$G$2+2-C4</f>
        <v>8.8442646086799961</v>
      </c>
      <c r="E4">
        <f>$G$4-D4</f>
        <v>1.1557353913200039</v>
      </c>
      <c r="F4">
        <f t="shared" si="1"/>
        <v>0.11557353913200039</v>
      </c>
      <c r="G4">
        <v>10</v>
      </c>
      <c r="H4">
        <v>0.06</v>
      </c>
      <c r="I4">
        <f t="shared" si="2"/>
        <v>1.7712749271311279E-2</v>
      </c>
      <c r="J4">
        <f>1/0.41*LN(H4)+($N$2*(1-I4/2))</f>
        <v>3.049458895692136</v>
      </c>
      <c r="K4">
        <f>$N$2+2-J4</f>
        <v>8.9505411043078631</v>
      </c>
      <c r="L4">
        <f>$G$4-K4</f>
        <v>1.0494588956921369</v>
      </c>
      <c r="M4">
        <f t="shared" si="3"/>
        <v>0.10494588956921369</v>
      </c>
      <c r="N4">
        <v>10</v>
      </c>
      <c r="O4">
        <v>0.06</v>
      </c>
      <c r="P4">
        <f t="shared" si="4"/>
        <v>1.7712749271311279E-2</v>
      </c>
      <c r="Q4">
        <f>1/0.41*LN(O4)+($U$2*(1-P4/2))</f>
        <v>-16.773413611594751</v>
      </c>
      <c r="R4">
        <f>$U$2+2-Q4</f>
        <v>8.7734136115947514</v>
      </c>
      <c r="S4">
        <f>$G$4-R4</f>
        <v>1.2265863884052486</v>
      </c>
      <c r="T4">
        <f t="shared" ref="T3:T51" si="8">S4/$G$4</f>
        <v>0.12265863884052486</v>
      </c>
      <c r="U4">
        <v>10</v>
      </c>
      <c r="W4">
        <v>0.06</v>
      </c>
      <c r="X4">
        <f t="shared" si="5"/>
        <v>1.7712749271311279E-2</v>
      </c>
      <c r="Y4">
        <f t="shared" si="6"/>
        <v>42.69520391026591</v>
      </c>
      <c r="Z4">
        <f t="shared" si="7"/>
        <v>9.30479608973409</v>
      </c>
      <c r="AA4">
        <f>$G$4-Z4</f>
        <v>0.69520391026591</v>
      </c>
      <c r="AB4">
        <f t="shared" ref="AB4:AB51" si="9">AA4/$G$4</f>
        <v>6.9520391026590994E-2</v>
      </c>
      <c r="AC4">
        <v>10</v>
      </c>
    </row>
    <row r="5" spans="1:29" x14ac:dyDescent="0.25">
      <c r="A5">
        <v>0.08</v>
      </c>
      <c r="B5">
        <f t="shared" si="0"/>
        <v>3.1416838871368924E-2</v>
      </c>
      <c r="C5">
        <f>1/0.41*LN(A5)+($G$2*(1-B5/2))</f>
        <v>-8.1288969277341323</v>
      </c>
      <c r="D5">
        <f>$G$2+2-C5</f>
        <v>8.1288969277341323</v>
      </c>
      <c r="E5">
        <f t="shared" ref="E5:E51" si="10">$G$4-D5</f>
        <v>1.8711030722658677</v>
      </c>
      <c r="F5">
        <f t="shared" si="1"/>
        <v>0.18711030722658678</v>
      </c>
      <c r="H5">
        <v>0.08</v>
      </c>
      <c r="I5">
        <f t="shared" si="2"/>
        <v>3.1416838871368924E-2</v>
      </c>
      <c r="J5">
        <f>1/0.41*LN(H5)+($N$2*(1-I5/2))</f>
        <v>3.6826020390376542</v>
      </c>
      <c r="K5">
        <f>$N$2+2-J5</f>
        <v>8.3173979609623458</v>
      </c>
      <c r="L5">
        <f t="shared" ref="L5:L51" si="11">$G$4-K5</f>
        <v>1.6826020390376542</v>
      </c>
      <c r="M5">
        <f t="shared" si="3"/>
        <v>0.16826020390376542</v>
      </c>
      <c r="O5">
        <v>0.08</v>
      </c>
      <c r="P5">
        <f t="shared" si="4"/>
        <v>3.1416838871368924E-2</v>
      </c>
      <c r="Q5">
        <f>1/0.41*LN(O5)+($U$2*(1-P5/2))</f>
        <v>-16.003229572248657</v>
      </c>
      <c r="R5">
        <f>$U$2+2-Q5</f>
        <v>8.0032295722486566</v>
      </c>
      <c r="S5">
        <f t="shared" ref="S5:S51" si="12">$G$4-R5</f>
        <v>1.9967704277513434</v>
      </c>
      <c r="T5">
        <f t="shared" si="8"/>
        <v>0.19967704277513434</v>
      </c>
      <c r="W5">
        <v>0.08</v>
      </c>
      <c r="X5">
        <f t="shared" si="5"/>
        <v>3.1416838871368924E-2</v>
      </c>
      <c r="Y5">
        <f t="shared" si="6"/>
        <v>43.054265261610283</v>
      </c>
      <c r="Z5">
        <f t="shared" si="7"/>
        <v>8.9457347383897172</v>
      </c>
      <c r="AA5">
        <f t="shared" ref="AA5:AA51" si="13">$G$4-Z5</f>
        <v>1.0542652616102828</v>
      </c>
      <c r="AB5">
        <f t="shared" si="9"/>
        <v>0.10542652616102828</v>
      </c>
    </row>
    <row r="6" spans="1:29" x14ac:dyDescent="0.25">
      <c r="A6">
        <v>0.1</v>
      </c>
      <c r="B6">
        <f t="shared" si="0"/>
        <v>4.8943483704846469E-2</v>
      </c>
      <c r="C6">
        <f>1/0.41*LN(A6)+($G$2*(1-B6/2))</f>
        <v>-7.567117718719655</v>
      </c>
      <c r="D6">
        <f>$G$2+2-C6</f>
        <v>7.567117718719655</v>
      </c>
      <c r="E6">
        <f t="shared" si="10"/>
        <v>2.432882281280345</v>
      </c>
      <c r="F6">
        <f t="shared" si="1"/>
        <v>0.24328822812803449</v>
      </c>
      <c r="H6">
        <v>0.1</v>
      </c>
      <c r="I6">
        <f t="shared" si="2"/>
        <v>4.8943483704846469E-2</v>
      </c>
      <c r="J6">
        <f>1/0.41*LN(H6)+($N$2*(1-I6/2))</f>
        <v>4.1392213790512669</v>
      </c>
      <c r="K6">
        <f>$N$2+2-J6</f>
        <v>7.8607786209487331</v>
      </c>
      <c r="L6">
        <f t="shared" si="11"/>
        <v>2.1392213790512669</v>
      </c>
      <c r="M6">
        <f t="shared" si="3"/>
        <v>0.21392213790512668</v>
      </c>
      <c r="O6">
        <v>0.1</v>
      </c>
      <c r="P6">
        <f t="shared" si="4"/>
        <v>4.8943483704846469E-2</v>
      </c>
      <c r="Q6">
        <f>1/0.41*LN(O6)+($U$2*(1-P6/2))</f>
        <v>-15.371343783900269</v>
      </c>
      <c r="R6">
        <f>$U$2+2-Q6</f>
        <v>7.3713437839002687</v>
      </c>
      <c r="S6">
        <f t="shared" si="12"/>
        <v>2.6286562160997313</v>
      </c>
      <c r="T6">
        <f t="shared" si="8"/>
        <v>0.26286562160997312</v>
      </c>
      <c r="W6">
        <v>0.1</v>
      </c>
      <c r="X6">
        <f t="shared" si="5"/>
        <v>4.8943483704846469E-2</v>
      </c>
      <c r="Y6">
        <f t="shared" si="6"/>
        <v>43.160351704954337</v>
      </c>
      <c r="Z6">
        <f t="shared" si="7"/>
        <v>8.839648295045663</v>
      </c>
      <c r="AA6">
        <f t="shared" si="13"/>
        <v>1.160351704954337</v>
      </c>
      <c r="AB6">
        <f t="shared" si="9"/>
        <v>0.1160351704954337</v>
      </c>
    </row>
    <row r="7" spans="1:29" x14ac:dyDescent="0.25">
      <c r="A7">
        <v>0.12</v>
      </c>
      <c r="B7">
        <f t="shared" si="0"/>
        <v>7.0223514111748542E-2</v>
      </c>
      <c r="C7">
        <f>1/0.41*LN(A7)+($G$2*(1-B7/2))</f>
        <v>-7.1011509644250594</v>
      </c>
      <c r="D7">
        <f>$G$2+2-C7</f>
        <v>7.1011509644250594</v>
      </c>
      <c r="E7">
        <f t="shared" si="10"/>
        <v>2.8988490355749406</v>
      </c>
      <c r="F7">
        <f t="shared" si="1"/>
        <v>0.28988490355749408</v>
      </c>
      <c r="H7">
        <v>0.12</v>
      </c>
      <c r="I7">
        <f t="shared" si="2"/>
        <v>7.0223514111748542E-2</v>
      </c>
      <c r="J7">
        <f>1/0.41*LN(H7)+($N$2*(1-I7/2))</f>
        <v>4.4775079509044486</v>
      </c>
      <c r="K7">
        <f>$N$2+2-J7</f>
        <v>7.5224920490955514</v>
      </c>
      <c r="L7">
        <f t="shared" si="11"/>
        <v>2.4775079509044486</v>
      </c>
      <c r="M7">
        <f t="shared" si="3"/>
        <v>0.24775079509044487</v>
      </c>
      <c r="O7">
        <v>0.12</v>
      </c>
      <c r="P7">
        <f t="shared" si="4"/>
        <v>7.0223514111748542E-2</v>
      </c>
      <c r="Q7">
        <f>1/0.41*LN(O7)+($U$2*(1-P7/2))</f>
        <v>-14.820256907978063</v>
      </c>
      <c r="R7">
        <f>$U$2+2-Q7</f>
        <v>6.8202569079780631</v>
      </c>
      <c r="S7">
        <f t="shared" si="12"/>
        <v>3.1797430920219369</v>
      </c>
      <c r="T7">
        <f t="shared" si="8"/>
        <v>0.31797430920219372</v>
      </c>
      <c r="W7">
        <v>0.12</v>
      </c>
      <c r="X7">
        <f t="shared" si="5"/>
        <v>7.0223514111748542E-2</v>
      </c>
      <c r="Y7">
        <f t="shared" si="6"/>
        <v>43.073037668669478</v>
      </c>
      <c r="Z7">
        <f t="shared" si="7"/>
        <v>8.9269623313305217</v>
      </c>
      <c r="AA7">
        <f t="shared" si="13"/>
        <v>1.0730376686694783</v>
      </c>
      <c r="AB7">
        <f t="shared" si="9"/>
        <v>0.10730376686694783</v>
      </c>
    </row>
    <row r="8" spans="1:29" x14ac:dyDescent="0.25">
      <c r="A8">
        <v>0.14000000000000001</v>
      </c>
      <c r="B8">
        <f t="shared" si="0"/>
        <v>9.5172947533980534E-2</v>
      </c>
      <c r="C8">
        <f>1/0.41*LN(A8)+($G$2*(1-B8/2))</f>
        <v>-6.7002242631314655</v>
      </c>
      <c r="D8">
        <f>$G$2+2-C8</f>
        <v>6.7002242631314655</v>
      </c>
      <c r="E8">
        <f t="shared" si="10"/>
        <v>3.2997757368685345</v>
      </c>
      <c r="F8">
        <f t="shared" si="1"/>
        <v>0.32997757368685343</v>
      </c>
      <c r="H8">
        <v>0.14000000000000001</v>
      </c>
      <c r="I8">
        <f t="shared" si="2"/>
        <v>9.5172947533980534E-2</v>
      </c>
      <c r="J8">
        <f>1/0.41*LN(H8)+($N$2*(1-I8/2))</f>
        <v>4.7287380516646529</v>
      </c>
      <c r="K8">
        <f>$N$2+2-J8</f>
        <v>7.2712619483353471</v>
      </c>
      <c r="L8">
        <f t="shared" si="11"/>
        <v>2.7287380516646529</v>
      </c>
      <c r="M8">
        <f t="shared" si="3"/>
        <v>0.27287380516646531</v>
      </c>
      <c r="O8">
        <v>0.14000000000000001</v>
      </c>
      <c r="P8">
        <f t="shared" si="4"/>
        <v>9.5172947533980534E-2</v>
      </c>
      <c r="Q8">
        <f>1/0.41*LN(O8)+($U$2*(1-P8/2))</f>
        <v>-14.319532472995544</v>
      </c>
      <c r="R8">
        <f>$U$2+2-Q8</f>
        <v>6.3195324729955438</v>
      </c>
      <c r="S8">
        <f t="shared" si="12"/>
        <v>3.6804675270044562</v>
      </c>
      <c r="T8">
        <f t="shared" si="8"/>
        <v>0.36804675270044562</v>
      </c>
      <c r="W8">
        <v>0.14000000000000001</v>
      </c>
      <c r="X8">
        <f t="shared" si="5"/>
        <v>9.5172947533980534E-2</v>
      </c>
      <c r="Y8">
        <f t="shared" si="6"/>
        <v>42.825279100985043</v>
      </c>
      <c r="Z8">
        <f t="shared" si="7"/>
        <v>9.1747208990149574</v>
      </c>
      <c r="AA8">
        <f t="shared" si="13"/>
        <v>0.82527910098504265</v>
      </c>
      <c r="AB8">
        <f t="shared" si="9"/>
        <v>8.252791009850427E-2</v>
      </c>
    </row>
    <row r="9" spans="1:29" x14ac:dyDescent="0.25">
      <c r="A9">
        <v>0.16</v>
      </c>
      <c r="B9">
        <f t="shared" si="0"/>
        <v>0.12369331995613642</v>
      </c>
      <c r="C9">
        <f>1/0.41*LN(A9)+($G$2*(1-B9/2))</f>
        <v>-6.3460175672348642</v>
      </c>
      <c r="D9">
        <f>$G$2+2-C9</f>
        <v>6.3460175672348642</v>
      </c>
      <c r="E9">
        <f t="shared" si="10"/>
        <v>3.6539824327651358</v>
      </c>
      <c r="F9">
        <f t="shared" si="1"/>
        <v>0.3653982432765136</v>
      </c>
      <c r="H9">
        <v>0.16</v>
      </c>
      <c r="I9">
        <f t="shared" si="2"/>
        <v>0.12369331995613642</v>
      </c>
      <c r="J9">
        <f>1/0.41*LN(H9)+($N$2*(1-I9/2))</f>
        <v>4.9118225130283175</v>
      </c>
      <c r="K9">
        <f>$N$2+2-J9</f>
        <v>7.0881774869716825</v>
      </c>
      <c r="L9">
        <f t="shared" si="11"/>
        <v>2.9118225130283175</v>
      </c>
      <c r="M9">
        <f t="shared" si="3"/>
        <v>0.29118225130283176</v>
      </c>
      <c r="O9">
        <v>0.16</v>
      </c>
      <c r="P9">
        <f t="shared" si="4"/>
        <v>0.12369331995613642</v>
      </c>
      <c r="Q9">
        <f>1/0.41*LN(O9)+($U$2*(1-P9/2))</f>
        <v>-13.851244287410319</v>
      </c>
      <c r="R9">
        <f>$U$2+2-Q9</f>
        <v>5.851244287410319</v>
      </c>
      <c r="S9">
        <f t="shared" si="12"/>
        <v>4.148755712589681</v>
      </c>
      <c r="T9">
        <f t="shared" si="8"/>
        <v>0.41487557125896812</v>
      </c>
      <c r="W9">
        <v>0.16</v>
      </c>
      <c r="X9">
        <f t="shared" si="5"/>
        <v>0.12369331995613642</v>
      </c>
      <c r="Y9">
        <f t="shared" si="6"/>
        <v>42.437956113905585</v>
      </c>
      <c r="Z9">
        <f t="shared" si="7"/>
        <v>9.5620438860944148</v>
      </c>
      <c r="AA9">
        <f t="shared" si="13"/>
        <v>0.4379561139055852</v>
      </c>
      <c r="AB9">
        <f t="shared" si="9"/>
        <v>4.3795611390558521E-2</v>
      </c>
    </row>
    <row r="10" spans="1:29" x14ac:dyDescent="0.25">
      <c r="A10">
        <v>0.18</v>
      </c>
      <c r="B10">
        <f t="shared" si="0"/>
        <v>0.15567207449798492</v>
      </c>
      <c r="C10">
        <f>1/0.41*LN(A10)+($G$2*(1-B10/2))</f>
        <v>-6.0267631159701285</v>
      </c>
      <c r="D10">
        <f>$G$2+2-C10</f>
        <v>6.0267631159701285</v>
      </c>
      <c r="E10">
        <f t="shared" si="10"/>
        <v>3.9732368840298715</v>
      </c>
      <c r="F10">
        <f t="shared" si="1"/>
        <v>0.39732368840298715</v>
      </c>
      <c r="H10">
        <v>0.18</v>
      </c>
      <c r="I10">
        <f t="shared" si="2"/>
        <v>0.15567207449798492</v>
      </c>
      <c r="J10">
        <f>1/0.41*LN(H10)+($N$2*(1-I10/2))</f>
        <v>5.0392044370419624</v>
      </c>
      <c r="K10">
        <f>$N$2+2-J10</f>
        <v>6.9607955629580376</v>
      </c>
      <c r="L10">
        <f t="shared" si="11"/>
        <v>3.0392044370419624</v>
      </c>
      <c r="M10">
        <f t="shared" si="3"/>
        <v>0.30392044370419624</v>
      </c>
      <c r="O10">
        <v>0.18</v>
      </c>
      <c r="P10">
        <f t="shared" si="4"/>
        <v>0.15567207449798492</v>
      </c>
      <c r="Q10">
        <f>1/0.41*LN(O10)+($U$2*(1-P10/2))</f>
        <v>-13.404074817978188</v>
      </c>
      <c r="R10">
        <f>$U$2+2-Q10</f>
        <v>5.4040748179781879</v>
      </c>
      <c r="S10">
        <f t="shared" si="12"/>
        <v>4.5959251820218121</v>
      </c>
      <c r="T10">
        <f t="shared" si="8"/>
        <v>0.45959251820218122</v>
      </c>
      <c r="W10">
        <v>0.18</v>
      </c>
      <c r="X10">
        <f t="shared" si="5"/>
        <v>0.15567207449798492</v>
      </c>
      <c r="Y10">
        <f t="shared" si="6"/>
        <v>41.925762947082262</v>
      </c>
      <c r="Z10">
        <f t="shared" si="7"/>
        <v>10.074237052917738</v>
      </c>
      <c r="AA10">
        <f t="shared" si="13"/>
        <v>-7.4237052917737856E-2</v>
      </c>
      <c r="AB10">
        <f t="shared" si="9"/>
        <v>-7.4237052917737857E-3</v>
      </c>
    </row>
    <row r="11" spans="1:29" x14ac:dyDescent="0.25">
      <c r="A11">
        <v>0.2</v>
      </c>
      <c r="B11">
        <f t="shared" si="0"/>
        <v>0.19098300562505255</v>
      </c>
      <c r="C11">
        <f>1/0.41*LN(A11)+($G$2*(1-B11/2))</f>
        <v>-5.7344753173849483</v>
      </c>
      <c r="D11">
        <f>$G$2+2-C11</f>
        <v>5.7344753173849483</v>
      </c>
      <c r="E11">
        <f t="shared" si="10"/>
        <v>4.2655246826150517</v>
      </c>
      <c r="F11">
        <f t="shared" si="1"/>
        <v>0.42655246826150517</v>
      </c>
      <c r="H11">
        <v>0.2</v>
      </c>
      <c r="I11">
        <f t="shared" si="2"/>
        <v>0.19098300562505255</v>
      </c>
      <c r="J11">
        <f>1/0.41*LN(H11)+($N$2*(1-I11/2))</f>
        <v>5.1196266488647364</v>
      </c>
      <c r="K11">
        <f>$N$2+2-J11</f>
        <v>6.8803733511352636</v>
      </c>
      <c r="L11">
        <f t="shared" si="11"/>
        <v>3.1196266488647364</v>
      </c>
      <c r="M11">
        <f t="shared" si="3"/>
        <v>0.31196266488647362</v>
      </c>
      <c r="O11">
        <v>0.2</v>
      </c>
      <c r="P11">
        <f t="shared" si="4"/>
        <v>0.19098300562505255</v>
      </c>
      <c r="Q11">
        <f>1/0.41*LN(O11)+($U$2*(1-P11/2))</f>
        <v>-12.970543294884736</v>
      </c>
      <c r="R11">
        <f>$U$2+2-Q11</f>
        <v>4.9705432948847363</v>
      </c>
      <c r="S11">
        <f t="shared" si="12"/>
        <v>5.0294567051152637</v>
      </c>
      <c r="T11">
        <f t="shared" si="8"/>
        <v>0.50294567051152639</v>
      </c>
      <c r="W11">
        <v>0.2</v>
      </c>
      <c r="X11">
        <f t="shared" si="5"/>
        <v>0.19098300562505255</v>
      </c>
      <c r="Y11">
        <f t="shared" si="6"/>
        <v>41.299966536363691</v>
      </c>
      <c r="Z11">
        <f t="shared" si="7"/>
        <v>10.700033463636309</v>
      </c>
      <c r="AA11">
        <f t="shared" si="13"/>
        <v>-0.70003346363630925</v>
      </c>
      <c r="AB11">
        <f t="shared" si="9"/>
        <v>-7.0003346363630925E-2</v>
      </c>
    </row>
    <row r="12" spans="1:29" x14ac:dyDescent="0.25">
      <c r="A12">
        <v>0.22</v>
      </c>
      <c r="B12">
        <f t="shared" si="0"/>
        <v>0.22948675722421075</v>
      </c>
      <c r="C12">
        <f>1/0.41*LN(A12)+($G$2*(1-B12/2))</f>
        <v>-5.4635077126045095</v>
      </c>
      <c r="D12">
        <f>$G$2+2-C12</f>
        <v>5.4635077126045095</v>
      </c>
      <c r="E12">
        <f t="shared" si="10"/>
        <v>4.5364922873954905</v>
      </c>
      <c r="F12">
        <f t="shared" si="1"/>
        <v>0.45364922873954905</v>
      </c>
      <c r="H12">
        <v>0.22</v>
      </c>
      <c r="I12">
        <f t="shared" si="2"/>
        <v>0.22948675722421075</v>
      </c>
      <c r="J12">
        <f>1/0.41*LN(H12)+($N$2*(1-I12/2))</f>
        <v>5.1595717440502256</v>
      </c>
      <c r="K12">
        <f>$N$2+2-J12</f>
        <v>6.8404282559497744</v>
      </c>
      <c r="L12">
        <f t="shared" si="11"/>
        <v>3.1595717440502256</v>
      </c>
      <c r="M12">
        <f t="shared" si="3"/>
        <v>0.31595717440502258</v>
      </c>
      <c r="O12">
        <v>0.22</v>
      </c>
      <c r="P12">
        <f t="shared" si="4"/>
        <v>0.22948675722421075</v>
      </c>
      <c r="Q12">
        <f>1/0.41*LN(O12)+($U$2*(1-P12/2))</f>
        <v>-12.545560683707667</v>
      </c>
      <c r="R12">
        <f>$U$2+2-Q12</f>
        <v>4.5455606837076665</v>
      </c>
      <c r="S12">
        <f t="shared" si="12"/>
        <v>5.4544393162923335</v>
      </c>
      <c r="T12">
        <f t="shared" si="8"/>
        <v>0.54544393162923333</v>
      </c>
      <c r="W12">
        <v>0.22</v>
      </c>
      <c r="X12">
        <f t="shared" si="5"/>
        <v>0.22948675722421075</v>
      </c>
      <c r="Y12">
        <f t="shared" si="6"/>
        <v>40.56983659956601</v>
      </c>
      <c r="Z12">
        <f t="shared" si="7"/>
        <v>11.43016340043399</v>
      </c>
      <c r="AA12">
        <f t="shared" si="13"/>
        <v>-1.4301634004339903</v>
      </c>
      <c r="AB12">
        <f t="shared" si="9"/>
        <v>-0.14301634004339903</v>
      </c>
    </row>
    <row r="13" spans="1:29" x14ac:dyDescent="0.25">
      <c r="A13">
        <v>0.24</v>
      </c>
      <c r="B13">
        <f t="shared" si="0"/>
        <v>0.27103137257858845</v>
      </c>
      <c r="C13">
        <f>1/0.41*LN(A13)+($G$2*(1-B13/2))</f>
        <v>-5.209740226543718</v>
      </c>
      <c r="D13">
        <f>$G$2+2-C13</f>
        <v>5.209740226543718</v>
      </c>
      <c r="E13">
        <f t="shared" si="10"/>
        <v>4.790259773456282</v>
      </c>
      <c r="F13">
        <f t="shared" si="1"/>
        <v>0.47902597734562818</v>
      </c>
      <c r="H13">
        <v>0.24</v>
      </c>
      <c r="I13">
        <f t="shared" si="2"/>
        <v>0.27103137257858845</v>
      </c>
      <c r="J13">
        <f>1/0.41*LN(H13)+($N$2*(1-I13/2))</f>
        <v>5.1640715379847517</v>
      </c>
      <c r="K13">
        <f>$N$2+2-J13</f>
        <v>6.8359284620152483</v>
      </c>
      <c r="L13">
        <f t="shared" si="11"/>
        <v>3.1640715379847517</v>
      </c>
      <c r="M13">
        <f t="shared" si="3"/>
        <v>0.31640715379847517</v>
      </c>
      <c r="O13">
        <v>0.24</v>
      </c>
      <c r="P13">
        <f t="shared" si="4"/>
        <v>0.27103137257858845</v>
      </c>
      <c r="Q13">
        <f>1/0.41*LN(O13)+($U$2*(1-P13/2))</f>
        <v>-12.125614736229364</v>
      </c>
      <c r="R13">
        <f>$U$2+2-Q13</f>
        <v>4.1256147362293643</v>
      </c>
      <c r="S13">
        <f t="shared" si="12"/>
        <v>5.8743852637706357</v>
      </c>
      <c r="T13">
        <f t="shared" si="8"/>
        <v>0.58743852637706362</v>
      </c>
      <c r="W13">
        <v>0.24</v>
      </c>
      <c r="X13">
        <f t="shared" si="5"/>
        <v>0.27103137257858845</v>
      </c>
      <c r="Y13">
        <f t="shared" si="6"/>
        <v>39.743444086412985</v>
      </c>
      <c r="Z13">
        <f t="shared" si="7"/>
        <v>12.256555913587015</v>
      </c>
      <c r="AA13">
        <f t="shared" si="13"/>
        <v>-2.2565559135870146</v>
      </c>
      <c r="AB13">
        <f t="shared" si="9"/>
        <v>-0.22565559135870145</v>
      </c>
    </row>
    <row r="14" spans="1:29" x14ac:dyDescent="0.25">
      <c r="A14">
        <v>0.26</v>
      </c>
      <c r="B14">
        <f t="shared" si="0"/>
        <v>0.31545289407131138</v>
      </c>
      <c r="C14">
        <f>1/0.41*LN(A14)+($G$2*(1-B14/2))</f>
        <v>-4.9700925887740768</v>
      </c>
      <c r="D14">
        <f>$G$2+2-C14</f>
        <v>4.9700925887740768</v>
      </c>
      <c r="E14">
        <f t="shared" si="10"/>
        <v>5.0299074112259232</v>
      </c>
      <c r="F14">
        <f t="shared" si="1"/>
        <v>0.50299074112259234</v>
      </c>
      <c r="H14">
        <v>0.26</v>
      </c>
      <c r="I14">
        <f t="shared" si="2"/>
        <v>0.31545289407131138</v>
      </c>
      <c r="J14">
        <f>1/0.41*LN(H14)+($N$2*(1-I14/2))</f>
        <v>5.1371900467980556</v>
      </c>
      <c r="K14">
        <f>$N$2+2-J14</f>
        <v>6.8628099532019444</v>
      </c>
      <c r="L14">
        <f t="shared" si="11"/>
        <v>3.1371900467980556</v>
      </c>
      <c r="M14">
        <f t="shared" si="3"/>
        <v>0.31371900467980557</v>
      </c>
      <c r="O14">
        <v>0.26</v>
      </c>
      <c r="P14">
        <f t="shared" si="4"/>
        <v>0.31545289407131138</v>
      </c>
      <c r="Q14">
        <f>1/0.41*LN(O14)+($U$2*(1-P14/2))</f>
        <v>-11.708281012488831</v>
      </c>
      <c r="R14">
        <f>$U$2+2-Q14</f>
        <v>3.7082810124888308</v>
      </c>
      <c r="S14">
        <f t="shared" si="12"/>
        <v>6.2917189875111692</v>
      </c>
      <c r="T14">
        <f t="shared" si="8"/>
        <v>0.6291718987511169</v>
      </c>
      <c r="W14">
        <v>0.26</v>
      </c>
      <c r="X14">
        <f t="shared" si="5"/>
        <v>0.31545289407131138</v>
      </c>
      <c r="Y14">
        <f t="shared" si="6"/>
        <v>38.828132165371834</v>
      </c>
      <c r="Z14">
        <f t="shared" si="7"/>
        <v>13.171867834628166</v>
      </c>
      <c r="AA14">
        <f t="shared" si="13"/>
        <v>-3.1718678346281663</v>
      </c>
      <c r="AB14">
        <f t="shared" si="9"/>
        <v>-0.31718678346281665</v>
      </c>
    </row>
    <row r="15" spans="1:29" x14ac:dyDescent="0.25">
      <c r="A15">
        <v>0.28000000000000003</v>
      </c>
      <c r="B15">
        <f t="shared" si="0"/>
        <v>0.36257601025131037</v>
      </c>
      <c r="C15">
        <f>1/0.41*LN(A15)+($G$2*(1-B15/2))</f>
        <v>-4.7422183209996343</v>
      </c>
      <c r="D15">
        <f>$G$2+2-C15</f>
        <v>4.7422183209996343</v>
      </c>
      <c r="E15">
        <f t="shared" si="10"/>
        <v>5.2577816790003657</v>
      </c>
      <c r="F15">
        <f t="shared" si="1"/>
        <v>0.52577816790003662</v>
      </c>
      <c r="H15">
        <v>0.28000000000000003</v>
      </c>
      <c r="I15">
        <f t="shared" si="2"/>
        <v>0.36257601025131037</v>
      </c>
      <c r="J15">
        <f>1/0.41*LN(H15)+($N$2*(1-I15/2))</f>
        <v>5.0823256174925042</v>
      </c>
      <c r="K15">
        <f>$N$2+2-J15</f>
        <v>6.9176743825074958</v>
      </c>
      <c r="L15">
        <f t="shared" si="11"/>
        <v>3.0823256174925042</v>
      </c>
      <c r="M15">
        <f t="shared" si="3"/>
        <v>0.3082325617492504</v>
      </c>
      <c r="O15">
        <v>0.28000000000000003</v>
      </c>
      <c r="P15">
        <f t="shared" si="4"/>
        <v>0.36257601025131037</v>
      </c>
      <c r="Q15">
        <f>1/0.41*LN(O15)+($U$2*(1-P15/2))</f>
        <v>-11.291914279994394</v>
      </c>
      <c r="R15">
        <f>$U$2+2-Q15</f>
        <v>3.2919142799943941</v>
      </c>
      <c r="S15">
        <f t="shared" si="12"/>
        <v>6.7080857200056059</v>
      </c>
      <c r="T15">
        <f t="shared" si="8"/>
        <v>0.67080857200056054</v>
      </c>
      <c r="W15">
        <v>0.28000000000000003</v>
      </c>
      <c r="X15">
        <f t="shared" si="5"/>
        <v>0.36257601025131037</v>
      </c>
      <c r="Y15">
        <f t="shared" si="6"/>
        <v>37.830805412466297</v>
      </c>
      <c r="Z15">
        <f t="shared" si="7"/>
        <v>14.169194587533703</v>
      </c>
      <c r="AA15">
        <f t="shared" si="13"/>
        <v>-4.1691945875337026</v>
      </c>
      <c r="AB15">
        <f t="shared" si="9"/>
        <v>-0.41691945875337028</v>
      </c>
    </row>
    <row r="16" spans="1:29" x14ac:dyDescent="0.25">
      <c r="A16">
        <v>0.3</v>
      </c>
      <c r="B16">
        <f t="shared" si="0"/>
        <v>0.41221474770752686</v>
      </c>
      <c r="C16">
        <f>1/0.41*LN(A16)+($G$2*(1-B16/2))</f>
        <v>-4.5243042872337806</v>
      </c>
      <c r="D16">
        <f>$G$2+2-C16</f>
        <v>4.5243042872337806</v>
      </c>
      <c r="E16">
        <f t="shared" si="10"/>
        <v>5.4756957127662194</v>
      </c>
      <c r="F16">
        <f t="shared" si="1"/>
        <v>0.54756957127662198</v>
      </c>
      <c r="H16">
        <v>0.3</v>
      </c>
      <c r="I16">
        <f t="shared" si="2"/>
        <v>0.41221474770752686</v>
      </c>
      <c r="J16">
        <f>1/0.41*LN(H16)+($N$2*(1-I16/2))</f>
        <v>5.0024072265210577</v>
      </c>
      <c r="K16">
        <f>$N$2+2-J16</f>
        <v>6.9975927734789423</v>
      </c>
      <c r="L16">
        <f t="shared" si="11"/>
        <v>3.0024072265210577</v>
      </c>
      <c r="M16">
        <f t="shared" si="3"/>
        <v>0.30024072265210577</v>
      </c>
      <c r="O16">
        <v>0.3</v>
      </c>
      <c r="P16">
        <f t="shared" si="4"/>
        <v>0.41221474770752686</v>
      </c>
      <c r="Q16">
        <f>1/0.41*LN(O16)+($U$2*(1-P16/2))</f>
        <v>-10.875445296403674</v>
      </c>
      <c r="R16">
        <f>$U$2+2-Q16</f>
        <v>2.8754452964036741</v>
      </c>
      <c r="S16">
        <f t="shared" si="12"/>
        <v>7.1245547035963259</v>
      </c>
      <c r="T16">
        <f t="shared" si="8"/>
        <v>0.71245547035963264</v>
      </c>
      <c r="W16">
        <v>0.3</v>
      </c>
      <c r="X16">
        <f t="shared" si="5"/>
        <v>0.41221474770752686</v>
      </c>
      <c r="Y16">
        <f t="shared" si="6"/>
        <v>36.758112272370525</v>
      </c>
      <c r="Z16">
        <f t="shared" si="7"/>
        <v>15.241887727629475</v>
      </c>
      <c r="AA16">
        <f t="shared" si="13"/>
        <v>-5.2418877276294751</v>
      </c>
      <c r="AB16">
        <f t="shared" si="9"/>
        <v>-0.52418877276294751</v>
      </c>
    </row>
    <row r="17" spans="1:28" x14ac:dyDescent="0.25">
      <c r="A17">
        <v>0.32</v>
      </c>
      <c r="B17">
        <f t="shared" si="0"/>
        <v>0.46417320502100345</v>
      </c>
      <c r="C17">
        <f>1/0.41*LN(A17)+($G$2*(1-B17/2))</f>
        <v>-4.3149348027554959</v>
      </c>
      <c r="D17">
        <f>$G$2+2-C17</f>
        <v>4.3149348027554959</v>
      </c>
      <c r="E17">
        <f t="shared" si="10"/>
        <v>5.6850651972445041</v>
      </c>
      <c r="F17">
        <f t="shared" si="1"/>
        <v>0.56850651972445043</v>
      </c>
      <c r="H17">
        <v>0.32</v>
      </c>
      <c r="I17">
        <f t="shared" si="2"/>
        <v>0.46417320502100345</v>
      </c>
      <c r="J17">
        <f>1/0.41*LN(H17)+($N$2*(1-I17/2))</f>
        <v>4.9000259671184834</v>
      </c>
      <c r="K17">
        <f>$N$2+2-J17</f>
        <v>7.0999740328815166</v>
      </c>
      <c r="L17">
        <f t="shared" si="11"/>
        <v>2.9000259671184834</v>
      </c>
      <c r="M17">
        <f t="shared" si="3"/>
        <v>0.29000259671184836</v>
      </c>
      <c r="O17">
        <v>0.32</v>
      </c>
      <c r="P17">
        <f t="shared" si="4"/>
        <v>0.46417320502100345</v>
      </c>
      <c r="Q17">
        <f>1/0.41*LN(O17)+($U$2*(1-P17/2))</f>
        <v>-10.458241982671481</v>
      </c>
      <c r="R17">
        <f>$U$2+2-Q17</f>
        <v>2.4582419826714812</v>
      </c>
      <c r="S17">
        <f t="shared" si="12"/>
        <v>7.5417580173285188</v>
      </c>
      <c r="T17">
        <f t="shared" si="8"/>
        <v>0.75417580173285192</v>
      </c>
      <c r="W17">
        <v>0.32</v>
      </c>
      <c r="X17">
        <f t="shared" si="5"/>
        <v>0.46417320502100345</v>
      </c>
      <c r="Y17">
        <f t="shared" si="6"/>
        <v>35.616561866698412</v>
      </c>
      <c r="Z17">
        <f t="shared" si="7"/>
        <v>16.383438133301588</v>
      </c>
      <c r="AA17">
        <f t="shared" si="13"/>
        <v>-6.3834381333015884</v>
      </c>
      <c r="AB17">
        <f t="shared" si="9"/>
        <v>-0.63834381333015888</v>
      </c>
    </row>
    <row r="18" spans="1:28" x14ac:dyDescent="0.25">
      <c r="A18">
        <v>0.34</v>
      </c>
      <c r="B18">
        <f t="shared" si="0"/>
        <v>0.51824632589828479</v>
      </c>
      <c r="C18">
        <f>1/0.41*LN(A18)+($G$2*(1-B18/2))</f>
        <v>-4.1129967506186169</v>
      </c>
      <c r="D18">
        <f>$G$2+2-C18</f>
        <v>4.1129967506186169</v>
      </c>
      <c r="E18">
        <f t="shared" si="10"/>
        <v>5.8870032493813831</v>
      </c>
      <c r="F18">
        <f t="shared" si="1"/>
        <v>0.58870032493813829</v>
      </c>
      <c r="H18">
        <v>0.34</v>
      </c>
      <c r="I18">
        <f t="shared" si="2"/>
        <v>0.51824632589828479</v>
      </c>
      <c r="J18">
        <f>1/0.41*LN(H18)+($N$2*(1-I18/2))</f>
        <v>4.7775252939916744</v>
      </c>
      <c r="K18">
        <f>$N$2+2-J18</f>
        <v>7.2224747060083256</v>
      </c>
      <c r="L18">
        <f t="shared" si="11"/>
        <v>2.7775252939916744</v>
      </c>
      <c r="M18">
        <f t="shared" si="3"/>
        <v>0.27775252939916745</v>
      </c>
      <c r="O18">
        <v>0.34</v>
      </c>
      <c r="P18">
        <f t="shared" si="4"/>
        <v>0.51824632589828479</v>
      </c>
      <c r="Q18">
        <f>1/0.41*LN(O18)+($U$2*(1-P18/2))</f>
        <v>-10.040011447025478</v>
      </c>
      <c r="R18">
        <f>$U$2+2-Q18</f>
        <v>2.0400114470254778</v>
      </c>
      <c r="S18">
        <f t="shared" si="12"/>
        <v>7.9599885529745222</v>
      </c>
      <c r="T18">
        <f t="shared" si="8"/>
        <v>0.79599885529745218</v>
      </c>
      <c r="W18">
        <v>0.34</v>
      </c>
      <c r="X18">
        <f t="shared" si="5"/>
        <v>0.51824632589828479</v>
      </c>
      <c r="Y18">
        <f t="shared" si="6"/>
        <v>34.41259877602598</v>
      </c>
      <c r="Z18">
        <f t="shared" si="7"/>
        <v>17.58740122397402</v>
      </c>
      <c r="AA18">
        <f t="shared" si="13"/>
        <v>-7.5874012239740196</v>
      </c>
      <c r="AB18">
        <f t="shared" si="9"/>
        <v>-0.75874012239740196</v>
      </c>
    </row>
    <row r="19" spans="1:28" x14ac:dyDescent="0.25">
      <c r="A19">
        <v>0.36</v>
      </c>
      <c r="B19">
        <f t="shared" si="0"/>
        <v>0.57422070843492734</v>
      </c>
      <c r="C19">
        <f>1/0.41*LN(A19)+($G$2*(1-B19/2))</f>
        <v>-3.9176116026186856</v>
      </c>
      <c r="D19">
        <f>$G$2+2-C19</f>
        <v>3.9176116026186856</v>
      </c>
      <c r="E19">
        <f t="shared" si="10"/>
        <v>6.0823883973813144</v>
      </c>
      <c r="F19">
        <f t="shared" si="1"/>
        <v>0.60823883973813142</v>
      </c>
      <c r="H19">
        <v>0.36</v>
      </c>
      <c r="I19">
        <f t="shared" si="2"/>
        <v>0.57422070843492734</v>
      </c>
      <c r="J19">
        <f>1/0.41*LN(H19)+($N$2*(1-I19/2))</f>
        <v>4.6370641467717508</v>
      </c>
      <c r="K19">
        <f>$N$2+2-J19</f>
        <v>7.3629358532282492</v>
      </c>
      <c r="L19">
        <f t="shared" si="11"/>
        <v>2.6370641467717508</v>
      </c>
      <c r="M19">
        <f t="shared" si="3"/>
        <v>0.26370641467717509</v>
      </c>
      <c r="O19">
        <v>0.36</v>
      </c>
      <c r="P19">
        <f t="shared" si="4"/>
        <v>0.57422070843492734</v>
      </c>
      <c r="Q19">
        <f>1/0.41*LN(O19)+($U$2*(1-P19/2))</f>
        <v>-9.6207287688789762</v>
      </c>
      <c r="R19">
        <f>$U$2+2-Q19</f>
        <v>1.6207287688789762</v>
      </c>
      <c r="S19">
        <f t="shared" si="12"/>
        <v>8.3792712311210238</v>
      </c>
      <c r="T19">
        <f t="shared" si="8"/>
        <v>0.83792712311210238</v>
      </c>
      <c r="W19">
        <v>0.36</v>
      </c>
      <c r="X19">
        <f t="shared" si="5"/>
        <v>0.57422070843492734</v>
      </c>
      <c r="Y19">
        <f t="shared" si="6"/>
        <v>33.1526499780732</v>
      </c>
      <c r="Z19">
        <f t="shared" si="7"/>
        <v>18.8473500219268</v>
      </c>
      <c r="AA19">
        <f t="shared" si="13"/>
        <v>-8.8473500219268004</v>
      </c>
      <c r="AB19">
        <f t="shared" si="9"/>
        <v>-0.88473500219268009</v>
      </c>
    </row>
    <row r="20" spans="1:28" x14ac:dyDescent="0.25">
      <c r="A20">
        <v>0.38</v>
      </c>
      <c r="B20">
        <f t="shared" si="0"/>
        <v>0.63187544731532186</v>
      </c>
      <c r="C20">
        <f>1/0.41*LN(A20)+($G$2*(1-B20/2))</f>
        <v>-3.7280855923473748</v>
      </c>
      <c r="D20">
        <f>$G$2+2-C20</f>
        <v>3.7280855923473748</v>
      </c>
      <c r="E20">
        <f t="shared" si="10"/>
        <v>6.2719144076526252</v>
      </c>
      <c r="F20">
        <f t="shared" si="1"/>
        <v>0.62719144076526256</v>
      </c>
      <c r="H20">
        <v>0.38</v>
      </c>
      <c r="I20">
        <f t="shared" si="2"/>
        <v>0.63187544731532186</v>
      </c>
      <c r="J20">
        <f>1/0.41*LN(H20)+($N$2*(1-I20/2))</f>
        <v>4.4806617237606945</v>
      </c>
      <c r="K20">
        <f>$N$2+2-J20</f>
        <v>7.5193382762393055</v>
      </c>
      <c r="L20">
        <f t="shared" si="11"/>
        <v>2.4806617237606945</v>
      </c>
      <c r="M20">
        <f t="shared" si="3"/>
        <v>0.24806617237606945</v>
      </c>
      <c r="O20">
        <v>0.38</v>
      </c>
      <c r="P20">
        <f t="shared" si="4"/>
        <v>0.63187544731532186</v>
      </c>
      <c r="Q20">
        <f>1/0.41*LN(O20)+($U$2*(1-P20/2))</f>
        <v>-9.2005838030860865</v>
      </c>
      <c r="R20">
        <f>$U$2+2-Q20</f>
        <v>1.2005838030860865</v>
      </c>
      <c r="S20">
        <f t="shared" si="12"/>
        <v>8.7994161969139135</v>
      </c>
      <c r="T20">
        <f t="shared" si="8"/>
        <v>0.8799416196913914</v>
      </c>
      <c r="W20">
        <v>0.38</v>
      </c>
      <c r="X20">
        <f t="shared" si="5"/>
        <v>0.63187544731532186</v>
      </c>
      <c r="Y20">
        <f t="shared" si="6"/>
        <v>31.843152777454254</v>
      </c>
      <c r="Z20">
        <f t="shared" si="7"/>
        <v>20.156847222545746</v>
      </c>
      <c r="AA20">
        <f t="shared" si="13"/>
        <v>-10.156847222545746</v>
      </c>
      <c r="AB20">
        <f t="shared" si="9"/>
        <v>-1.0156847222545746</v>
      </c>
    </row>
    <row r="21" spans="1:28" x14ac:dyDescent="0.25">
      <c r="A21">
        <v>0.4</v>
      </c>
      <c r="B21">
        <f t="shared" si="0"/>
        <v>0.69098300562505255</v>
      </c>
      <c r="C21">
        <f>1/0.41*LN(A21)+($G$2*(1-B21/2))</f>
        <v>-3.5438724379704474</v>
      </c>
      <c r="D21">
        <f>$G$2+2-C21</f>
        <v>3.5438724379704474</v>
      </c>
      <c r="E21">
        <f t="shared" si="10"/>
        <v>6.4561275620295522</v>
      </c>
      <c r="F21">
        <f t="shared" si="1"/>
        <v>0.64561275620295522</v>
      </c>
      <c r="H21">
        <v>0.4</v>
      </c>
      <c r="I21">
        <f t="shared" si="2"/>
        <v>0.69098300562505255</v>
      </c>
      <c r="J21">
        <f>1/0.41*LN(H21)+($N$2*(1-I21/2))</f>
        <v>4.3102295282792369</v>
      </c>
      <c r="K21">
        <f>$N$2+2-J21</f>
        <v>7.6897704717207631</v>
      </c>
      <c r="L21">
        <f t="shared" si="11"/>
        <v>2.3102295282792369</v>
      </c>
      <c r="M21">
        <f t="shared" si="3"/>
        <v>0.23102295282792368</v>
      </c>
      <c r="O21">
        <v>0.4</v>
      </c>
      <c r="P21">
        <f t="shared" si="4"/>
        <v>0.69098300562505255</v>
      </c>
      <c r="Q21">
        <f>1/0.41*LN(O21)+($U$2*(1-P21/2))</f>
        <v>-8.7799404154702376</v>
      </c>
      <c r="R21">
        <f>$U$2+2-Q21</f>
        <v>0.77994041547023762</v>
      </c>
      <c r="S21">
        <f t="shared" si="12"/>
        <v>9.2200595845297624</v>
      </c>
      <c r="T21">
        <f t="shared" si="8"/>
        <v>0.92200595845297628</v>
      </c>
      <c r="W21">
        <v>0.4</v>
      </c>
      <c r="X21">
        <f t="shared" si="5"/>
        <v>0.69098300562505255</v>
      </c>
      <c r="Y21">
        <f t="shared" si="6"/>
        <v>30.490569415778189</v>
      </c>
      <c r="Z21">
        <f t="shared" si="7"/>
        <v>21.509430584221811</v>
      </c>
      <c r="AA21">
        <f t="shared" si="13"/>
        <v>-11.509430584221811</v>
      </c>
      <c r="AB21">
        <f t="shared" si="9"/>
        <v>-1.1509430584221811</v>
      </c>
    </row>
    <row r="22" spans="1:28" x14ac:dyDescent="0.25">
      <c r="A22">
        <v>0.42</v>
      </c>
      <c r="B22">
        <f t="shared" si="0"/>
        <v>0.75131011283514504</v>
      </c>
      <c r="C22">
        <f>1/0.41*LN(A22)+($G$2*(1-B22/2))</f>
        <v>-3.3645449303471064</v>
      </c>
      <c r="D22">
        <f>$G$2+2-C22</f>
        <v>3.3645449303471064</v>
      </c>
      <c r="E22">
        <f t="shared" si="10"/>
        <v>6.6354550696528936</v>
      </c>
      <c r="F22">
        <f t="shared" si="1"/>
        <v>0.66354550696528936</v>
      </c>
      <c r="H22">
        <v>0.42</v>
      </c>
      <c r="I22">
        <f t="shared" si="2"/>
        <v>0.75131011283514504</v>
      </c>
      <c r="J22">
        <f>1/0.41*LN(H22)+($N$2*(1-I22/2))</f>
        <v>4.127594392642024</v>
      </c>
      <c r="K22">
        <f>$N$2+2-J22</f>
        <v>7.872405607357976</v>
      </c>
      <c r="L22">
        <f t="shared" si="11"/>
        <v>2.127594392642024</v>
      </c>
      <c r="M22">
        <f t="shared" si="3"/>
        <v>0.2127594392642024</v>
      </c>
      <c r="O22">
        <v>0.42</v>
      </c>
      <c r="P22">
        <f t="shared" si="4"/>
        <v>0.75131011283514504</v>
      </c>
      <c r="Q22">
        <f>1/0.41*LN(O22)+($U$2*(1-P22/2))</f>
        <v>-8.3593044790065267</v>
      </c>
      <c r="R22">
        <f>$U$2+2-Q22</f>
        <v>0.35930447900652673</v>
      </c>
      <c r="S22">
        <f t="shared" si="12"/>
        <v>9.6406955209934733</v>
      </c>
      <c r="T22">
        <f t="shared" si="8"/>
        <v>0.9640695520993473</v>
      </c>
      <c r="W22">
        <v>0.42</v>
      </c>
      <c r="X22">
        <f t="shared" si="5"/>
        <v>0.75131011283514504</v>
      </c>
      <c r="Y22">
        <f t="shared" si="6"/>
        <v>29.101392135939125</v>
      </c>
      <c r="Z22">
        <f t="shared" si="7"/>
        <v>22.898607864060875</v>
      </c>
      <c r="AA22">
        <f t="shared" si="13"/>
        <v>-12.898607864060875</v>
      </c>
      <c r="AB22">
        <f t="shared" si="9"/>
        <v>-1.2898607864060874</v>
      </c>
    </row>
    <row r="23" spans="1:28" x14ac:dyDescent="0.25">
      <c r="A23">
        <v>0.44</v>
      </c>
      <c r="B23">
        <f t="shared" si="0"/>
        <v>0.81261868541427529</v>
      </c>
      <c r="C23">
        <f>1/0.41*LN(A23)+($G$2*(1-B23/2))</f>
        <v>-3.1897729049999448</v>
      </c>
      <c r="D23">
        <f>$G$2+2-C23</f>
        <v>3.1897729049999448</v>
      </c>
      <c r="E23">
        <f t="shared" si="10"/>
        <v>6.8102270950000552</v>
      </c>
      <c r="F23">
        <f t="shared" si="1"/>
        <v>0.68102270950000554</v>
      </c>
      <c r="H23">
        <v>0.44</v>
      </c>
      <c r="I23">
        <f t="shared" si="2"/>
        <v>0.81261868541427529</v>
      </c>
      <c r="J23">
        <f>1/0.41*LN(H23)+($N$2*(1-I23/2))</f>
        <v>3.9345149825144041</v>
      </c>
      <c r="K23">
        <f>$N$2+2-J23</f>
        <v>8.0654850174855959</v>
      </c>
      <c r="L23">
        <f t="shared" si="11"/>
        <v>1.9345149825144041</v>
      </c>
      <c r="M23">
        <f t="shared" si="3"/>
        <v>0.19345149825144042</v>
      </c>
      <c r="O23">
        <v>0.44</v>
      </c>
      <c r="P23">
        <f t="shared" si="4"/>
        <v>0.81261868541427529</v>
      </c>
      <c r="Q23">
        <f>1/0.41*LN(O23)+($U$2*(1-P23/2))</f>
        <v>-7.9392981633428441</v>
      </c>
      <c r="R23">
        <f>$U$2+2-Q23</f>
        <v>-6.0701836657155894E-2</v>
      </c>
      <c r="S23">
        <f t="shared" si="12"/>
        <v>10.060701836657156</v>
      </c>
      <c r="T23">
        <f t="shared" si="8"/>
        <v>1.0060701836657155</v>
      </c>
      <c r="W23">
        <v>0.44</v>
      </c>
      <c r="X23">
        <f t="shared" si="5"/>
        <v>0.81261868541427529</v>
      </c>
      <c r="Y23">
        <f t="shared" si="6"/>
        <v>27.682141274228901</v>
      </c>
      <c r="Z23">
        <f t="shared" si="7"/>
        <v>24.317858725771099</v>
      </c>
      <c r="AA23">
        <f t="shared" si="13"/>
        <v>-14.317858725771099</v>
      </c>
      <c r="AB23">
        <f t="shared" si="9"/>
        <v>-1.43178587257711</v>
      </c>
    </row>
    <row r="24" spans="1:28" x14ac:dyDescent="0.25">
      <c r="A24">
        <v>0.46</v>
      </c>
      <c r="B24">
        <f t="shared" si="0"/>
        <v>0.87466676643569574</v>
      </c>
      <c r="C24">
        <f>1/0.41*LN(A24)+($G$2*(1-B24/2))</f>
        <v>-3.019305890878929</v>
      </c>
      <c r="D24">
        <f>$G$2+2-C24</f>
        <v>3.019305890878929</v>
      </c>
      <c r="E24">
        <f t="shared" si="10"/>
        <v>6.980694109121071</v>
      </c>
      <c r="F24">
        <f t="shared" si="1"/>
        <v>0.69806941091210706</v>
      </c>
      <c r="H24">
        <v>0.46</v>
      </c>
      <c r="I24">
        <f t="shared" si="2"/>
        <v>0.87466676643569574</v>
      </c>
      <c r="J24">
        <f>1/0.41*LN(H24)+($N$2*(1-I24/2))</f>
        <v>3.7326935105068966</v>
      </c>
      <c r="K24">
        <f>$N$2+2-J24</f>
        <v>8.2673064894931034</v>
      </c>
      <c r="L24">
        <f t="shared" si="11"/>
        <v>1.7326935105068966</v>
      </c>
      <c r="M24">
        <f t="shared" si="3"/>
        <v>0.17326935105068966</v>
      </c>
      <c r="O24">
        <v>0.46</v>
      </c>
      <c r="P24">
        <f t="shared" si="4"/>
        <v>0.87466676643569574</v>
      </c>
      <c r="Q24">
        <f>1/0.41*LN(O24)+($U$2*(1-P24/2))</f>
        <v>-7.520638825136146</v>
      </c>
      <c r="R24">
        <f>$U$2+2-Q24</f>
        <v>-0.47936117486385399</v>
      </c>
      <c r="S24">
        <f t="shared" si="12"/>
        <v>10.479361174863854</v>
      </c>
      <c r="T24">
        <f t="shared" si="8"/>
        <v>1.0479361174863855</v>
      </c>
      <c r="W24">
        <v>0.46</v>
      </c>
      <c r="X24">
        <f t="shared" si="5"/>
        <v>0.87466676643569574</v>
      </c>
      <c r="Y24">
        <f t="shared" si="6"/>
        <v>26.239358181792984</v>
      </c>
      <c r="Z24">
        <f t="shared" si="7"/>
        <v>25.760641818207016</v>
      </c>
      <c r="AA24">
        <f t="shared" si="13"/>
        <v>-15.760641818207016</v>
      </c>
      <c r="AB24">
        <f t="shared" si="9"/>
        <v>-1.5760641818207017</v>
      </c>
    </row>
    <row r="25" spans="1:28" x14ac:dyDescent="0.25">
      <c r="A25">
        <v>0.48</v>
      </c>
      <c r="B25">
        <f t="shared" si="0"/>
        <v>0.93720948047068653</v>
      </c>
      <c r="C25">
        <f>1/0.41*LN(A25)+($G$2*(1-B25/2))</f>
        <v>-2.8529592392371192</v>
      </c>
      <c r="D25">
        <f>$G$2+2-C25</f>
        <v>2.8529592392371192</v>
      </c>
      <c r="E25">
        <f t="shared" si="10"/>
        <v>7.1470407607628808</v>
      </c>
      <c r="F25">
        <f t="shared" si="1"/>
        <v>0.71470407607628805</v>
      </c>
      <c r="H25">
        <v>0.48</v>
      </c>
      <c r="I25">
        <f t="shared" si="2"/>
        <v>0.93720948047068653</v>
      </c>
      <c r="J25">
        <f>1/0.41*LN(H25)+($N$2*(1-I25/2))</f>
        <v>3.5237838779387616</v>
      </c>
      <c r="K25">
        <f>$N$2+2-J25</f>
        <v>8.4762161220612384</v>
      </c>
      <c r="L25">
        <f t="shared" si="11"/>
        <v>1.5237838779387616</v>
      </c>
      <c r="M25">
        <f t="shared" si="3"/>
        <v>0.15237838779387616</v>
      </c>
      <c r="O25">
        <v>0.48</v>
      </c>
      <c r="P25">
        <f t="shared" si="4"/>
        <v>0.93720948047068653</v>
      </c>
      <c r="Q25">
        <f>1/0.41*LN(O25)+($U$2*(1-P25/2))</f>
        <v>-7.1041213173543731</v>
      </c>
      <c r="R25">
        <f>$U$2+2-Q25</f>
        <v>-0.89587868264562687</v>
      </c>
      <c r="S25">
        <f t="shared" si="12"/>
        <v>10.895878682645627</v>
      </c>
      <c r="T25">
        <f t="shared" si="8"/>
        <v>1.0895878682645628</v>
      </c>
      <c r="W25">
        <v>0.48</v>
      </c>
      <c r="X25">
        <f t="shared" si="5"/>
        <v>0.93720948047068653</v>
      </c>
      <c r="Y25">
        <f t="shared" si="6"/>
        <v>24.779594268525031</v>
      </c>
      <c r="Z25">
        <f t="shared" si="7"/>
        <v>27.220405731474969</v>
      </c>
      <c r="AA25">
        <f t="shared" si="13"/>
        <v>-17.220405731474969</v>
      </c>
      <c r="AB25">
        <f t="shared" si="9"/>
        <v>-1.7220405731474968</v>
      </c>
    </row>
    <row r="26" spans="1:28" x14ac:dyDescent="0.25">
      <c r="A26">
        <v>0.5</v>
      </c>
      <c r="B26">
        <f t="shared" si="0"/>
        <v>0.99999999999999989</v>
      </c>
      <c r="C26">
        <f>1/0.41*LN(A26)+($G$2*(1-B26/2))</f>
        <v>-2.6906028794145005</v>
      </c>
      <c r="D26">
        <f>$G$2+2-C26</f>
        <v>2.6906028794145005</v>
      </c>
      <c r="E26">
        <f t="shared" si="10"/>
        <v>7.3093971205854995</v>
      </c>
      <c r="F26">
        <f t="shared" si="1"/>
        <v>0.73093971205854991</v>
      </c>
      <c r="H26">
        <v>0.5</v>
      </c>
      <c r="I26">
        <f t="shared" si="2"/>
        <v>0.99999999999999989</v>
      </c>
      <c r="J26">
        <f>1/0.41*LN(H26)+($N$2*(1-I26/2))</f>
        <v>3.3093971205854995</v>
      </c>
      <c r="K26">
        <f>$N$2+2-J26</f>
        <v>8.6906028794145005</v>
      </c>
      <c r="L26">
        <f t="shared" si="11"/>
        <v>1.3093971205854995</v>
      </c>
      <c r="M26">
        <f t="shared" si="3"/>
        <v>0.13093971205854996</v>
      </c>
      <c r="O26">
        <v>0.5</v>
      </c>
      <c r="P26">
        <f t="shared" si="4"/>
        <v>0.99999999999999989</v>
      </c>
      <c r="Q26">
        <f>1/0.41*LN(O26)+($U$2*(1-P26/2))</f>
        <v>-6.6906028794145005</v>
      </c>
      <c r="R26">
        <f>$U$2+2-Q26</f>
        <v>-1.3093971205854995</v>
      </c>
      <c r="S26">
        <f t="shared" si="12"/>
        <v>11.3093971205855</v>
      </c>
      <c r="T26">
        <f t="shared" si="8"/>
        <v>1.13093971205855</v>
      </c>
      <c r="W26">
        <v>0.5</v>
      </c>
      <c r="X26">
        <f t="shared" si="5"/>
        <v>0.99999999999999989</v>
      </c>
      <c r="Y26">
        <f t="shared" si="6"/>
        <v>23.309397120585498</v>
      </c>
      <c r="Z26">
        <f t="shared" si="7"/>
        <v>28.690602879414502</v>
      </c>
      <c r="AA26">
        <f t="shared" si="13"/>
        <v>-18.690602879414502</v>
      </c>
      <c r="AB26">
        <f t="shared" si="9"/>
        <v>-1.8690602879414502</v>
      </c>
    </row>
    <row r="27" spans="1:28" x14ac:dyDescent="0.25">
      <c r="A27">
        <v>0.52</v>
      </c>
      <c r="B27">
        <f t="shared" si="0"/>
        <v>1.0627905195293135</v>
      </c>
      <c r="C27">
        <f>1/0.41*LN(A27)+($G$2*(1-B27/2))</f>
        <v>-2.5321520839015741</v>
      </c>
      <c r="D27">
        <f>$G$2+2-C27</f>
        <v>2.5321520839015741</v>
      </c>
      <c r="E27">
        <f t="shared" si="10"/>
        <v>7.4678479160984264</v>
      </c>
      <c r="F27">
        <f t="shared" si="1"/>
        <v>0.74678479160984268</v>
      </c>
      <c r="H27">
        <v>0.52</v>
      </c>
      <c r="I27">
        <f t="shared" si="2"/>
        <v>1.0627905195293135</v>
      </c>
      <c r="J27">
        <f>1/0.41*LN(H27)+($N$2*(1-I27/2))</f>
        <v>3.0911047989225451</v>
      </c>
      <c r="K27">
        <f>$N$2+2-J27</f>
        <v>8.9088952010774545</v>
      </c>
      <c r="L27">
        <f t="shared" si="11"/>
        <v>1.0911047989225455</v>
      </c>
      <c r="M27">
        <f t="shared" si="3"/>
        <v>0.10911047989225456</v>
      </c>
      <c r="O27">
        <v>0.52</v>
      </c>
      <c r="P27">
        <f t="shared" si="4"/>
        <v>1.0627905195293135</v>
      </c>
      <c r="Q27">
        <f>1/0.41*LN(O27)+($U$2*(1-P27/2))</f>
        <v>-6.2809900057843198</v>
      </c>
      <c r="R27">
        <f>$U$2+2-Q27</f>
        <v>-1.7190099942156802</v>
      </c>
      <c r="S27">
        <f t="shared" si="12"/>
        <v>11.71900999421568</v>
      </c>
      <c r="T27">
        <f t="shared" si="8"/>
        <v>1.1719009994215681</v>
      </c>
      <c r="W27">
        <v>0.52</v>
      </c>
      <c r="X27">
        <f t="shared" si="5"/>
        <v>1.0627905195293135</v>
      </c>
      <c r="Y27">
        <f t="shared" si="6"/>
        <v>21.835294408336274</v>
      </c>
      <c r="Z27">
        <f t="shared" si="7"/>
        <v>30.164705591663726</v>
      </c>
      <c r="AA27">
        <f t="shared" si="13"/>
        <v>-20.164705591663726</v>
      </c>
      <c r="AB27">
        <f t="shared" si="9"/>
        <v>-2.0164705591663727</v>
      </c>
    </row>
    <row r="28" spans="1:28" x14ac:dyDescent="0.25">
      <c r="A28">
        <v>0.54</v>
      </c>
      <c r="B28">
        <f t="shared" si="0"/>
        <v>1.1253332335643043</v>
      </c>
      <c r="C28">
        <f>1/0.41*LN(A28)+($G$2*(1-B28/2))</f>
        <v>-2.3775597894206149</v>
      </c>
      <c r="D28">
        <f>$G$2+2-C28</f>
        <v>2.3775597894206149</v>
      </c>
      <c r="E28">
        <f t="shared" si="10"/>
        <v>7.6224402105793851</v>
      </c>
      <c r="F28">
        <f t="shared" si="1"/>
        <v>0.76224402105793854</v>
      </c>
      <c r="H28">
        <v>0.54</v>
      </c>
      <c r="I28">
        <f t="shared" si="2"/>
        <v>1.1253332335643043</v>
      </c>
      <c r="J28">
        <f>1/0.41*LN(H28)+($N$2*(1-I28/2))</f>
        <v>2.8704408091935596</v>
      </c>
      <c r="K28">
        <f>$N$2+2-J28</f>
        <v>9.1295591908064395</v>
      </c>
      <c r="L28">
        <f t="shared" si="11"/>
        <v>0.87044080919356048</v>
      </c>
      <c r="M28">
        <f t="shared" si="3"/>
        <v>8.7044080919356046E-2</v>
      </c>
      <c r="O28">
        <v>0.54</v>
      </c>
      <c r="P28">
        <f t="shared" si="4"/>
        <v>1.1253332335643043</v>
      </c>
      <c r="Q28">
        <f>1/0.41*LN(O28)+($U$2*(1-P28/2))</f>
        <v>-5.8762268551633978</v>
      </c>
      <c r="R28">
        <f>$U$2+2-Q28</f>
        <v>-2.1237731448366022</v>
      </c>
      <c r="S28">
        <f t="shared" si="12"/>
        <v>12.123773144836601</v>
      </c>
      <c r="T28">
        <f t="shared" si="8"/>
        <v>1.21237731448366</v>
      </c>
      <c r="W28">
        <v>0.54</v>
      </c>
      <c r="X28">
        <f t="shared" si="5"/>
        <v>1.1253332335643043</v>
      </c>
      <c r="Y28">
        <f t="shared" si="6"/>
        <v>20.363776137907472</v>
      </c>
      <c r="Z28">
        <f t="shared" si="7"/>
        <v>31.636223862092528</v>
      </c>
      <c r="AA28">
        <f t="shared" si="13"/>
        <v>-21.636223862092528</v>
      </c>
      <c r="AB28">
        <f t="shared" si="9"/>
        <v>-2.1636223862092527</v>
      </c>
    </row>
    <row r="29" spans="1:28" x14ac:dyDescent="0.25">
      <c r="A29">
        <v>0.56000000000000005</v>
      </c>
      <c r="B29">
        <f t="shared" si="0"/>
        <v>1.1873813145857248</v>
      </c>
      <c r="C29">
        <f>1/0.41*LN(A29)+($G$2*(1-B29/2))</f>
        <v>-2.2268101372507192</v>
      </c>
      <c r="D29">
        <f>$G$2+2-C29</f>
        <v>2.2268101372507192</v>
      </c>
      <c r="E29">
        <f t="shared" si="10"/>
        <v>7.7731898627492804</v>
      </c>
      <c r="F29">
        <f t="shared" si="1"/>
        <v>0.77731898627492801</v>
      </c>
      <c r="H29">
        <v>0.56000000000000005</v>
      </c>
      <c r="I29">
        <f t="shared" si="2"/>
        <v>1.1873813145857248</v>
      </c>
      <c r="J29">
        <f>1/0.41*LN(H29)+($N$2*(1-I29/2))</f>
        <v>2.6489019752349319</v>
      </c>
      <c r="K29">
        <f>$N$2+2-J29</f>
        <v>9.3510980247650686</v>
      </c>
      <c r="L29">
        <f t="shared" si="11"/>
        <v>0.64890197523493143</v>
      </c>
      <c r="M29">
        <f t="shared" si="3"/>
        <v>6.4890197523493148E-2</v>
      </c>
      <c r="O29">
        <v>0.56000000000000005</v>
      </c>
      <c r="P29">
        <f t="shared" si="4"/>
        <v>1.1873813145857248</v>
      </c>
      <c r="Q29">
        <f>1/0.41*LN(O29)+($U$2*(1-P29/2))</f>
        <v>-5.4772848789078203</v>
      </c>
      <c r="R29">
        <f>$U$2+2-Q29</f>
        <v>-2.5227151210921797</v>
      </c>
      <c r="S29">
        <f t="shared" si="12"/>
        <v>12.52271512109218</v>
      </c>
      <c r="T29">
        <f t="shared" si="8"/>
        <v>1.2522715121092181</v>
      </c>
      <c r="W29">
        <v>0.56000000000000005</v>
      </c>
      <c r="X29">
        <f t="shared" si="5"/>
        <v>1.1873813145857248</v>
      </c>
      <c r="Y29">
        <f t="shared" si="6"/>
        <v>18.901275683520435</v>
      </c>
      <c r="Z29">
        <f t="shared" si="7"/>
        <v>33.098724316479561</v>
      </c>
      <c r="AA29">
        <f t="shared" si="13"/>
        <v>-23.098724316479561</v>
      </c>
      <c r="AB29">
        <f t="shared" si="9"/>
        <v>-2.309872431647956</v>
      </c>
    </row>
    <row r="30" spans="1:28" x14ac:dyDescent="0.25">
      <c r="A30">
        <v>0.57999999999999996</v>
      </c>
      <c r="B30">
        <f t="shared" si="0"/>
        <v>1.2486898871648546</v>
      </c>
      <c r="C30">
        <f>1/0.41*LN(A30)+($G$2*(1-B30/2))</f>
        <v>-2.0799129797660529</v>
      </c>
      <c r="D30">
        <f>$G$2+2-C30</f>
        <v>2.0799129797660529</v>
      </c>
      <c r="E30">
        <f t="shared" si="10"/>
        <v>7.9200870202339466</v>
      </c>
      <c r="F30">
        <f t="shared" si="1"/>
        <v>0.79200870202339468</v>
      </c>
      <c r="H30">
        <v>0.57999999999999996</v>
      </c>
      <c r="I30">
        <f t="shared" si="2"/>
        <v>1.2486898871648546</v>
      </c>
      <c r="J30">
        <f>1/0.41*LN(H30)+($N$2*(1-I30/2))</f>
        <v>2.4279476972448193</v>
      </c>
      <c r="K30">
        <f>$N$2+2-J30</f>
        <v>9.5720523027551803</v>
      </c>
      <c r="L30">
        <f t="shared" si="11"/>
        <v>0.42794769724481974</v>
      </c>
      <c r="M30">
        <f t="shared" si="3"/>
        <v>4.2794769724481971E-2</v>
      </c>
      <c r="O30">
        <v>0.57999999999999996</v>
      </c>
      <c r="P30">
        <f t="shared" si="4"/>
        <v>1.2486898871648546</v>
      </c>
      <c r="Q30">
        <f>1/0.41*LN(O30)+($U$2*(1-P30/2))</f>
        <v>-5.0851534311066349</v>
      </c>
      <c r="R30">
        <f>$U$2+2-Q30</f>
        <v>-2.9148465688933651</v>
      </c>
      <c r="S30">
        <f t="shared" si="12"/>
        <v>12.914846568893365</v>
      </c>
      <c r="T30">
        <f t="shared" si="8"/>
        <v>1.2914846568893366</v>
      </c>
      <c r="W30">
        <v>0.57999999999999996</v>
      </c>
      <c r="X30">
        <f t="shared" si="5"/>
        <v>1.2486898871648546</v>
      </c>
      <c r="Y30">
        <f t="shared" si="6"/>
        <v>17.454149953947727</v>
      </c>
      <c r="Z30">
        <f t="shared" si="7"/>
        <v>34.545850046052273</v>
      </c>
      <c r="AA30">
        <f t="shared" si="13"/>
        <v>-24.545850046052273</v>
      </c>
      <c r="AB30">
        <f t="shared" si="9"/>
        <v>-2.4545850046052271</v>
      </c>
    </row>
    <row r="31" spans="1:28" x14ac:dyDescent="0.25">
      <c r="A31">
        <v>0.6</v>
      </c>
      <c r="B31">
        <f t="shared" si="0"/>
        <v>1.3090169943749475</v>
      </c>
      <c r="C31">
        <f>1/0.41*LN(A31)+($G$2*(1-B31/2))</f>
        <v>-1.9368991611518591</v>
      </c>
      <c r="D31">
        <f>$G$2+2-C31</f>
        <v>1.9368991611518591</v>
      </c>
      <c r="E31">
        <f t="shared" si="10"/>
        <v>8.0631008388481415</v>
      </c>
      <c r="F31">
        <f t="shared" si="1"/>
        <v>0.80631008388481418</v>
      </c>
      <c r="H31">
        <v>0.6</v>
      </c>
      <c r="I31">
        <f t="shared" si="2"/>
        <v>1.3090169943749475</v>
      </c>
      <c r="J31">
        <f>1/0.41*LN(H31)+($N$2*(1-I31/2))</f>
        <v>2.208998872598456</v>
      </c>
      <c r="K31">
        <f>$N$2+2-J31</f>
        <v>9.7910011274015432</v>
      </c>
      <c r="L31">
        <f t="shared" si="11"/>
        <v>0.20899887259845684</v>
      </c>
      <c r="M31">
        <f t="shared" si="3"/>
        <v>2.0899887259845686E-2</v>
      </c>
      <c r="O31">
        <v>0.6</v>
      </c>
      <c r="P31">
        <f t="shared" si="4"/>
        <v>1.3090169943749475</v>
      </c>
      <c r="Q31">
        <f>1/0.41*LN(O31)+($U$2*(1-P31/2))</f>
        <v>-4.7008311836520695</v>
      </c>
      <c r="R31">
        <f>$U$2+2-Q31</f>
        <v>-3.2991688163479305</v>
      </c>
      <c r="S31">
        <f t="shared" si="12"/>
        <v>13.29916881634793</v>
      </c>
      <c r="T31">
        <f t="shared" si="8"/>
        <v>1.329916881634793</v>
      </c>
      <c r="W31">
        <v>0.6</v>
      </c>
      <c r="X31">
        <f t="shared" si="5"/>
        <v>1.3090169943749475</v>
      </c>
      <c r="Y31">
        <f t="shared" si="6"/>
        <v>16.028658985099508</v>
      </c>
      <c r="Z31">
        <f t="shared" si="7"/>
        <v>35.971341014900489</v>
      </c>
      <c r="AA31">
        <f t="shared" si="13"/>
        <v>-25.971341014900489</v>
      </c>
      <c r="AB31">
        <f t="shared" si="9"/>
        <v>-2.5971341014900489</v>
      </c>
    </row>
    <row r="32" spans="1:28" x14ac:dyDescent="0.25">
      <c r="A32">
        <v>0.62</v>
      </c>
      <c r="B32">
        <f t="shared" si="0"/>
        <v>1.3681245526846779</v>
      </c>
      <c r="C32">
        <f>1/0.41*LN(A32)+($G$2*(1-B32/2))</f>
        <v>-1.7978164252250777</v>
      </c>
      <c r="D32">
        <f>$G$2+2-C32</f>
        <v>1.7978164252250777</v>
      </c>
      <c r="E32">
        <f t="shared" si="10"/>
        <v>8.2021835747749225</v>
      </c>
      <c r="F32">
        <f t="shared" si="1"/>
        <v>0.82021835747749228</v>
      </c>
      <c r="H32">
        <v>0.62</v>
      </c>
      <c r="I32">
        <f t="shared" si="2"/>
        <v>1.3681245526846779</v>
      </c>
      <c r="J32">
        <f>1/0.41*LN(H32)+($N$2*(1-I32/2))</f>
        <v>1.9934362586668548</v>
      </c>
      <c r="K32">
        <f>$N$2+2-J32</f>
        <v>10.006563741333146</v>
      </c>
      <c r="L32">
        <f t="shared" si="11"/>
        <v>-6.5637413331458561E-3</v>
      </c>
      <c r="M32">
        <f t="shared" si="3"/>
        <v>-6.5637413331458565E-4</v>
      </c>
      <c r="O32">
        <v>0.62</v>
      </c>
      <c r="P32">
        <f t="shared" si="4"/>
        <v>1.3681245526846779</v>
      </c>
      <c r="Q32">
        <f>1/0.41*LN(O32)+($U$2*(1-P32/2))</f>
        <v>-4.3253182144863658</v>
      </c>
      <c r="R32">
        <f>$U$2+2-Q32</f>
        <v>-3.6746817855136342</v>
      </c>
      <c r="S32">
        <f t="shared" si="12"/>
        <v>13.674681785513634</v>
      </c>
      <c r="T32">
        <f t="shared" si="8"/>
        <v>1.3674681785513634</v>
      </c>
      <c r="W32">
        <v>0.62</v>
      </c>
      <c r="X32">
        <f t="shared" si="5"/>
        <v>1.3681245526846779</v>
      </c>
      <c r="Y32">
        <f t="shared" si="6"/>
        <v>14.630945204973296</v>
      </c>
      <c r="Z32">
        <f t="shared" si="7"/>
        <v>37.369054795026706</v>
      </c>
      <c r="AA32">
        <f t="shared" si="13"/>
        <v>-27.369054795026706</v>
      </c>
      <c r="AB32">
        <f t="shared" si="9"/>
        <v>-2.7369054795026706</v>
      </c>
    </row>
    <row r="33" spans="1:28" x14ac:dyDescent="0.25">
      <c r="A33">
        <v>0.64</v>
      </c>
      <c r="B33">
        <f t="shared" si="0"/>
        <v>1.4257792915650727</v>
      </c>
      <c r="C33">
        <f>1/0.41*LN(A33)+($G$2*(1-B33/2))</f>
        <v>-1.662725836796926</v>
      </c>
      <c r="D33">
        <f>$G$2+2-C33</f>
        <v>1.662725836796926</v>
      </c>
      <c r="E33">
        <f t="shared" si="10"/>
        <v>8.3372741632030731</v>
      </c>
      <c r="F33">
        <f t="shared" si="1"/>
        <v>0.83372741632030734</v>
      </c>
      <c r="H33">
        <v>0.64</v>
      </c>
      <c r="I33">
        <f t="shared" si="2"/>
        <v>1.4257792915650727</v>
      </c>
      <c r="J33">
        <f>1/0.41*LN(H33)+($N$2*(1-I33/2))</f>
        <v>1.7825984138126378</v>
      </c>
      <c r="K33">
        <f>$N$2+2-J33</f>
        <v>10.217401586187362</v>
      </c>
      <c r="L33">
        <f t="shared" si="11"/>
        <v>-0.21740158618736238</v>
      </c>
      <c r="M33">
        <f t="shared" si="3"/>
        <v>-2.1740158618736238E-2</v>
      </c>
      <c r="O33">
        <v>0.64</v>
      </c>
      <c r="P33">
        <f t="shared" si="4"/>
        <v>1.4257792915650727</v>
      </c>
      <c r="Q33">
        <f>1/0.41*LN(O33)+($U$2*(1-P33/2))</f>
        <v>-3.9596086705366353</v>
      </c>
      <c r="R33">
        <f>$U$2+2-Q33</f>
        <v>-4.0403913294633647</v>
      </c>
      <c r="S33">
        <f t="shared" si="12"/>
        <v>14.040391329463365</v>
      </c>
      <c r="T33">
        <f t="shared" si="8"/>
        <v>1.4040391329463364</v>
      </c>
      <c r="W33">
        <v>0.64</v>
      </c>
      <c r="X33">
        <f t="shared" si="5"/>
        <v>1.4257792915650727</v>
      </c>
      <c r="Y33">
        <f t="shared" si="6"/>
        <v>13.267012582511185</v>
      </c>
      <c r="Z33">
        <f t="shared" si="7"/>
        <v>38.732987417488815</v>
      </c>
      <c r="AA33">
        <f t="shared" si="13"/>
        <v>-28.732987417488815</v>
      </c>
      <c r="AB33">
        <f t="shared" si="9"/>
        <v>-2.8732987417488816</v>
      </c>
    </row>
    <row r="34" spans="1:28" x14ac:dyDescent="0.25">
      <c r="A34">
        <v>0.66</v>
      </c>
      <c r="B34">
        <f t="shared" si="0"/>
        <v>1.4817536741017154</v>
      </c>
      <c r="C34">
        <f>1/0.41*LN(A34)+($G$2*(1-B34/2))</f>
        <v>-1.5316986282438108</v>
      </c>
      <c r="D34">
        <f>$G$2+2-C34</f>
        <v>1.5316986282438108</v>
      </c>
      <c r="E34">
        <f t="shared" si="10"/>
        <v>8.4683013717561888</v>
      </c>
      <c r="F34">
        <f t="shared" si="1"/>
        <v>0.84683013717561884</v>
      </c>
      <c r="H34">
        <v>0.66</v>
      </c>
      <c r="I34">
        <f t="shared" si="2"/>
        <v>1.4817536741017154</v>
      </c>
      <c r="J34">
        <f>1/0.41*LN(H34)+($N$2*(1-I34/2))</f>
        <v>1.5777793271458969</v>
      </c>
      <c r="K34">
        <f>$N$2+2-J34</f>
        <v>10.422220672854102</v>
      </c>
      <c r="L34">
        <f t="shared" si="11"/>
        <v>-0.42222067285410247</v>
      </c>
      <c r="M34">
        <f t="shared" si="3"/>
        <v>-4.2222067285410246E-2</v>
      </c>
      <c r="O34">
        <v>0.66</v>
      </c>
      <c r="P34">
        <f t="shared" si="4"/>
        <v>1.4817536741017154</v>
      </c>
      <c r="Q34">
        <f>1/0.41*LN(O34)+($U$2*(1-P34/2))</f>
        <v>-3.6046839318369495</v>
      </c>
      <c r="R34">
        <f>$U$2+2-Q34</f>
        <v>-4.3953160681630505</v>
      </c>
      <c r="S34">
        <f t="shared" si="12"/>
        <v>14.395316068163051</v>
      </c>
      <c r="T34">
        <f t="shared" si="8"/>
        <v>1.4395316068163051</v>
      </c>
      <c r="W34">
        <v>0.66</v>
      </c>
      <c r="X34">
        <f t="shared" si="5"/>
        <v>1.4817536741017154</v>
      </c>
      <c r="Y34">
        <f t="shared" si="6"/>
        <v>11.942705845111588</v>
      </c>
      <c r="Z34">
        <f t="shared" si="7"/>
        <v>40.05729415488841</v>
      </c>
      <c r="AA34">
        <f t="shared" si="13"/>
        <v>-30.05729415488841</v>
      </c>
      <c r="AB34">
        <f t="shared" si="9"/>
        <v>-3.0057294154888412</v>
      </c>
    </row>
    <row r="35" spans="1:28" x14ac:dyDescent="0.25">
      <c r="A35">
        <v>0.68</v>
      </c>
      <c r="B35">
        <f t="shared" si="0"/>
        <v>1.535826794978997</v>
      </c>
      <c r="C35">
        <f>1/0.41*LN(A35)+($G$2*(1-B35/2))</f>
        <v>-1.4048134021234047</v>
      </c>
      <c r="D35">
        <f>$G$2+2-C35</f>
        <v>1.4048134021234047</v>
      </c>
      <c r="E35">
        <f t="shared" si="10"/>
        <v>8.5951865978765944</v>
      </c>
      <c r="F35">
        <f t="shared" si="1"/>
        <v>0.8595186597876594</v>
      </c>
      <c r="H35">
        <v>0.68</v>
      </c>
      <c r="I35">
        <f t="shared" si="2"/>
        <v>1.535826794978997</v>
      </c>
      <c r="J35">
        <f>1/0.41*LN(H35)+($N$2*(1-I35/2))</f>
        <v>1.3802258280026134</v>
      </c>
      <c r="K35">
        <f>$N$2+2-J35</f>
        <v>10.619774171997387</v>
      </c>
      <c r="L35">
        <f t="shared" si="11"/>
        <v>-0.6197741719973866</v>
      </c>
      <c r="M35">
        <f t="shared" si="3"/>
        <v>-6.1977417199738663E-2</v>
      </c>
      <c r="O35">
        <v>0.68</v>
      </c>
      <c r="P35">
        <f t="shared" si="4"/>
        <v>1.535826794978997</v>
      </c>
      <c r="Q35">
        <f>1/0.41*LN(O35)+($U$2*(1-P35/2))</f>
        <v>-3.2615062222074167</v>
      </c>
      <c r="R35">
        <f>$U$2+2-Q35</f>
        <v>-4.7384937777925833</v>
      </c>
      <c r="S35">
        <f t="shared" si="12"/>
        <v>14.738493777792584</v>
      </c>
      <c r="T35">
        <f t="shared" si="8"/>
        <v>1.4738493777792585</v>
      </c>
      <c r="W35">
        <v>0.68</v>
      </c>
      <c r="X35">
        <f t="shared" si="5"/>
        <v>1.535826794978997</v>
      </c>
      <c r="Y35">
        <f t="shared" si="6"/>
        <v>10.663689928422674</v>
      </c>
      <c r="Z35">
        <f t="shared" si="7"/>
        <v>41.33631007157733</v>
      </c>
      <c r="AA35">
        <f t="shared" si="13"/>
        <v>-31.33631007157733</v>
      </c>
      <c r="AB35">
        <f t="shared" si="9"/>
        <v>-3.1336310071577329</v>
      </c>
    </row>
    <row r="36" spans="1:28" x14ac:dyDescent="0.25">
      <c r="A36">
        <v>0.7</v>
      </c>
      <c r="B36">
        <f t="shared" si="0"/>
        <v>1.5877852522924729</v>
      </c>
      <c r="C36">
        <f>1/0.41*LN(A36)+($G$2*(1-B36/2))</f>
        <v>-1.2821536353629721</v>
      </c>
      <c r="D36">
        <f>$G$2+2-C36</f>
        <v>1.2821536353629721</v>
      </c>
      <c r="E36">
        <f t="shared" si="10"/>
        <v>8.7178463646370279</v>
      </c>
      <c r="F36">
        <f t="shared" si="1"/>
        <v>0.87178463646370274</v>
      </c>
      <c r="H36">
        <v>0.7</v>
      </c>
      <c r="I36">
        <f t="shared" si="2"/>
        <v>1.5877852522924729</v>
      </c>
      <c r="J36">
        <f>1/0.41*LN(H36)+($N$2*(1-I36/2))</f>
        <v>1.1911348508821904</v>
      </c>
      <c r="K36">
        <f>$N$2+2-J36</f>
        <v>10.80886514911781</v>
      </c>
      <c r="L36">
        <f t="shared" si="11"/>
        <v>-0.80886514911781049</v>
      </c>
      <c r="M36">
        <f t="shared" si="3"/>
        <v>-8.0886514911781046E-2</v>
      </c>
      <c r="O36">
        <v>0.7</v>
      </c>
      <c r="P36">
        <f t="shared" si="4"/>
        <v>1.5877852522924729</v>
      </c>
      <c r="Q36">
        <f>1/0.41*LN(O36)+($U$2*(1-P36/2))</f>
        <v>-2.9310126261930805</v>
      </c>
      <c r="R36">
        <f>$U$2+2-Q36</f>
        <v>-5.0689873738069195</v>
      </c>
      <c r="S36">
        <f t="shared" si="12"/>
        <v>15.06898737380692</v>
      </c>
      <c r="T36">
        <f t="shared" si="8"/>
        <v>1.5068987373806919</v>
      </c>
      <c r="W36">
        <v>0.7</v>
      </c>
      <c r="X36">
        <f t="shared" si="5"/>
        <v>1.5877852522924729</v>
      </c>
      <c r="Y36">
        <f t="shared" si="6"/>
        <v>9.4354298050327312</v>
      </c>
      <c r="Z36">
        <f t="shared" si="7"/>
        <v>42.564570194967267</v>
      </c>
      <c r="AA36">
        <f t="shared" si="13"/>
        <v>-32.564570194967267</v>
      </c>
      <c r="AB36">
        <f t="shared" si="9"/>
        <v>-3.2564570194967266</v>
      </c>
    </row>
    <row r="37" spans="1:28" x14ac:dyDescent="0.25">
      <c r="A37">
        <v>0.72</v>
      </c>
      <c r="B37">
        <f t="shared" si="0"/>
        <v>1.6374239897486897</v>
      </c>
      <c r="C37">
        <f>1/0.41*LN(A37)+($G$2*(1-B37/2))</f>
        <v>-1.1638054418904227</v>
      </c>
      <c r="D37">
        <f>$G$2+2-C37</f>
        <v>1.1638054418904227</v>
      </c>
      <c r="E37">
        <f t="shared" si="10"/>
        <v>8.8361945581095771</v>
      </c>
      <c r="F37">
        <f t="shared" si="1"/>
        <v>0.88361945581095769</v>
      </c>
      <c r="H37">
        <v>0.72</v>
      </c>
      <c r="I37">
        <f t="shared" si="2"/>
        <v>1.6374239897486897</v>
      </c>
      <c r="J37">
        <f>1/0.41*LN(H37)+($N$2*(1-I37/2))</f>
        <v>1.0116506196174389</v>
      </c>
      <c r="K37">
        <f>$N$2+2-J37</f>
        <v>10.98834938038256</v>
      </c>
      <c r="L37">
        <f t="shared" si="11"/>
        <v>-0.98834938038256048</v>
      </c>
      <c r="M37">
        <f t="shared" si="3"/>
        <v>-9.8834938038256048E-2</v>
      </c>
      <c r="O37">
        <v>0.72</v>
      </c>
      <c r="P37">
        <f t="shared" si="4"/>
        <v>1.6374239897486897</v>
      </c>
      <c r="Q37">
        <f>1/0.41*LN(O37)+($U$2*(1-P37/2))</f>
        <v>-2.6141094828956639</v>
      </c>
      <c r="R37">
        <f>$U$2+2-Q37</f>
        <v>-5.3858905171043361</v>
      </c>
      <c r="S37">
        <f t="shared" si="12"/>
        <v>15.385890517104336</v>
      </c>
      <c r="T37">
        <f t="shared" si="8"/>
        <v>1.5385890517104337</v>
      </c>
      <c r="W37">
        <v>0.72</v>
      </c>
      <c r="X37">
        <f t="shared" si="5"/>
        <v>1.6374239897486897</v>
      </c>
      <c r="Y37">
        <f t="shared" si="6"/>
        <v>8.2631708246436428</v>
      </c>
      <c r="Z37">
        <f t="shared" si="7"/>
        <v>43.736829175356355</v>
      </c>
      <c r="AA37">
        <f t="shared" si="13"/>
        <v>-33.736829175356355</v>
      </c>
      <c r="AB37">
        <f t="shared" si="9"/>
        <v>-3.3736829175356355</v>
      </c>
    </row>
    <row r="38" spans="1:28" x14ac:dyDescent="0.25">
      <c r="A38">
        <v>0.74</v>
      </c>
      <c r="B38">
        <f t="shared" si="0"/>
        <v>1.6845471059286887</v>
      </c>
      <c r="C38">
        <f>1/0.41*LN(A38)+($G$2*(1-B38/2))</f>
        <v>-1.0498555593979493</v>
      </c>
      <c r="D38">
        <f>$G$2+2-C38</f>
        <v>1.0498555593979493</v>
      </c>
      <c r="E38">
        <f t="shared" si="10"/>
        <v>8.9501444406020507</v>
      </c>
      <c r="F38">
        <f t="shared" si="1"/>
        <v>0.89501444406020503</v>
      </c>
      <c r="H38">
        <v>0.74</v>
      </c>
      <c r="I38">
        <f t="shared" si="2"/>
        <v>1.6845471059286887</v>
      </c>
      <c r="J38">
        <f>1/0.41*LN(H38)+($N$2*(1-I38/2))</f>
        <v>0.84286180502991825</v>
      </c>
      <c r="K38">
        <f>$N$2+2-J38</f>
        <v>11.157138194970083</v>
      </c>
      <c r="L38">
        <f t="shared" si="11"/>
        <v>-1.1571381949700825</v>
      </c>
      <c r="M38">
        <f t="shared" si="3"/>
        <v>-0.11571381949700825</v>
      </c>
      <c r="O38">
        <v>0.74</v>
      </c>
      <c r="P38">
        <f t="shared" si="4"/>
        <v>1.6845471059286887</v>
      </c>
      <c r="Q38">
        <f>1/0.41*LN(O38)+($U$2*(1-P38/2))</f>
        <v>-2.3116671356831944</v>
      </c>
      <c r="R38">
        <f>$U$2+2-Q38</f>
        <v>-5.6883328643168056</v>
      </c>
      <c r="S38">
        <f t="shared" si="12"/>
        <v>15.688332864316806</v>
      </c>
      <c r="T38">
        <f t="shared" si="8"/>
        <v>1.5688332864316805</v>
      </c>
      <c r="W38">
        <v>0.74</v>
      </c>
      <c r="X38">
        <f t="shared" si="5"/>
        <v>1.6845471059286887</v>
      </c>
      <c r="Y38">
        <f t="shared" si="6"/>
        <v>7.1519196864561438</v>
      </c>
      <c r="Z38">
        <f t="shared" si="7"/>
        <v>44.848080313543853</v>
      </c>
      <c r="AA38">
        <f t="shared" si="13"/>
        <v>-34.848080313543853</v>
      </c>
      <c r="AB38">
        <f t="shared" si="9"/>
        <v>-3.4848080313543854</v>
      </c>
    </row>
    <row r="39" spans="1:28" x14ac:dyDescent="0.25">
      <c r="A39">
        <v>0.76</v>
      </c>
      <c r="B39">
        <f t="shared" si="0"/>
        <v>1.7289686274214113</v>
      </c>
      <c r="C39">
        <f>1/0.41*LN(A39)+($G$2*(1-B39/2))</f>
        <v>-0.9403895328267845</v>
      </c>
      <c r="D39">
        <f>$G$2+2-C39</f>
        <v>0.9403895328267845</v>
      </c>
      <c r="E39">
        <f t="shared" si="10"/>
        <v>9.0596104671732149</v>
      </c>
      <c r="F39">
        <f t="shared" si="1"/>
        <v>0.90596104671732147</v>
      </c>
      <c r="H39">
        <v>0.76</v>
      </c>
      <c r="I39">
        <f t="shared" si="2"/>
        <v>1.7289686274214113</v>
      </c>
      <c r="J39">
        <f>1/0.41*LN(H39)+($N$2*(1-I39/2))</f>
        <v>0.68579870264474752</v>
      </c>
      <c r="K39">
        <f>$N$2+2-J39</f>
        <v>11.314201297355252</v>
      </c>
      <c r="L39">
        <f t="shared" si="11"/>
        <v>-1.3142012973552522</v>
      </c>
      <c r="M39">
        <f t="shared" si="3"/>
        <v>-0.13142012973552522</v>
      </c>
      <c r="O39">
        <v>0.76</v>
      </c>
      <c r="P39">
        <f t="shared" si="4"/>
        <v>1.7289686274214113</v>
      </c>
      <c r="Q39">
        <f>1/0.41*LN(O39)+($U$2*(1-P39/2))</f>
        <v>-2.0245150231411393</v>
      </c>
      <c r="R39">
        <f>$U$2+2-Q39</f>
        <v>-5.9754849768588603</v>
      </c>
      <c r="S39">
        <f t="shared" si="12"/>
        <v>15.97548497685886</v>
      </c>
      <c r="T39">
        <f t="shared" si="8"/>
        <v>1.597548497685886</v>
      </c>
      <c r="W39">
        <v>0.76</v>
      </c>
      <c r="X39">
        <f t="shared" si="5"/>
        <v>1.7289686274214113</v>
      </c>
      <c r="Y39">
        <f t="shared" si="6"/>
        <v>6.1064261542165212</v>
      </c>
      <c r="Z39">
        <f t="shared" si="7"/>
        <v>45.893573845783479</v>
      </c>
      <c r="AA39">
        <f t="shared" si="13"/>
        <v>-35.893573845783479</v>
      </c>
      <c r="AB39">
        <f t="shared" si="9"/>
        <v>-3.589357384578348</v>
      </c>
    </row>
    <row r="40" spans="1:28" x14ac:dyDescent="0.25">
      <c r="A40">
        <v>0.78</v>
      </c>
      <c r="B40">
        <f t="shared" si="0"/>
        <v>1.770513242775789</v>
      </c>
      <c r="C40">
        <f>1/0.41*LN(A40)+($G$2*(1-B40/2))</f>
        <v>-0.83549007258640506</v>
      </c>
      <c r="D40">
        <f>$G$2+2-C40</f>
        <v>0.83549007258640506</v>
      </c>
      <c r="E40">
        <f t="shared" si="10"/>
        <v>9.1645099274135955</v>
      </c>
      <c r="F40">
        <f t="shared" si="1"/>
        <v>0.91645099274135955</v>
      </c>
      <c r="H40">
        <v>0.78</v>
      </c>
      <c r="I40">
        <f t="shared" si="2"/>
        <v>1.770513242775789</v>
      </c>
      <c r="J40">
        <f>1/0.41*LN(H40)+($N$2*(1-I40/2))</f>
        <v>0.54143047075886075</v>
      </c>
      <c r="K40">
        <f>$N$2+2-J40</f>
        <v>11.458569529241139</v>
      </c>
      <c r="L40">
        <f t="shared" si="11"/>
        <v>-1.4585695292411387</v>
      </c>
      <c r="M40">
        <f t="shared" si="3"/>
        <v>-0.14585695292411388</v>
      </c>
      <c r="O40">
        <v>0.78</v>
      </c>
      <c r="P40">
        <f t="shared" si="4"/>
        <v>1.770513242775789</v>
      </c>
      <c r="Q40">
        <f>1/0.41*LN(O40)+($U$2*(1-P40/2))</f>
        <v>-1.7534371014832488</v>
      </c>
      <c r="R40">
        <f>$U$2+2-Q40</f>
        <v>-6.2465628985167516</v>
      </c>
      <c r="S40">
        <f t="shared" si="12"/>
        <v>16.24656289851675</v>
      </c>
      <c r="T40">
        <f t="shared" si="8"/>
        <v>1.624656289851675</v>
      </c>
      <c r="W40">
        <v>0.78</v>
      </c>
      <c r="X40">
        <f t="shared" si="5"/>
        <v>1.770513242775789</v>
      </c>
      <c r="Y40">
        <f t="shared" si="6"/>
        <v>5.1311656152430798</v>
      </c>
      <c r="Z40">
        <f t="shared" si="7"/>
        <v>46.868834384756923</v>
      </c>
      <c r="AA40">
        <f t="shared" si="13"/>
        <v>-36.868834384756923</v>
      </c>
      <c r="AB40">
        <f t="shared" si="9"/>
        <v>-3.6868834384756921</v>
      </c>
    </row>
    <row r="41" spans="1:28" x14ac:dyDescent="0.25">
      <c r="A41">
        <v>0.8</v>
      </c>
      <c r="B41">
        <f t="shared" si="0"/>
        <v>1.8090169943749475</v>
      </c>
      <c r="C41">
        <f>1/0.41*LN(A41)+($G$2*(1-B41/2))</f>
        <v>-0.73523556980605187</v>
      </c>
      <c r="D41">
        <f>$G$2+2-C41</f>
        <v>0.73523556980605187</v>
      </c>
      <c r="E41">
        <f t="shared" si="10"/>
        <v>9.2647644301939476</v>
      </c>
      <c r="F41">
        <f t="shared" si="1"/>
        <v>0.9264764430193948</v>
      </c>
      <c r="H41">
        <v>0.8</v>
      </c>
      <c r="I41">
        <f t="shared" si="2"/>
        <v>1.8090169943749475</v>
      </c>
      <c r="J41">
        <f>1/0.41*LN(H41)+($N$2*(1-I41/2))</f>
        <v>0.41066246394426342</v>
      </c>
      <c r="K41">
        <f>$N$2+2-J41</f>
        <v>11.589337536055737</v>
      </c>
      <c r="L41">
        <f t="shared" si="11"/>
        <v>-1.5893375360557371</v>
      </c>
      <c r="M41">
        <f t="shared" si="3"/>
        <v>-0.15893375360557371</v>
      </c>
      <c r="O41">
        <v>0.8</v>
      </c>
      <c r="P41">
        <f t="shared" si="4"/>
        <v>1.8090169943749475</v>
      </c>
      <c r="Q41">
        <f>1/0.41*LN(O41)+($U$2*(1-P41/2))</f>
        <v>-1.4991675923062622</v>
      </c>
      <c r="R41">
        <f>$U$2+2-Q41</f>
        <v>-6.5008324076937374</v>
      </c>
      <c r="S41">
        <f t="shared" si="12"/>
        <v>16.500832407693736</v>
      </c>
      <c r="T41">
        <f t="shared" si="8"/>
        <v>1.6500832407693735</v>
      </c>
      <c r="W41">
        <v>0.8</v>
      </c>
      <c r="X41">
        <f t="shared" si="5"/>
        <v>1.8090169943749475</v>
      </c>
      <c r="Y41">
        <f t="shared" si="6"/>
        <v>4.2303225764453147</v>
      </c>
      <c r="Z41">
        <f t="shared" si="7"/>
        <v>47.769677423554683</v>
      </c>
      <c r="AA41">
        <f t="shared" si="13"/>
        <v>-37.769677423554683</v>
      </c>
      <c r="AB41">
        <f t="shared" si="9"/>
        <v>-3.7769677423554682</v>
      </c>
    </row>
    <row r="42" spans="1:28" x14ac:dyDescent="0.25">
      <c r="A42">
        <v>0.82</v>
      </c>
      <c r="B42">
        <f t="shared" si="0"/>
        <v>1.8443279255020149</v>
      </c>
      <c r="C42">
        <f>1/0.41*LN(A42)+($G$2*(1-B42/2))</f>
        <v>-0.639698754312225</v>
      </c>
      <c r="D42">
        <f>$G$2+2-C42</f>
        <v>0.639698754312225</v>
      </c>
      <c r="E42">
        <f t="shared" si="10"/>
        <v>9.3603012456877757</v>
      </c>
      <c r="F42">
        <f t="shared" si="1"/>
        <v>0.93603012456877754</v>
      </c>
      <c r="H42">
        <v>0.82</v>
      </c>
      <c r="I42">
        <f t="shared" si="2"/>
        <v>1.8443279255020149</v>
      </c>
      <c r="J42">
        <f>1/0.41*LN(H42)+($N$2*(1-I42/2))</f>
        <v>0.29433369267568593</v>
      </c>
      <c r="K42">
        <f>$N$2+2-J42</f>
        <v>11.705666307324314</v>
      </c>
      <c r="L42">
        <f t="shared" si="11"/>
        <v>-1.7056663073243143</v>
      </c>
      <c r="M42">
        <f t="shared" si="3"/>
        <v>-0.17056663073243145</v>
      </c>
      <c r="O42">
        <v>0.82</v>
      </c>
      <c r="P42">
        <f t="shared" si="4"/>
        <v>1.8443279255020149</v>
      </c>
      <c r="Q42">
        <f>1/0.41*LN(O42)+($U$2*(1-P42/2))</f>
        <v>-1.2623870523041656</v>
      </c>
      <c r="R42">
        <f>$U$2+2-Q42</f>
        <v>-6.7376129476958342</v>
      </c>
      <c r="S42">
        <f t="shared" si="12"/>
        <v>16.737612947695833</v>
      </c>
      <c r="T42">
        <f t="shared" si="8"/>
        <v>1.6737612947695832</v>
      </c>
      <c r="W42">
        <v>0.82</v>
      </c>
      <c r="X42">
        <f t="shared" si="5"/>
        <v>1.8443279255020149</v>
      </c>
      <c r="Y42">
        <f t="shared" si="6"/>
        <v>3.407775182635389</v>
      </c>
      <c r="Z42">
        <f t="shared" si="7"/>
        <v>48.59222481736461</v>
      </c>
      <c r="AA42">
        <f t="shared" si="13"/>
        <v>-38.59222481736461</v>
      </c>
      <c r="AB42">
        <f t="shared" si="9"/>
        <v>-3.8592224817364609</v>
      </c>
    </row>
    <row r="43" spans="1:28" x14ac:dyDescent="0.25">
      <c r="A43">
        <v>0.84</v>
      </c>
      <c r="B43">
        <f t="shared" si="0"/>
        <v>1.8763066800438635</v>
      </c>
      <c r="C43">
        <f>1/0.41*LN(A43)+($G$2*(1-B43/2))</f>
        <v>-0.54894548372388718</v>
      </c>
      <c r="D43">
        <f>$G$2+2-C43</f>
        <v>0.54894548372388718</v>
      </c>
      <c r="E43">
        <f t="shared" si="10"/>
        <v>9.4510545162761126</v>
      </c>
      <c r="F43">
        <f t="shared" si="1"/>
        <v>0.94510545162761128</v>
      </c>
      <c r="H43">
        <v>0.84</v>
      </c>
      <c r="I43">
        <f t="shared" si="2"/>
        <v>1.8763066800438635</v>
      </c>
      <c r="J43">
        <f>1/0.41*LN(H43)+($N$2*(1-I43/2))</f>
        <v>0.19321443601293192</v>
      </c>
      <c r="K43">
        <f>$N$2+2-J43</f>
        <v>11.806785563987068</v>
      </c>
      <c r="L43">
        <f t="shared" si="11"/>
        <v>-1.8067855639870682</v>
      </c>
      <c r="M43">
        <f t="shared" si="3"/>
        <v>-0.18067855639870684</v>
      </c>
      <c r="O43">
        <v>0.84</v>
      </c>
      <c r="P43">
        <f t="shared" si="4"/>
        <v>1.8763066800438635</v>
      </c>
      <c r="Q43">
        <f>1/0.41*LN(O43)+($U$2*(1-P43/2))</f>
        <v>-1.0437187635484333</v>
      </c>
      <c r="R43">
        <f>$U$2+2-Q43</f>
        <v>-6.9562812364515665</v>
      </c>
      <c r="S43">
        <f t="shared" si="12"/>
        <v>16.956281236451566</v>
      </c>
      <c r="T43">
        <f t="shared" si="8"/>
        <v>1.6956281236451567</v>
      </c>
      <c r="W43">
        <v>0.84</v>
      </c>
      <c r="X43">
        <f t="shared" si="5"/>
        <v>1.8763066800438635</v>
      </c>
      <c r="Y43">
        <f t="shared" si="6"/>
        <v>2.6670808351356623</v>
      </c>
      <c r="Z43">
        <f t="shared" si="7"/>
        <v>49.332919164864336</v>
      </c>
      <c r="AA43">
        <f t="shared" si="13"/>
        <v>-39.332919164864336</v>
      </c>
      <c r="AB43">
        <f t="shared" si="9"/>
        <v>-3.9332919164864335</v>
      </c>
    </row>
    <row r="44" spans="1:28" x14ac:dyDescent="0.25">
      <c r="A44">
        <v>0.86</v>
      </c>
      <c r="B44">
        <f t="shared" si="0"/>
        <v>1.9048270524660194</v>
      </c>
      <c r="C44">
        <f>1/0.41*LN(A44)+($G$2*(1-B44/2))</f>
        <v>-0.46303365420369685</v>
      </c>
      <c r="D44">
        <f>$G$2+2-C44</f>
        <v>0.46303365420369685</v>
      </c>
      <c r="E44">
        <f t="shared" si="10"/>
        <v>9.5369663457963032</v>
      </c>
      <c r="F44">
        <f t="shared" si="1"/>
        <v>0.95369663457963028</v>
      </c>
      <c r="H44">
        <v>0.86</v>
      </c>
      <c r="I44">
        <f t="shared" si="2"/>
        <v>1.9048270524660194</v>
      </c>
      <c r="J44">
        <f>1/0.41*LN(H44)+($N$2*(1-I44/2))</f>
        <v>0.10800403100018702</v>
      </c>
      <c r="K44">
        <f>$N$2+2-J44</f>
        <v>11.891995968999813</v>
      </c>
      <c r="L44">
        <f t="shared" si="11"/>
        <v>-1.8919959689998134</v>
      </c>
      <c r="M44">
        <f t="shared" si="3"/>
        <v>-0.18919959689998134</v>
      </c>
      <c r="O44">
        <v>0.86</v>
      </c>
      <c r="P44">
        <f t="shared" si="4"/>
        <v>1.9048270524660194</v>
      </c>
      <c r="Q44">
        <f>1/0.41*LN(O44)+($U$2*(1-P44/2))</f>
        <v>-0.84372544433961938</v>
      </c>
      <c r="R44">
        <f>$U$2+2-Q44</f>
        <v>-7.1562745556603806</v>
      </c>
      <c r="S44">
        <f t="shared" si="12"/>
        <v>17.156274555660382</v>
      </c>
      <c r="T44">
        <f t="shared" si="8"/>
        <v>1.7156274555660382</v>
      </c>
      <c r="W44">
        <v>0.86</v>
      </c>
      <c r="X44">
        <f t="shared" si="5"/>
        <v>1.9048270524660194</v>
      </c>
      <c r="Y44">
        <f t="shared" si="6"/>
        <v>2.0114629816798</v>
      </c>
      <c r="Z44">
        <f t="shared" si="7"/>
        <v>49.988537018320201</v>
      </c>
      <c r="AA44">
        <f t="shared" si="13"/>
        <v>-39.988537018320201</v>
      </c>
      <c r="AB44">
        <f t="shared" si="9"/>
        <v>-3.99885370183202</v>
      </c>
    </row>
    <row r="45" spans="1:28" x14ac:dyDescent="0.25">
      <c r="A45">
        <v>0.88</v>
      </c>
      <c r="B45">
        <f t="shared" si="0"/>
        <v>1.9297764858882513</v>
      </c>
      <c r="C45">
        <f>1/0.41*LN(A45)+($G$2*(1-B45/2))</f>
        <v>-0.38201222511146787</v>
      </c>
      <c r="D45">
        <f>$G$2+2-C45</f>
        <v>0.38201222511146787</v>
      </c>
      <c r="E45">
        <f t="shared" si="10"/>
        <v>9.6179877748885314</v>
      </c>
      <c r="F45">
        <f t="shared" si="1"/>
        <v>0.96179877748885312</v>
      </c>
      <c r="H45">
        <v>0.88</v>
      </c>
      <c r="I45">
        <f t="shared" si="2"/>
        <v>1.9297764858882513</v>
      </c>
      <c r="J45">
        <f>1/0.41*LN(H45)+($N$2*(1-I45/2))</f>
        <v>3.9328859559024043E-2</v>
      </c>
      <c r="K45">
        <f>$N$2+2-J45</f>
        <v>11.960671140440976</v>
      </c>
      <c r="L45">
        <f t="shared" si="11"/>
        <v>-1.9606711404409758</v>
      </c>
      <c r="M45">
        <f t="shared" si="3"/>
        <v>-0.19606711404409757</v>
      </c>
      <c r="O45">
        <v>0.88</v>
      </c>
      <c r="P45">
        <f t="shared" si="4"/>
        <v>1.9297764858882513</v>
      </c>
      <c r="Q45">
        <f>1/0.41*LN(O45)+($U$2*(1-P45/2))</f>
        <v>-0.66290628155846254</v>
      </c>
      <c r="R45">
        <f>$U$2+2-Q45</f>
        <v>-7.3370937184415377</v>
      </c>
      <c r="S45">
        <f t="shared" si="12"/>
        <v>17.337093718441537</v>
      </c>
      <c r="T45">
        <f t="shared" si="8"/>
        <v>1.7337093718441536</v>
      </c>
      <c r="W45">
        <v>0.88</v>
      </c>
      <c r="X45">
        <f t="shared" si="5"/>
        <v>1.9297764858882513</v>
      </c>
      <c r="Y45">
        <f t="shared" si="6"/>
        <v>1.443799141793997</v>
      </c>
      <c r="Z45">
        <f t="shared" si="7"/>
        <v>50.556200858206005</v>
      </c>
      <c r="AA45">
        <f t="shared" si="13"/>
        <v>-40.556200858206005</v>
      </c>
      <c r="AB45">
        <f t="shared" si="9"/>
        <v>-4.0556200858206006</v>
      </c>
    </row>
    <row r="46" spans="1:28" x14ac:dyDescent="0.25">
      <c r="A46">
        <v>0.9</v>
      </c>
      <c r="B46">
        <f t="shared" si="0"/>
        <v>1.9510565162951536</v>
      </c>
      <c r="C46">
        <f>1/0.41*LN(A46)+($G$2*(1-B46/2))</f>
        <v>-0.30592035116295924</v>
      </c>
      <c r="D46">
        <f>$G$2+2-C46</f>
        <v>0.30592035116295924</v>
      </c>
      <c r="E46">
        <f t="shared" si="10"/>
        <v>9.6940796488370413</v>
      </c>
      <c r="F46">
        <f t="shared" si="1"/>
        <v>0.96940796488370418</v>
      </c>
      <c r="H46">
        <v>0.9</v>
      </c>
      <c r="I46">
        <f t="shared" si="2"/>
        <v>1.9510565162951536</v>
      </c>
      <c r="J46">
        <f>1/0.41*LN(H46)+($N$2*(1-I46/2))</f>
        <v>-1.225944893388109E-2</v>
      </c>
      <c r="K46">
        <f>$N$2+2-J46</f>
        <v>12.012259448933881</v>
      </c>
      <c r="L46">
        <f t="shared" si="11"/>
        <v>-2.0122594489338805</v>
      </c>
      <c r="M46">
        <f t="shared" si="3"/>
        <v>-0.20122594489338805</v>
      </c>
      <c r="O46">
        <v>0.9</v>
      </c>
      <c r="P46">
        <f t="shared" si="4"/>
        <v>1.9510565162951536</v>
      </c>
      <c r="Q46">
        <f>1/0.41*LN(O46)+($U$2*(1-P46/2))</f>
        <v>-0.50169428598234467</v>
      </c>
      <c r="R46">
        <f>$U$2+2-Q46</f>
        <v>-7.498305714017655</v>
      </c>
      <c r="S46">
        <f t="shared" si="12"/>
        <v>17.498305714017654</v>
      </c>
      <c r="T46">
        <f t="shared" si="8"/>
        <v>1.7498305714017655</v>
      </c>
      <c r="W46">
        <v>0.9</v>
      </c>
      <c r="X46">
        <f t="shared" si="5"/>
        <v>1.9510565162951536</v>
      </c>
      <c r="Y46">
        <f t="shared" si="6"/>
        <v>0.96661022516304607</v>
      </c>
      <c r="Z46">
        <f t="shared" si="7"/>
        <v>51.033389774836955</v>
      </c>
      <c r="AA46">
        <f t="shared" si="13"/>
        <v>-41.033389774836955</v>
      </c>
      <c r="AB46">
        <f t="shared" si="9"/>
        <v>-4.1033389774836957</v>
      </c>
    </row>
    <row r="47" spans="1:28" x14ac:dyDescent="0.25">
      <c r="A47">
        <v>0.92</v>
      </c>
      <c r="B47">
        <f t="shared" si="0"/>
        <v>1.9685831611286311</v>
      </c>
      <c r="C47">
        <f>1/0.41*LN(A47)+($G$2*(1-B47/2))</f>
        <v>-0.23478661677149334</v>
      </c>
      <c r="D47">
        <f>$G$2+2-C47</f>
        <v>0.23478661677149334</v>
      </c>
      <c r="E47">
        <f t="shared" si="10"/>
        <v>9.765213383228506</v>
      </c>
      <c r="F47">
        <f t="shared" si="1"/>
        <v>0.9765213383228506</v>
      </c>
      <c r="H47">
        <v>0.92</v>
      </c>
      <c r="I47">
        <f t="shared" si="2"/>
        <v>1.9685831611286311</v>
      </c>
      <c r="J47">
        <f>1/0.41*LN(H47)+($N$2*(1-I47/2))</f>
        <v>-4.6285583543279801E-2</v>
      </c>
      <c r="K47">
        <f>$N$2+2-J47</f>
        <v>12.04628558354328</v>
      </c>
      <c r="L47">
        <f t="shared" si="11"/>
        <v>-2.0462855835432805</v>
      </c>
      <c r="M47">
        <f t="shared" si="3"/>
        <v>-0.20462855835432806</v>
      </c>
      <c r="O47">
        <v>0.92</v>
      </c>
      <c r="P47">
        <f t="shared" si="4"/>
        <v>1.9685831611286311</v>
      </c>
      <c r="Q47">
        <f>1/0.41*LN(O47)+($U$2*(1-P47/2))</f>
        <v>-0.36045397225696907</v>
      </c>
      <c r="R47">
        <f>$U$2+2-Q47</f>
        <v>-7.6395460277430312</v>
      </c>
      <c r="S47">
        <f t="shared" si="12"/>
        <v>17.63954602774303</v>
      </c>
      <c r="T47">
        <f t="shared" si="8"/>
        <v>1.7639546027743029</v>
      </c>
      <c r="W47">
        <v>0.92</v>
      </c>
      <c r="X47">
        <f t="shared" si="5"/>
        <v>1.9685831611286311</v>
      </c>
      <c r="Y47">
        <f t="shared" si="6"/>
        <v>0.58205119388409865</v>
      </c>
      <c r="Z47">
        <f t="shared" si="7"/>
        <v>51.417948806115902</v>
      </c>
      <c r="AA47">
        <f t="shared" si="13"/>
        <v>-41.417948806115902</v>
      </c>
      <c r="AB47">
        <f t="shared" si="9"/>
        <v>-4.1417948806115898</v>
      </c>
    </row>
    <row r="48" spans="1:28" x14ac:dyDescent="0.25">
      <c r="A48">
        <v>0.94</v>
      </c>
      <c r="B48">
        <f t="shared" si="0"/>
        <v>1.9822872507286886</v>
      </c>
      <c r="C48">
        <f>1/0.41*LN(A48)+($G$2*(1-B48/2))</f>
        <v>-0.16862836809591511</v>
      </c>
      <c r="D48">
        <f>$G$2+2-C48</f>
        <v>0.16862836809591511</v>
      </c>
      <c r="E48">
        <f t="shared" si="10"/>
        <v>9.8313716319040854</v>
      </c>
      <c r="F48">
        <f t="shared" si="1"/>
        <v>0.98313716319040856</v>
      </c>
      <c r="H48">
        <v>0.94</v>
      </c>
      <c r="I48">
        <f t="shared" si="2"/>
        <v>1.9822872507286886</v>
      </c>
      <c r="J48">
        <f>1/0.41*LN(H48)+($N$2*(1-I48/2))</f>
        <v>-6.2351872468046771E-2</v>
      </c>
      <c r="K48">
        <f>$N$2+2-J48</f>
        <v>12.062351872468048</v>
      </c>
      <c r="L48">
        <f t="shared" si="11"/>
        <v>-2.0623518724680476</v>
      </c>
      <c r="M48">
        <f t="shared" si="3"/>
        <v>-0.20623518724680476</v>
      </c>
      <c r="O48">
        <v>0.94</v>
      </c>
      <c r="P48">
        <f t="shared" si="4"/>
        <v>1.9822872507286886</v>
      </c>
      <c r="Q48">
        <f>1/0.41*LN(O48)+($U$2*(1-P48/2))</f>
        <v>-0.23947936518116067</v>
      </c>
      <c r="R48">
        <f>$U$2+2-Q48</f>
        <v>-7.7605206348188389</v>
      </c>
      <c r="S48">
        <f t="shared" si="12"/>
        <v>17.760520634818839</v>
      </c>
      <c r="T48">
        <f t="shared" si="8"/>
        <v>1.7760520634818839</v>
      </c>
      <c r="W48">
        <v>0.94</v>
      </c>
      <c r="X48">
        <f t="shared" si="5"/>
        <v>1.9822872507286886</v>
      </c>
      <c r="Y48">
        <f t="shared" si="6"/>
        <v>0.29190311295818105</v>
      </c>
      <c r="Z48">
        <f t="shared" si="7"/>
        <v>51.708096887041819</v>
      </c>
      <c r="AA48">
        <f t="shared" si="13"/>
        <v>-41.708096887041819</v>
      </c>
      <c r="AB48">
        <f t="shared" si="9"/>
        <v>-4.1708096887041819</v>
      </c>
    </row>
    <row r="49" spans="1:28" x14ac:dyDescent="0.25">
      <c r="A49">
        <v>0.96</v>
      </c>
      <c r="B49">
        <f t="shared" si="0"/>
        <v>1.9921147013144778</v>
      </c>
      <c r="C49">
        <f>1/0.41*LN(A49)+($G$2*(1-B49/2))</f>
        <v>-0.10745113897882752</v>
      </c>
      <c r="D49">
        <f>$G$2+2-C49</f>
        <v>0.10745113897882752</v>
      </c>
      <c r="E49">
        <f t="shared" si="10"/>
        <v>9.8925488610211723</v>
      </c>
      <c r="F49">
        <f t="shared" si="1"/>
        <v>0.9892548861021172</v>
      </c>
      <c r="H49">
        <v>0.96</v>
      </c>
      <c r="I49">
        <f t="shared" si="2"/>
        <v>1.9921147013144778</v>
      </c>
      <c r="J49">
        <f>1/0.41*LN(H49)+($N$2*(1-I49/2))</f>
        <v>-6.013934686569411E-2</v>
      </c>
      <c r="K49">
        <f>$N$2+2-J49</f>
        <v>12.060139346865695</v>
      </c>
      <c r="L49">
        <f t="shared" si="11"/>
        <v>-2.0601393468656948</v>
      </c>
      <c r="M49">
        <f t="shared" si="3"/>
        <v>-0.20601393468656948</v>
      </c>
      <c r="O49">
        <v>0.96</v>
      </c>
      <c r="P49">
        <f t="shared" si="4"/>
        <v>1.9921147013144778</v>
      </c>
      <c r="Q49">
        <f>1/0.41*LN(O49)+($U$2*(1-P49/2))</f>
        <v>-0.13899233372091646</v>
      </c>
      <c r="R49">
        <f>$U$2+2-Q49</f>
        <v>-7.8610076662790833</v>
      </c>
      <c r="S49">
        <f t="shared" si="12"/>
        <v>17.861007666279082</v>
      </c>
      <c r="T49">
        <f t="shared" si="8"/>
        <v>1.7861007666279083</v>
      </c>
      <c r="W49">
        <v>0.96</v>
      </c>
      <c r="X49">
        <f t="shared" si="5"/>
        <v>1.9921147013144778</v>
      </c>
      <c r="Y49">
        <f t="shared" si="6"/>
        <v>9.7566626844750592E-2</v>
      </c>
      <c r="Z49">
        <f t="shared" si="7"/>
        <v>51.902433373155247</v>
      </c>
      <c r="AA49">
        <f t="shared" si="13"/>
        <v>-41.902433373155247</v>
      </c>
      <c r="AB49">
        <f t="shared" si="9"/>
        <v>-4.1902433373155246</v>
      </c>
    </row>
    <row r="50" spans="1:28" x14ac:dyDescent="0.25">
      <c r="A50">
        <v>0.98</v>
      </c>
      <c r="B50">
        <f t="shared" si="0"/>
        <v>1.9980267284282716</v>
      </c>
      <c r="C50">
        <f>1/0.41*LN(A50)+($G$2*(1-B50/2))</f>
        <v>-5.1248167468117382E-2</v>
      </c>
      <c r="D50">
        <f>$G$2+2-C50</f>
        <v>5.1248167468117382E-2</v>
      </c>
      <c r="E50">
        <f t="shared" si="10"/>
        <v>9.9487518325318831</v>
      </c>
      <c r="F50">
        <f t="shared" si="1"/>
        <v>0.99487518325318836</v>
      </c>
      <c r="H50">
        <v>0.98</v>
      </c>
      <c r="I50">
        <f t="shared" si="2"/>
        <v>1.9980267284282716</v>
      </c>
      <c r="J50">
        <f>1/0.41*LN(H50)+($N$2*(1-I50/2))</f>
        <v>-3.9408538037746736E-2</v>
      </c>
      <c r="K50">
        <f>$N$2+2-J50</f>
        <v>12.039408538037748</v>
      </c>
      <c r="L50">
        <f t="shared" si="11"/>
        <v>-2.0394085380377476</v>
      </c>
      <c r="M50">
        <f t="shared" si="3"/>
        <v>-0.20394085380377475</v>
      </c>
      <c r="O50">
        <v>0.98</v>
      </c>
      <c r="P50">
        <f t="shared" si="4"/>
        <v>1.9980267284282716</v>
      </c>
      <c r="Q50">
        <f>1/0.41*LN(O50)+($U$2*(1-P50/2))</f>
        <v>-5.9141253755031147E-2</v>
      </c>
      <c r="R50">
        <f>$U$2+2-Q50</f>
        <v>-7.9408587462449685</v>
      </c>
      <c r="S50">
        <f t="shared" si="12"/>
        <v>17.94085874624497</v>
      </c>
      <c r="T50">
        <f t="shared" si="8"/>
        <v>1.794085874624497</v>
      </c>
      <c r="W50">
        <v>0.98</v>
      </c>
      <c r="X50">
        <f t="shared" si="5"/>
        <v>1.9980267284282716</v>
      </c>
      <c r="Y50">
        <f t="shared" si="6"/>
        <v>5.6893396822084441E-5</v>
      </c>
      <c r="Z50">
        <f t="shared" si="7"/>
        <v>51.999943106603176</v>
      </c>
      <c r="AA50">
        <f t="shared" si="13"/>
        <v>-41.999943106603176</v>
      </c>
      <c r="AB50">
        <f t="shared" si="9"/>
        <v>-4.1999943106603173</v>
      </c>
    </row>
    <row r="51" spans="1:28" x14ac:dyDescent="0.25">
      <c r="A51">
        <v>1</v>
      </c>
      <c r="B51">
        <f t="shared" si="0"/>
        <v>2</v>
      </c>
      <c r="C51">
        <f>1/0.41*LN(A51)+($G$2*(1-B51/2))</f>
        <v>0</v>
      </c>
      <c r="D51">
        <f>$G$2+2-C51</f>
        <v>0</v>
      </c>
      <c r="E51">
        <f t="shared" si="10"/>
        <v>10</v>
      </c>
      <c r="F51">
        <f t="shared" si="1"/>
        <v>1</v>
      </c>
      <c r="H51">
        <v>1</v>
      </c>
      <c r="I51">
        <f t="shared" si="2"/>
        <v>2</v>
      </c>
      <c r="J51">
        <f>1/0.41*LN(H51)+($N$2*(1-I51/2))</f>
        <v>0</v>
      </c>
      <c r="K51">
        <f>$N$2+2-J51</f>
        <v>12</v>
      </c>
      <c r="L51">
        <f t="shared" si="11"/>
        <v>-2</v>
      </c>
      <c r="M51">
        <f t="shared" si="3"/>
        <v>-0.2</v>
      </c>
      <c r="O51">
        <v>1</v>
      </c>
      <c r="P51">
        <f t="shared" si="4"/>
        <v>2</v>
      </c>
      <c r="Q51">
        <f>1/0.41*LN(O51)+($U$2*(1-P51/2))</f>
        <v>0</v>
      </c>
      <c r="R51">
        <f>$U$2+2-Q51</f>
        <v>-8</v>
      </c>
      <c r="S51">
        <f t="shared" si="12"/>
        <v>18</v>
      </c>
      <c r="T51">
        <f t="shared" si="8"/>
        <v>1.8</v>
      </c>
      <c r="W51">
        <v>1</v>
      </c>
      <c r="X51">
        <f t="shared" si="5"/>
        <v>2</v>
      </c>
      <c r="Y51">
        <f t="shared" si="6"/>
        <v>0</v>
      </c>
      <c r="Z51">
        <f t="shared" si="7"/>
        <v>52</v>
      </c>
      <c r="AA51">
        <f t="shared" si="13"/>
        <v>-42</v>
      </c>
      <c r="AB51">
        <f t="shared" si="9"/>
        <v>-4.2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Q5a</vt:lpstr>
      <vt:lpstr>Q5b</vt:lpstr>
      <vt:lpstr>Q5c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General</cp:lastModifiedBy>
  <dcterms:created xsi:type="dcterms:W3CDTF">2025-06-24T23:11:09Z</dcterms:created>
  <dcterms:modified xsi:type="dcterms:W3CDTF">2025-06-25T17:40:13Z</dcterms:modified>
</cp:coreProperties>
</file>