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680" yWindow="285" windowWidth="24240" windowHeight="12390" firstSheet="3" activeTab="9"/>
  </bookViews>
  <sheets>
    <sheet name="가천대" sheetId="15" r:id="rId1"/>
    <sheet name="을지대" sheetId="22" r:id="rId2"/>
    <sheet name="신구대" sheetId="10" r:id="rId3"/>
    <sheet name="장신대" sheetId="13" r:id="rId4"/>
    <sheet name="명단" sheetId="1" r:id="rId5"/>
    <sheet name="생활순(원본)" sheetId="5" r:id="rId6"/>
    <sheet name="생활순(원본 수정 초안)" sheetId="17" r:id="rId7"/>
    <sheet name="생활순 수정본" sheetId="20" r:id="rId8"/>
    <sheet name="생활순 가천대 수정" sheetId="24" r:id="rId9"/>
    <sheet name="생활순 가천대 수정2" sheetId="25" r:id="rId10"/>
  </sheets>
  <definedNames>
    <definedName name="_xlnm._FilterDatabase" localSheetId="4" hidden="1">명단!$A$8:$C$53</definedName>
  </definedNames>
  <calcPr calcId="145621"/>
</workbook>
</file>

<file path=xl/calcChain.xml><?xml version="1.0" encoding="utf-8"?>
<calcChain xmlns="http://schemas.openxmlformats.org/spreadsheetml/2006/main">
  <c r="I36" i="25" l="1"/>
  <c r="I27" i="25"/>
  <c r="H27" i="25"/>
  <c r="G27" i="25"/>
  <c r="F27" i="25"/>
  <c r="E27" i="25"/>
  <c r="D27" i="25"/>
  <c r="C27" i="25"/>
  <c r="B27" i="25"/>
  <c r="J27" i="25" s="1"/>
  <c r="I25" i="25"/>
  <c r="I26" i="25" s="1"/>
  <c r="H25" i="25"/>
  <c r="H26" i="25" s="1"/>
  <c r="G25" i="25"/>
  <c r="G26" i="25" s="1"/>
  <c r="F25" i="25"/>
  <c r="F26" i="25" s="1"/>
  <c r="E25" i="25"/>
  <c r="E26" i="25" s="1"/>
  <c r="D25" i="25"/>
  <c r="D26" i="25" s="1"/>
  <c r="C25" i="25"/>
  <c r="C26" i="25" s="1"/>
  <c r="B25" i="25"/>
  <c r="B26" i="25" s="1"/>
  <c r="I14" i="25"/>
  <c r="I28" i="25" s="1"/>
  <c r="H14" i="25"/>
  <c r="H28" i="25" s="1"/>
  <c r="G14" i="25"/>
  <c r="G28" i="25" s="1"/>
  <c r="F14" i="25"/>
  <c r="F28" i="25" s="1"/>
  <c r="E14" i="25"/>
  <c r="E28" i="25" s="1"/>
  <c r="D14" i="25"/>
  <c r="D28" i="25" s="1"/>
  <c r="C14" i="25"/>
  <c r="C28" i="25" s="1"/>
  <c r="B14" i="25"/>
  <c r="B28" i="25" s="1"/>
  <c r="J28" i="25" s="1"/>
  <c r="I12" i="25"/>
  <c r="I13" i="25" s="1"/>
  <c r="H12" i="25"/>
  <c r="H13" i="25" s="1"/>
  <c r="G12" i="25"/>
  <c r="G13" i="25" s="1"/>
  <c r="F12" i="25"/>
  <c r="F13" i="25" s="1"/>
  <c r="E12" i="25"/>
  <c r="E13" i="25" s="1"/>
  <c r="D12" i="25"/>
  <c r="D13" i="25" s="1"/>
  <c r="C12" i="25"/>
  <c r="C13" i="25" s="1"/>
  <c r="B12" i="25"/>
  <c r="B13" i="25" s="1"/>
  <c r="L4" i="25"/>
  <c r="L3" i="25"/>
  <c r="L5" i="25" s="1"/>
  <c r="I36" i="24"/>
  <c r="I27" i="24"/>
  <c r="H27" i="24"/>
  <c r="G27" i="24"/>
  <c r="F27" i="24"/>
  <c r="E27" i="24"/>
  <c r="D27" i="24"/>
  <c r="C27" i="24"/>
  <c r="B27" i="24"/>
  <c r="I25" i="24"/>
  <c r="I26" i="24" s="1"/>
  <c r="H25" i="24"/>
  <c r="H26" i="24" s="1"/>
  <c r="G25" i="24"/>
  <c r="G26" i="24" s="1"/>
  <c r="F25" i="24"/>
  <c r="F26" i="24" s="1"/>
  <c r="E25" i="24"/>
  <c r="E26" i="24" s="1"/>
  <c r="D25" i="24"/>
  <c r="D26" i="24" s="1"/>
  <c r="C25" i="24"/>
  <c r="C26" i="24" s="1"/>
  <c r="B25" i="24"/>
  <c r="B26" i="24" s="1"/>
  <c r="I14" i="24"/>
  <c r="I28" i="24" s="1"/>
  <c r="H14" i="24"/>
  <c r="H28" i="24" s="1"/>
  <c r="G14" i="24"/>
  <c r="G28" i="24" s="1"/>
  <c r="F14" i="24"/>
  <c r="F28" i="24" s="1"/>
  <c r="E14" i="24"/>
  <c r="E28" i="24" s="1"/>
  <c r="D14" i="24"/>
  <c r="D28" i="24" s="1"/>
  <c r="C14" i="24"/>
  <c r="C28" i="24" s="1"/>
  <c r="B14" i="24"/>
  <c r="B28" i="24" s="1"/>
  <c r="I12" i="24"/>
  <c r="I13" i="24" s="1"/>
  <c r="H12" i="24"/>
  <c r="H13" i="24" s="1"/>
  <c r="G12" i="24"/>
  <c r="G13" i="24" s="1"/>
  <c r="F12" i="24"/>
  <c r="F13" i="24" s="1"/>
  <c r="E12" i="24"/>
  <c r="E13" i="24" s="1"/>
  <c r="D12" i="24"/>
  <c r="D13" i="24" s="1"/>
  <c r="C12" i="24"/>
  <c r="C13" i="24" s="1"/>
  <c r="B12" i="24"/>
  <c r="B13" i="24" s="1"/>
  <c r="L4" i="24"/>
  <c r="L3" i="24"/>
  <c r="J14" i="25" l="1"/>
  <c r="J27" i="24"/>
  <c r="L5" i="24"/>
  <c r="J28" i="24"/>
  <c r="J14" i="24"/>
  <c r="C28" i="5"/>
  <c r="J11" i="22"/>
  <c r="J12" i="22"/>
  <c r="J13" i="22" s="1"/>
  <c r="B13" i="22"/>
  <c r="C13" i="22"/>
  <c r="J25" i="22"/>
  <c r="J26" i="22"/>
  <c r="B27" i="22"/>
  <c r="C27" i="22"/>
  <c r="D27" i="22"/>
  <c r="E27" i="22"/>
  <c r="F27" i="22"/>
  <c r="G27" i="22"/>
  <c r="J27" i="22"/>
  <c r="I36" i="20" l="1"/>
  <c r="I27" i="20"/>
  <c r="H27" i="20"/>
  <c r="G27" i="20"/>
  <c r="F27" i="20"/>
  <c r="E27" i="20"/>
  <c r="D27" i="20"/>
  <c r="C27" i="20"/>
  <c r="B27" i="20"/>
  <c r="I25" i="20"/>
  <c r="I26" i="20" s="1"/>
  <c r="H25" i="20"/>
  <c r="H26" i="20" s="1"/>
  <c r="G25" i="20"/>
  <c r="G26" i="20" s="1"/>
  <c r="F25" i="20"/>
  <c r="F26" i="20" s="1"/>
  <c r="E25" i="20"/>
  <c r="E26" i="20" s="1"/>
  <c r="D25" i="20"/>
  <c r="D26" i="20" s="1"/>
  <c r="C25" i="20"/>
  <c r="C26" i="20" s="1"/>
  <c r="B25" i="20"/>
  <c r="B26" i="20" s="1"/>
  <c r="I14" i="20"/>
  <c r="H14" i="20"/>
  <c r="G14" i="20"/>
  <c r="G28" i="20" s="1"/>
  <c r="F14" i="20"/>
  <c r="F28" i="20" s="1"/>
  <c r="E14" i="20"/>
  <c r="D14" i="20"/>
  <c r="D28" i="20" s="1"/>
  <c r="C14" i="20"/>
  <c r="C28" i="20" s="1"/>
  <c r="B14" i="20"/>
  <c r="I12" i="20"/>
  <c r="I13" i="20" s="1"/>
  <c r="H12" i="20"/>
  <c r="H13" i="20" s="1"/>
  <c r="G12" i="20"/>
  <c r="G13" i="20" s="1"/>
  <c r="F12" i="20"/>
  <c r="F13" i="20" s="1"/>
  <c r="E12" i="20"/>
  <c r="E13" i="20" s="1"/>
  <c r="D12" i="20"/>
  <c r="D13" i="20" s="1"/>
  <c r="C12" i="20"/>
  <c r="C13" i="20" s="1"/>
  <c r="B12" i="20"/>
  <c r="B13" i="20" s="1"/>
  <c r="L4" i="20"/>
  <c r="L3" i="20"/>
  <c r="L3" i="17"/>
  <c r="L4" i="17"/>
  <c r="B12" i="17"/>
  <c r="C12" i="17"/>
  <c r="D12" i="17"/>
  <c r="E12" i="17"/>
  <c r="F12" i="17"/>
  <c r="G12" i="17"/>
  <c r="H12" i="17"/>
  <c r="I12" i="17"/>
  <c r="B14" i="17"/>
  <c r="B13" i="17" s="1"/>
  <c r="C14" i="17"/>
  <c r="D14" i="17"/>
  <c r="E14" i="17"/>
  <c r="E13" i="17" s="1"/>
  <c r="F14" i="17"/>
  <c r="F13" i="17" s="1"/>
  <c r="G14" i="17"/>
  <c r="H14" i="17"/>
  <c r="I14" i="17"/>
  <c r="I13" i="17" s="1"/>
  <c r="B25" i="17"/>
  <c r="C25" i="17"/>
  <c r="D25" i="17"/>
  <c r="E25" i="17"/>
  <c r="F25" i="17"/>
  <c r="G25" i="17"/>
  <c r="H25" i="17"/>
  <c r="I25" i="17"/>
  <c r="B27" i="17"/>
  <c r="B26" i="17" s="1"/>
  <c r="C27" i="17"/>
  <c r="D27" i="17"/>
  <c r="D26" i="17" s="1"/>
  <c r="E27" i="17"/>
  <c r="F27" i="17"/>
  <c r="G27" i="17"/>
  <c r="H27" i="17"/>
  <c r="I27" i="17"/>
  <c r="I26" i="17" s="1"/>
  <c r="B28" i="17"/>
  <c r="F28" i="17"/>
  <c r="L8" i="15"/>
  <c r="L16" i="15"/>
  <c r="L18" i="15"/>
  <c r="H26" i="17" l="1"/>
  <c r="H13" i="17"/>
  <c r="G26" i="17"/>
  <c r="F26" i="17"/>
  <c r="I28" i="17"/>
  <c r="D28" i="17"/>
  <c r="C28" i="17"/>
  <c r="G28" i="17"/>
  <c r="L5" i="17"/>
  <c r="E26" i="17"/>
  <c r="E28" i="17"/>
  <c r="J27" i="17"/>
  <c r="H28" i="20"/>
  <c r="E28" i="20"/>
  <c r="J27" i="20"/>
  <c r="L5" i="20"/>
  <c r="I28" i="20"/>
  <c r="J14" i="20"/>
  <c r="B28" i="20"/>
  <c r="G13" i="17"/>
  <c r="C13" i="17"/>
  <c r="H28" i="17"/>
  <c r="J14" i="17"/>
  <c r="C26" i="17"/>
  <c r="D13" i="17"/>
  <c r="D28" i="5"/>
  <c r="I27" i="5"/>
  <c r="H27" i="5"/>
  <c r="G27" i="5"/>
  <c r="F27" i="5"/>
  <c r="E27" i="5"/>
  <c r="D27" i="5"/>
  <c r="C27" i="5"/>
  <c r="B27" i="5"/>
  <c r="I25" i="5"/>
  <c r="I26" i="5" s="1"/>
  <c r="H25" i="5"/>
  <c r="H26" i="5" s="1"/>
  <c r="G25" i="5"/>
  <c r="G26" i="5" s="1"/>
  <c r="F25" i="5"/>
  <c r="F26" i="5" s="1"/>
  <c r="E25" i="5"/>
  <c r="E26" i="5" s="1"/>
  <c r="D25" i="5"/>
  <c r="D26" i="5" s="1"/>
  <c r="C25" i="5"/>
  <c r="C26" i="5" s="1"/>
  <c r="B25" i="5"/>
  <c r="B26" i="5" s="1"/>
  <c r="I14" i="5"/>
  <c r="I28" i="5" s="1"/>
  <c r="H14" i="5"/>
  <c r="H28" i="5" s="1"/>
  <c r="G14" i="5"/>
  <c r="G28" i="5" s="1"/>
  <c r="F14" i="5"/>
  <c r="F28" i="5" s="1"/>
  <c r="E14" i="5"/>
  <c r="E28" i="5" s="1"/>
  <c r="D14" i="5"/>
  <c r="C14" i="5"/>
  <c r="B14" i="5"/>
  <c r="B28" i="5" s="1"/>
  <c r="J28" i="5" s="1"/>
  <c r="H37" i="5" s="1"/>
  <c r="I12" i="5"/>
  <c r="I13" i="5" s="1"/>
  <c r="H12" i="5"/>
  <c r="H13" i="5" s="1"/>
  <c r="G12" i="5"/>
  <c r="G13" i="5" s="1"/>
  <c r="F12" i="5"/>
  <c r="F13" i="5" s="1"/>
  <c r="E12" i="5"/>
  <c r="E13" i="5" s="1"/>
  <c r="D12" i="5"/>
  <c r="D13" i="5" s="1"/>
  <c r="C12" i="5"/>
  <c r="C13" i="5" s="1"/>
  <c r="B12" i="5"/>
  <c r="B13" i="5" s="1"/>
  <c r="L4" i="5"/>
  <c r="L5" i="5" s="1"/>
  <c r="L3" i="5"/>
  <c r="J28" i="17" l="1"/>
  <c r="J28" i="20"/>
  <c r="M64" i="1"/>
  <c r="J64" i="1"/>
  <c r="G64" i="1"/>
  <c r="D64" i="1"/>
  <c r="A64" i="1"/>
  <c r="B3" i="1"/>
  <c r="E3" i="1"/>
  <c r="N3" i="1"/>
  <c r="K3" i="1"/>
  <c r="H3" i="1"/>
  <c r="N6" i="1"/>
  <c r="O6" i="1" s="1"/>
  <c r="N5" i="1"/>
  <c r="O5" i="1" s="1"/>
  <c r="K6" i="1"/>
  <c r="L6" i="1" s="1"/>
  <c r="K5" i="1"/>
  <c r="L5" i="1" s="1"/>
  <c r="H6" i="1"/>
  <c r="I6" i="1" s="1"/>
  <c r="H5" i="1"/>
  <c r="I5" i="1" s="1"/>
  <c r="E6" i="1"/>
  <c r="E5" i="1"/>
  <c r="B6" i="1"/>
  <c r="B5" i="1"/>
  <c r="O64" i="1" l="1"/>
  <c r="B4" i="1"/>
  <c r="F6" i="1"/>
  <c r="F5" i="1"/>
  <c r="N4" i="1"/>
  <c r="O4" i="1" s="1"/>
  <c r="H4" i="1"/>
  <c r="I4" i="1" s="1"/>
  <c r="K4" i="1"/>
  <c r="L4" i="1" s="1"/>
  <c r="K7" i="1" l="1"/>
  <c r="L7" i="1" s="1"/>
  <c r="C5" i="1"/>
  <c r="C4" i="1"/>
  <c r="C6" i="1"/>
  <c r="N7" i="1"/>
  <c r="O7" i="1" s="1"/>
  <c r="P3" i="1"/>
  <c r="E4" i="1"/>
  <c r="P6" i="1"/>
  <c r="P5" i="1"/>
  <c r="H7" i="1"/>
  <c r="I7" i="1" s="1"/>
  <c r="P4" i="1"/>
  <c r="E7" i="1" l="1"/>
  <c r="F7" i="1" s="1"/>
  <c r="F4" i="1"/>
  <c r="B7" i="1"/>
  <c r="C7" i="1" s="1"/>
  <c r="P7" i="1" l="1"/>
</calcChain>
</file>

<file path=xl/sharedStrings.xml><?xml version="1.0" encoding="utf-8"?>
<sst xmlns="http://schemas.openxmlformats.org/spreadsheetml/2006/main" count="1337" uniqueCount="502">
  <si>
    <t>배현지</t>
  </si>
  <si>
    <t>정예린</t>
  </si>
  <si>
    <t>김승원</t>
  </si>
  <si>
    <t>이은지</t>
  </si>
  <si>
    <t>김윤영</t>
  </si>
  <si>
    <t>반송현</t>
  </si>
  <si>
    <t>강하영</t>
  </si>
  <si>
    <t>을지대</t>
  </si>
  <si>
    <t>박종화</t>
  </si>
  <si>
    <t>손주현</t>
  </si>
  <si>
    <t>이우용</t>
  </si>
  <si>
    <t>임선영</t>
  </si>
  <si>
    <t>천은택</t>
  </si>
  <si>
    <t>윤희선</t>
  </si>
  <si>
    <t>주선희</t>
  </si>
  <si>
    <t>김태연</t>
  </si>
  <si>
    <t>장채은</t>
  </si>
  <si>
    <t>박새영</t>
  </si>
  <si>
    <t>김다운</t>
  </si>
  <si>
    <t>심은경</t>
  </si>
  <si>
    <t>정지윤</t>
  </si>
  <si>
    <t>박영욱</t>
  </si>
  <si>
    <t>김문지</t>
  </si>
  <si>
    <t>유은권</t>
  </si>
  <si>
    <t>정진호</t>
  </si>
  <si>
    <t>김영경</t>
  </si>
  <si>
    <t>강준규</t>
  </si>
  <si>
    <t>고성현</t>
  </si>
  <si>
    <t>김창기</t>
  </si>
  <si>
    <t>장한나</t>
  </si>
  <si>
    <t>정초롱</t>
  </si>
  <si>
    <t>동서울대</t>
  </si>
  <si>
    <t>서울장신대</t>
  </si>
  <si>
    <t>등록여부</t>
  </si>
  <si>
    <t>부분</t>
  </si>
  <si>
    <t>장한별</t>
  </si>
  <si>
    <t>유지수</t>
  </si>
  <si>
    <t>가등록</t>
  </si>
  <si>
    <t>완등록</t>
  </si>
  <si>
    <t>전대하</t>
  </si>
  <si>
    <t>신구대</t>
  </si>
  <si>
    <t>박태완</t>
  </si>
  <si>
    <t>가천대</t>
  </si>
  <si>
    <t>이루리</t>
  </si>
  <si>
    <t>조예은</t>
  </si>
  <si>
    <t>인원</t>
  </si>
  <si>
    <t>가등록</t>
  </si>
  <si>
    <t>완등록</t>
  </si>
  <si>
    <t>성남</t>
  </si>
  <si>
    <t>이름</t>
  </si>
  <si>
    <t>버스</t>
  </si>
  <si>
    <t>송영화</t>
  </si>
  <si>
    <t>미정</t>
  </si>
  <si>
    <t>비고</t>
  </si>
  <si>
    <t>추성호</t>
  </si>
  <si>
    <t>`</t>
  </si>
  <si>
    <t>김범태</t>
  </si>
  <si>
    <t>박소연</t>
  </si>
  <si>
    <t>조현우</t>
  </si>
  <si>
    <t>오다희</t>
  </si>
  <si>
    <t>안형빈</t>
  </si>
  <si>
    <t>오상덕</t>
  </si>
  <si>
    <t>박현지</t>
  </si>
  <si>
    <t>조민우</t>
  </si>
  <si>
    <t>오주형</t>
  </si>
  <si>
    <t>이현우</t>
  </si>
  <si>
    <t>황영주</t>
  </si>
  <si>
    <t>최기석</t>
  </si>
  <si>
    <t>이현주</t>
  </si>
  <si>
    <t>전은지</t>
  </si>
  <si>
    <t>공태성</t>
  </si>
  <si>
    <t>정성민</t>
  </si>
  <si>
    <t>김신욱</t>
  </si>
  <si>
    <t>노윤영</t>
  </si>
  <si>
    <t>홍일희</t>
  </si>
  <si>
    <t>박수빈</t>
  </si>
  <si>
    <t>이예진</t>
  </si>
  <si>
    <t>이주영</t>
  </si>
  <si>
    <t>최한빛</t>
  </si>
  <si>
    <t>이준이</t>
  </si>
  <si>
    <t>김태형</t>
  </si>
  <si>
    <t>강성웅</t>
  </si>
  <si>
    <t>서명원</t>
  </si>
  <si>
    <t>권주영</t>
  </si>
  <si>
    <t>강택민</t>
  </si>
  <si>
    <t>김효진</t>
  </si>
  <si>
    <t>오해영</t>
  </si>
  <si>
    <t>박예주</t>
  </si>
  <si>
    <t>최지우</t>
  </si>
  <si>
    <t>합계</t>
  </si>
  <si>
    <t>윤석근</t>
  </si>
  <si>
    <t>한주희</t>
  </si>
  <si>
    <t>김서아</t>
  </si>
  <si>
    <t>김재중</t>
  </si>
  <si>
    <t>김희진</t>
  </si>
  <si>
    <t>위아현</t>
  </si>
  <si>
    <t>이관우</t>
  </si>
  <si>
    <t>김혜정</t>
  </si>
  <si>
    <t>신초현</t>
  </si>
  <si>
    <t>김현준</t>
  </si>
  <si>
    <t>송배근</t>
  </si>
  <si>
    <t>김혜린</t>
  </si>
  <si>
    <t>김주형</t>
  </si>
  <si>
    <t>박예찬</t>
  </si>
  <si>
    <t>김윤경</t>
  </si>
  <si>
    <t>김진규</t>
  </si>
  <si>
    <t>권희준</t>
  </si>
  <si>
    <t>김지환</t>
  </si>
  <si>
    <t>총합계</t>
  </si>
  <si>
    <t>당일</t>
  </si>
  <si>
    <t>이상민</t>
  </si>
  <si>
    <t>천민경</t>
  </si>
  <si>
    <t>신성모</t>
  </si>
  <si>
    <r>
      <rPr>
        <sz val="10"/>
        <color rgb="FF000000"/>
        <rFont val="맑은 고딕"/>
        <family val="3"/>
        <charset val="129"/>
      </rPr>
      <t>가등록</t>
    </r>
  </si>
  <si>
    <t>한세라</t>
  </si>
  <si>
    <t>가등록</t>
    <phoneticPr fontId="14" type="noConversion"/>
  </si>
  <si>
    <t>당일</t>
    <phoneticPr fontId="14" type="noConversion"/>
  </si>
  <si>
    <r>
      <rPr>
        <sz val="10"/>
        <color rgb="FF000000"/>
        <rFont val="맑은 고딕"/>
        <family val="3"/>
        <charset val="129"/>
      </rPr>
      <t>유승환</t>
    </r>
    <phoneticPr fontId="14" type="noConversion"/>
  </si>
  <si>
    <t>박유정</t>
    <phoneticPr fontId="14" type="noConversion"/>
  </si>
  <si>
    <r>
      <rPr>
        <sz val="10"/>
        <color rgb="FF000000"/>
        <rFont val="돋움"/>
        <family val="3"/>
        <charset val="129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동기부여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지체</t>
    </r>
    <phoneticPr fontId="14" type="noConversion"/>
  </si>
  <si>
    <t>가천대</t>
    <phoneticPr fontId="14" type="noConversion"/>
  </si>
  <si>
    <t>을지대</t>
    <phoneticPr fontId="14" type="noConversion"/>
  </si>
  <si>
    <t>신구대</t>
    <phoneticPr fontId="14" type="noConversion"/>
  </si>
  <si>
    <r>
      <rPr>
        <sz val="10"/>
        <color rgb="FF000000"/>
        <rFont val="돋움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장신대</t>
    </r>
    <phoneticPr fontId="14" type="noConversion"/>
  </si>
  <si>
    <t>동서울대</t>
    <phoneticPr fontId="14" type="noConversion"/>
  </si>
  <si>
    <t>합계</t>
    <phoneticPr fontId="14" type="noConversion"/>
  </si>
  <si>
    <t>가등록</t>
    <phoneticPr fontId="14" type="noConversion"/>
  </si>
  <si>
    <t>김사현</t>
  </si>
  <si>
    <t xml:space="preserve"> 강병민</t>
  </si>
  <si>
    <t>박지나</t>
  </si>
  <si>
    <t>강승준</t>
    <phoneticPr fontId="14" type="noConversion"/>
  </si>
  <si>
    <t>형제 1순</t>
  </si>
  <si>
    <t>형제 2순</t>
  </si>
  <si>
    <t>형제 3순</t>
  </si>
  <si>
    <t>형제 4순</t>
  </si>
  <si>
    <t>형제 5순</t>
  </si>
  <si>
    <t>형제 6순</t>
  </si>
  <si>
    <t>형제 7순</t>
  </si>
  <si>
    <t>형제 8순</t>
  </si>
  <si>
    <t>유은권(12)</t>
  </si>
  <si>
    <t>천은택(14)</t>
  </si>
  <si>
    <t>박종화(12)</t>
  </si>
  <si>
    <t>김영경(12)</t>
  </si>
  <si>
    <t>이우용(15)</t>
  </si>
  <si>
    <t>손주현(15)</t>
  </si>
  <si>
    <t>강준규(12)</t>
  </si>
  <si>
    <t>김창기(15)</t>
  </si>
  <si>
    <t>고성현(15)</t>
  </si>
  <si>
    <t>정진호(13)</t>
  </si>
  <si>
    <t>순장</t>
  </si>
  <si>
    <t>순원</t>
  </si>
  <si>
    <t>자매 1순</t>
  </si>
  <si>
    <t>자매 2순</t>
  </si>
  <si>
    <t>자매 3순</t>
  </si>
  <si>
    <t>자매 4순</t>
  </si>
  <si>
    <t>자매 5순</t>
  </si>
  <si>
    <t>자매 6순</t>
  </si>
  <si>
    <t>자매 7순</t>
  </si>
  <si>
    <t>자매 8순</t>
  </si>
  <si>
    <t>강하영(14)</t>
  </si>
  <si>
    <t>주선희(10)</t>
  </si>
  <si>
    <t>유지수(10)</t>
  </si>
  <si>
    <t>윤희선(15)</t>
  </si>
  <si>
    <t>임선영(15)</t>
  </si>
  <si>
    <t>김다운(14)(부분)</t>
  </si>
  <si>
    <t>정지윤(15)</t>
  </si>
  <si>
    <t>박새영(13)(부분)</t>
  </si>
  <si>
    <t>김윤영(15)</t>
  </si>
  <si>
    <t>정초롱(15)</t>
  </si>
  <si>
    <t>심은경(15)</t>
  </si>
  <si>
    <t>장채은(15)</t>
  </si>
  <si>
    <t>장한나(15)</t>
  </si>
  <si>
    <t>반송현(15)</t>
  </si>
  <si>
    <t>박영욱(15)</t>
  </si>
  <si>
    <t>송배근</t>
    <phoneticPr fontId="23" type="noConversion"/>
  </si>
  <si>
    <t>김태형(부)</t>
  </si>
  <si>
    <t>최기석(교육)</t>
  </si>
  <si>
    <t>신초현(교육)</t>
  </si>
  <si>
    <t>서명원(부)</t>
  </si>
  <si>
    <t>김재중을 컨트롤 할 수 있는 순장을 붙여둬야해요. 그래서 강택민 순장님 붙여뒀어요.</t>
  </si>
  <si>
    <t>한빛이 도움줄 수 있는 순장님으로 상민순장님 넣었어요</t>
  </si>
  <si>
    <t>송배근-공태성 부자</t>
  </si>
  <si>
    <t>강택민-이현우 부자</t>
  </si>
  <si>
    <t>김주형-김현준 부자</t>
  </si>
  <si>
    <t>천민경이 윤경이 딸인데 거의 첫 ccc행사라 아는 사람이 없어서 낯설 수 있어서 붙여뒀어요</t>
  </si>
  <si>
    <t>김혜린-김서아(낯가림심함) 모녀 부탁함2</t>
  </si>
  <si>
    <t>혜정-은지 같은과 둘다 처음이라 의지대상이 필요해서 붙여놨어요</t>
  </si>
  <si>
    <t>서울성남CCC 2015년 여름수련회 생활순 :)</t>
    <phoneticPr fontId="14" type="noConversion"/>
  </si>
  <si>
    <t>총숫자</t>
    <phoneticPr fontId="14" type="noConversion"/>
  </si>
  <si>
    <t>형제8순</t>
    <phoneticPr fontId="14" type="noConversion"/>
  </si>
  <si>
    <t>형제</t>
    <phoneticPr fontId="14" type="noConversion"/>
  </si>
  <si>
    <t>그린동</t>
    <phoneticPr fontId="14" type="noConversion"/>
  </si>
  <si>
    <t>개수</t>
    <phoneticPr fontId="14" type="noConversion"/>
  </si>
  <si>
    <t>비고</t>
    <phoneticPr fontId="14" type="noConversion"/>
  </si>
  <si>
    <t>형제 생활순장</t>
    <phoneticPr fontId="14" type="noConversion"/>
  </si>
  <si>
    <t>김지환SJ(13)</t>
    <phoneticPr fontId="14" type="noConversion"/>
  </si>
  <si>
    <t>송배근SJ(11)</t>
    <phoneticPr fontId="14" type="noConversion"/>
  </si>
  <si>
    <t>유은권SJ(12)</t>
    <phoneticPr fontId="14" type="noConversion"/>
  </si>
  <si>
    <t>천은택SJ(14)</t>
    <phoneticPr fontId="14" type="noConversion"/>
  </si>
  <si>
    <t>강성웅SJ(14)</t>
    <phoneticPr fontId="14" type="noConversion"/>
  </si>
  <si>
    <t>최한빛SJ(14)</t>
    <phoneticPr fontId="14" type="noConversion"/>
  </si>
  <si>
    <t>박태완SJ(14)</t>
    <phoneticPr fontId="14" type="noConversion"/>
  </si>
  <si>
    <r>
      <rPr>
        <b/>
        <sz val="10"/>
        <color theme="3"/>
        <rFont val="돋움"/>
        <family val="3"/>
        <charset val="129"/>
      </rPr>
      <t>조민우</t>
    </r>
    <r>
      <rPr>
        <b/>
        <sz val="10"/>
        <color theme="3"/>
        <rFont val="Arial"/>
        <family val="2"/>
      </rPr>
      <t>SJ(14)</t>
    </r>
    <phoneticPr fontId="14" type="noConversion"/>
  </si>
  <si>
    <t>자매</t>
    <phoneticPr fontId="14" type="noConversion"/>
  </si>
  <si>
    <t>3층</t>
    <phoneticPr fontId="14" type="noConversion"/>
  </si>
  <si>
    <t>30평 5개</t>
    <phoneticPr fontId="14" type="noConversion"/>
  </si>
  <si>
    <t>박수빈(12)</t>
    <phoneticPr fontId="14" type="noConversion"/>
  </si>
  <si>
    <t>김진규SJ(09)</t>
    <phoneticPr fontId="14" type="noConversion"/>
  </si>
  <si>
    <t>최기석SJ(09)</t>
    <phoneticPr fontId="14" type="noConversion"/>
  </si>
  <si>
    <t>정성민SJ(10)</t>
    <phoneticPr fontId="14" type="noConversion"/>
  </si>
  <si>
    <t>오해영SJ(10)</t>
    <phoneticPr fontId="14" type="noConversion"/>
  </si>
  <si>
    <t>김태형SJ(10)</t>
    <phoneticPr fontId="14" type="noConversion"/>
  </si>
  <si>
    <t>이상민SJ(09)</t>
    <phoneticPr fontId="14" type="noConversion"/>
  </si>
  <si>
    <t>강택민SJ(11)</t>
    <phoneticPr fontId="14" type="noConversion"/>
  </si>
  <si>
    <t>20평 4개</t>
    <phoneticPr fontId="14" type="noConversion"/>
  </si>
  <si>
    <t>총단방 1개</t>
    <phoneticPr fontId="14" type="noConversion"/>
  </si>
  <si>
    <t>김신욱(15)</t>
  </si>
  <si>
    <t>김상우SJ(14)</t>
    <phoneticPr fontId="14" type="noConversion"/>
  </si>
  <si>
    <t>노윤영SJ(12)</t>
    <phoneticPr fontId="14" type="noConversion"/>
  </si>
  <si>
    <t>안형빈(14)</t>
  </si>
  <si>
    <t>조동우(13)</t>
    <phoneticPr fontId="14" type="noConversion"/>
  </si>
  <si>
    <t>김현준(15)</t>
  </si>
  <si>
    <t>이관우(15)</t>
  </si>
  <si>
    <t>이현우(11)</t>
    <phoneticPr fontId="14" type="noConversion"/>
  </si>
  <si>
    <t>신성모SJ(13)</t>
    <phoneticPr fontId="14" type="noConversion"/>
  </si>
  <si>
    <t>이영무(13)</t>
    <phoneticPr fontId="14" type="noConversion"/>
  </si>
  <si>
    <t>고성찬(15)</t>
  </si>
  <si>
    <t>허대권(15)</t>
    <phoneticPr fontId="14" type="noConversion"/>
  </si>
  <si>
    <t>송영화(15)</t>
  </si>
  <si>
    <t>최현우SJ(13)</t>
    <phoneticPr fontId="14" type="noConversion"/>
  </si>
  <si>
    <t>김주형SJ(14)</t>
    <phoneticPr fontId="14" type="noConversion"/>
  </si>
  <si>
    <t>추성호(15)</t>
  </si>
  <si>
    <t>송 강(15)</t>
  </si>
  <si>
    <t>정진호(14)</t>
  </si>
  <si>
    <t>김범태(15)</t>
  </si>
  <si>
    <t>허지윤(15)</t>
    <phoneticPr fontId="14" type="noConversion"/>
  </si>
  <si>
    <t>김창기(14)</t>
    <phoneticPr fontId="14" type="noConversion"/>
  </si>
  <si>
    <t>고성현(15)</t>
    <phoneticPr fontId="14" type="noConversion"/>
  </si>
  <si>
    <t>오렌지동,그린동 평형별 인원</t>
  </si>
  <si>
    <t>김태환(15)</t>
  </si>
  <si>
    <t>공태성(15)</t>
    <phoneticPr fontId="14" type="noConversion"/>
  </si>
  <si>
    <t>김재중(13)</t>
    <phoneticPr fontId="14" type="noConversion"/>
  </si>
  <si>
    <t>오상덕(12)</t>
  </si>
  <si>
    <t>조현우(14)</t>
  </si>
  <si>
    <t>전대하SJ(11)</t>
    <phoneticPr fontId="14" type="noConversion"/>
  </si>
  <si>
    <t>강준규(12)</t>
    <phoneticPr fontId="14" type="noConversion"/>
  </si>
  <si>
    <t>20평</t>
  </si>
  <si>
    <t>6~8명</t>
  </si>
  <si>
    <t>임성규SJ(11)</t>
    <phoneticPr fontId="14" type="noConversion"/>
  </si>
  <si>
    <t>권주영(12)</t>
    <phoneticPr fontId="14" type="noConversion"/>
  </si>
  <si>
    <t>김재민(교회)</t>
    <phoneticPr fontId="14" type="noConversion"/>
  </si>
  <si>
    <t>30평</t>
  </si>
  <si>
    <t>11~13명</t>
  </si>
  <si>
    <t>순장수</t>
    <phoneticPr fontId="14" type="noConversion"/>
  </si>
  <si>
    <t>순원수</t>
    <phoneticPr fontId="14" type="noConversion"/>
  </si>
  <si>
    <r>
      <rPr>
        <sz val="10"/>
        <color rgb="FF000000"/>
        <rFont val="돋움"/>
        <family val="3"/>
        <charset val="129"/>
      </rPr>
      <t>형제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14" type="noConversion"/>
  </si>
  <si>
    <t>서울성남</t>
  </si>
  <si>
    <t>자매2순</t>
    <phoneticPr fontId="14" type="noConversion"/>
  </si>
  <si>
    <t>자매 5순</t>
    <phoneticPr fontId="14" type="noConversion"/>
  </si>
  <si>
    <r>
      <rPr>
        <b/>
        <sz val="10"/>
        <color rgb="FF000000"/>
        <rFont val="돋움"/>
        <family val="3"/>
        <charset val="129"/>
      </rPr>
      <t>자매</t>
    </r>
    <r>
      <rPr>
        <b/>
        <sz val="10"/>
        <color rgb="FF000000"/>
        <rFont val="Arial"/>
        <family val="2"/>
      </rPr>
      <t>8</t>
    </r>
    <r>
      <rPr>
        <b/>
        <sz val="10"/>
        <color rgb="FF000000"/>
        <rFont val="돋움"/>
        <family val="3"/>
        <charset val="129"/>
      </rPr>
      <t>순</t>
    </r>
    <phoneticPr fontId="14" type="noConversion"/>
  </si>
  <si>
    <t>자매 생활순장</t>
  </si>
  <si>
    <t>권희준SJ(13)</t>
    <phoneticPr fontId="14" type="noConversion"/>
  </si>
  <si>
    <t>이현주SJ(13)</t>
    <phoneticPr fontId="14" type="noConversion"/>
  </si>
  <si>
    <t>위아현SJ(13)</t>
    <phoneticPr fontId="14" type="noConversion"/>
  </si>
  <si>
    <t>박예주SJ(14)</t>
    <phoneticPr fontId="14" type="noConversion"/>
  </si>
  <si>
    <t>조예은SJ(13)</t>
    <phoneticPr fontId="14" type="noConversion"/>
  </si>
  <si>
    <t>김문지SJ(13)</t>
    <phoneticPr fontId="14" type="noConversion"/>
  </si>
  <si>
    <t>김윤경SJ(14)</t>
    <phoneticPr fontId="14" type="noConversion"/>
  </si>
  <si>
    <t>김태연SJ(13)</t>
    <phoneticPr fontId="14" type="noConversion"/>
  </si>
  <si>
    <t>박소연SJ(14)</t>
    <phoneticPr fontId="14" type="noConversion"/>
  </si>
  <si>
    <t>이하영SJ(11)</t>
    <phoneticPr fontId="14" type="noConversion"/>
  </si>
  <si>
    <t>이주영(15)</t>
  </si>
  <si>
    <t>박효정(14)</t>
  </si>
  <si>
    <t>오다희(14)</t>
  </si>
  <si>
    <t>황영주(14)</t>
  </si>
  <si>
    <t>천민경(15)</t>
  </si>
  <si>
    <t>서명원SJ(10)</t>
    <phoneticPr fontId="14" type="noConversion"/>
  </si>
  <si>
    <t>김다운(14)</t>
    <phoneticPr fontId="14" type="noConversion"/>
  </si>
  <si>
    <t>박예찬(14)</t>
  </si>
  <si>
    <t>송나래(15)</t>
  </si>
  <si>
    <t>이루리(15)</t>
  </si>
  <si>
    <t>김혜린SJ(14)</t>
    <phoneticPr fontId="14" type="noConversion"/>
  </si>
  <si>
    <t>홍일희(14)</t>
  </si>
  <si>
    <t>김혜정(13)</t>
  </si>
  <si>
    <t>반송현(15)</t>
    <phoneticPr fontId="14" type="noConversion"/>
  </si>
  <si>
    <t>신초현SJ(12)</t>
    <phoneticPr fontId="14" type="noConversion"/>
  </si>
  <si>
    <t>주선희SJ(11)</t>
    <phoneticPr fontId="14" type="noConversion"/>
  </si>
  <si>
    <t>박예은SJ(13)</t>
    <phoneticPr fontId="14" type="noConversion"/>
  </si>
  <si>
    <t>김서아(15)</t>
  </si>
  <si>
    <t>박새영(13)</t>
  </si>
  <si>
    <t>윤지은(15)</t>
  </si>
  <si>
    <t>김사현(15)</t>
    <phoneticPr fontId="14" type="noConversion"/>
  </si>
  <si>
    <t>전은지(13)</t>
    <phoneticPr fontId="14" type="noConversion"/>
  </si>
  <si>
    <t>한주희(13)</t>
    <phoneticPr fontId="14" type="noConversion"/>
  </si>
  <si>
    <t>류지수(14)</t>
    <phoneticPr fontId="14" type="noConversion"/>
  </si>
  <si>
    <t>강하영SJ(14)</t>
    <phoneticPr fontId="14" type="noConversion"/>
  </si>
  <si>
    <t>김희진(15)</t>
    <phoneticPr fontId="14" type="noConversion"/>
  </si>
  <si>
    <t>김효진SJ(13)</t>
    <phoneticPr fontId="14" type="noConversion"/>
  </si>
  <si>
    <t>왕지은(15)</t>
    <phoneticPr fontId="14" type="noConversion"/>
  </si>
  <si>
    <t>심은경(15)</t>
    <phoneticPr fontId="14" type="noConversion"/>
  </si>
  <si>
    <t>이한슬(14)</t>
    <phoneticPr fontId="14" type="noConversion"/>
  </si>
  <si>
    <t>신예은(14)</t>
    <phoneticPr fontId="14" type="noConversion"/>
  </si>
  <si>
    <t>자매순 인원수</t>
    <phoneticPr fontId="14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</si>
  <si>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14" type="noConversion"/>
  </si>
  <si>
    <t>서울장신</t>
    <phoneticPr fontId="14" type="noConversion"/>
  </si>
  <si>
    <t>신구</t>
    <phoneticPr fontId="14" type="noConversion"/>
  </si>
  <si>
    <t>동서울</t>
    <phoneticPr fontId="14" type="noConversion"/>
  </si>
  <si>
    <t>을지</t>
    <phoneticPr fontId="14" type="noConversion"/>
  </si>
  <si>
    <t>교회</t>
    <phoneticPr fontId="14" type="noConversion"/>
  </si>
  <si>
    <t>가천</t>
    <phoneticPr fontId="14" type="noConversion"/>
  </si>
  <si>
    <t>보류</t>
    <phoneticPr fontId="14" type="noConversion"/>
  </si>
  <si>
    <t>이수연(15)</t>
    <phoneticPr fontId="14" type="noConversion"/>
  </si>
  <si>
    <t>신다해(14)</t>
  </si>
  <si>
    <t>강다희(15)</t>
  </si>
  <si>
    <t>오예진(13)</t>
    <phoneticPr fontId="14" type="noConversion"/>
  </si>
  <si>
    <t>한세라(15)</t>
    <phoneticPr fontId="14" type="noConversion"/>
  </si>
  <si>
    <t>정예린(15)</t>
    <phoneticPr fontId="14" type="noConversion"/>
  </si>
  <si>
    <t>양연지(15)</t>
    <phoneticPr fontId="14" type="noConversion"/>
  </si>
  <si>
    <t>가천대</t>
    <phoneticPr fontId="23" type="noConversion"/>
  </si>
  <si>
    <t>신구대</t>
    <phoneticPr fontId="14" type="noConversion"/>
  </si>
  <si>
    <t>박유정</t>
    <phoneticPr fontId="14" type="noConversion"/>
  </si>
  <si>
    <t>형제</t>
    <phoneticPr fontId="14" type="noConversion"/>
  </si>
  <si>
    <t>자매</t>
    <phoneticPr fontId="14" type="noConversion"/>
  </si>
  <si>
    <t>순장</t>
    <phoneticPr fontId="14" type="noConversion"/>
  </si>
  <si>
    <t>순원</t>
    <phoneticPr fontId="14" type="noConversion"/>
  </si>
  <si>
    <t>장신대</t>
    <phoneticPr fontId="14" type="noConversion"/>
  </si>
  <si>
    <t>유승환</t>
    <phoneticPr fontId="14" type="noConversion"/>
  </si>
  <si>
    <t>순원</t>
    <phoneticPr fontId="14" type="noConversion"/>
  </si>
  <si>
    <t>순장</t>
    <phoneticPr fontId="14" type="noConversion"/>
  </si>
  <si>
    <r>
      <rPr>
        <sz val="10"/>
        <color rgb="FF000000"/>
        <rFont val="맑은 고딕"/>
        <family val="3"/>
        <charset val="129"/>
      </rPr>
      <t>유승환</t>
    </r>
    <phoneticPr fontId="14" type="noConversion"/>
  </si>
  <si>
    <t>윤지은</t>
    <phoneticPr fontId="14" type="noConversion"/>
  </si>
  <si>
    <t>이한슬</t>
    <phoneticPr fontId="14" type="noConversion"/>
  </si>
  <si>
    <t>김사현</t>
    <phoneticPr fontId="14" type="noConversion"/>
  </si>
  <si>
    <t>박효정</t>
    <phoneticPr fontId="14" type="noConversion"/>
  </si>
  <si>
    <t>송나래</t>
    <phoneticPr fontId="14" type="noConversion"/>
  </si>
  <si>
    <t>임성규</t>
    <phoneticPr fontId="14" type="noConversion"/>
  </si>
  <si>
    <t>최현우</t>
    <phoneticPr fontId="14" type="noConversion"/>
  </si>
  <si>
    <t>고성찬</t>
    <phoneticPr fontId="14" type="noConversion"/>
  </si>
  <si>
    <t>조동우</t>
    <phoneticPr fontId="14" type="noConversion"/>
  </si>
  <si>
    <t>허지윤</t>
    <phoneticPr fontId="14" type="noConversion"/>
  </si>
  <si>
    <t>이영무</t>
    <phoneticPr fontId="23" type="noConversion"/>
  </si>
  <si>
    <t>김태환</t>
    <phoneticPr fontId="14" type="noConversion"/>
  </si>
  <si>
    <t>송강</t>
    <phoneticPr fontId="14" type="noConversion"/>
  </si>
  <si>
    <t>허대권</t>
    <phoneticPr fontId="14" type="noConversion"/>
  </si>
  <si>
    <t>김상우</t>
    <phoneticPr fontId="23" type="noConversion"/>
  </si>
  <si>
    <t>불참</t>
    <phoneticPr fontId="23" type="noConversion"/>
  </si>
  <si>
    <t>동서울대</t>
    <phoneticPr fontId="14" type="noConversion"/>
  </si>
  <si>
    <t>장신대</t>
    <phoneticPr fontId="14" type="noConversion"/>
  </si>
  <si>
    <t>신구대</t>
    <phoneticPr fontId="14" type="noConversion"/>
  </si>
  <si>
    <t>을지대</t>
    <phoneticPr fontId="23" type="noConversion"/>
  </si>
  <si>
    <t>이준이</t>
    <phoneticPr fontId="14" type="noConversion"/>
  </si>
  <si>
    <t>오상덕</t>
    <phoneticPr fontId="23" type="noConversion"/>
  </si>
  <si>
    <t>안형빈</t>
    <phoneticPr fontId="23" type="noConversion"/>
  </si>
  <si>
    <t>공태성</t>
    <phoneticPr fontId="23" type="noConversion"/>
  </si>
  <si>
    <t>김신욱</t>
    <phoneticPr fontId="23" type="noConversion"/>
  </si>
  <si>
    <t>최지우</t>
    <phoneticPr fontId="23" type="noConversion"/>
  </si>
  <si>
    <t>이상민(교육)</t>
    <phoneticPr fontId="23" type="noConversion"/>
  </si>
  <si>
    <t>노윤영(교육)</t>
    <phoneticPr fontId="23" type="noConversion"/>
  </si>
  <si>
    <t>오해영</t>
    <phoneticPr fontId="23" type="noConversion"/>
  </si>
  <si>
    <t>정성민(교육)</t>
    <phoneticPr fontId="23" type="noConversion"/>
  </si>
  <si>
    <t>최한빛</t>
    <phoneticPr fontId="23" type="noConversion"/>
  </si>
  <si>
    <t>강성웅</t>
    <phoneticPr fontId="23" type="noConversion"/>
  </si>
  <si>
    <t>김지환</t>
    <phoneticPr fontId="23" type="noConversion"/>
  </si>
  <si>
    <t>양연지(15)</t>
    <phoneticPr fontId="14" type="noConversion"/>
  </si>
  <si>
    <t>정예린(15)</t>
    <phoneticPr fontId="14" type="noConversion"/>
  </si>
  <si>
    <t>한세라(15)</t>
    <phoneticPr fontId="14" type="noConversion"/>
  </si>
  <si>
    <t>오예진(13)</t>
    <phoneticPr fontId="14" type="noConversion"/>
  </si>
  <si>
    <t>김영경</t>
    <phoneticPr fontId="23" type="noConversion"/>
  </si>
  <si>
    <t>윤석근</t>
    <phoneticPr fontId="23" type="noConversion"/>
  </si>
  <si>
    <t xml:space="preserve">추가 </t>
    <phoneticPr fontId="23" type="noConversion"/>
  </si>
  <si>
    <t>이수연(15)</t>
    <phoneticPr fontId="14" type="noConversion"/>
  </si>
  <si>
    <t>보류</t>
    <phoneticPr fontId="14" type="noConversion"/>
  </si>
  <si>
    <t>을지대</t>
    <phoneticPr fontId="23" type="noConversion"/>
  </si>
  <si>
    <t>가천대</t>
    <phoneticPr fontId="23" type="noConversion"/>
  </si>
  <si>
    <t>가천</t>
    <phoneticPr fontId="14" type="noConversion"/>
  </si>
  <si>
    <t>김재민 (교회)</t>
    <phoneticPr fontId="23" type="noConversion"/>
  </si>
  <si>
    <t xml:space="preserve">특이사항 </t>
    <phoneticPr fontId="23" type="noConversion"/>
  </si>
  <si>
    <t>교회</t>
    <phoneticPr fontId="14" type="noConversion"/>
  </si>
  <si>
    <t>을지</t>
    <phoneticPr fontId="14" type="noConversion"/>
  </si>
  <si>
    <t>동서울</t>
    <phoneticPr fontId="14" type="noConversion"/>
  </si>
  <si>
    <t>신구</t>
    <phoneticPr fontId="14" type="noConversion"/>
  </si>
  <si>
    <t>서울장신</t>
    <phoneticPr fontId="14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</si>
  <si>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14" type="noConversion"/>
  </si>
  <si>
    <t>자매순 인원수</t>
    <phoneticPr fontId="14" type="noConversion"/>
  </si>
  <si>
    <t>순원수</t>
    <phoneticPr fontId="14" type="noConversion"/>
  </si>
  <si>
    <t>순장수</t>
    <phoneticPr fontId="14" type="noConversion"/>
  </si>
  <si>
    <t>신예은(14)</t>
    <phoneticPr fontId="14" type="noConversion"/>
  </si>
  <si>
    <t>이한슬(14)</t>
    <phoneticPr fontId="14" type="noConversion"/>
  </si>
  <si>
    <t>박예은SJ(13)</t>
    <phoneticPr fontId="14" type="noConversion"/>
  </si>
  <si>
    <t>왕지은(15)</t>
    <phoneticPr fontId="14" type="noConversion"/>
  </si>
  <si>
    <t>이하영SJ(11)</t>
    <phoneticPr fontId="14" type="noConversion"/>
  </si>
  <si>
    <t>김사현(15)</t>
    <phoneticPr fontId="14" type="noConversion"/>
  </si>
  <si>
    <t>강하영SJ(14)</t>
    <phoneticPr fontId="14" type="noConversion"/>
  </si>
  <si>
    <t>김혜린SJ(14)</t>
    <phoneticPr fontId="14" type="noConversion"/>
  </si>
  <si>
    <t>한주희(13)</t>
    <phoneticPr fontId="14" type="noConversion"/>
  </si>
  <si>
    <t>반송현(15)</t>
    <phoneticPr fontId="14" type="noConversion"/>
  </si>
  <si>
    <t>서명원SJ(10)</t>
    <phoneticPr fontId="14" type="noConversion"/>
  </si>
  <si>
    <t>신초현SJ(12)</t>
    <phoneticPr fontId="14" type="noConversion"/>
  </si>
  <si>
    <t>김다운(14)</t>
    <phoneticPr fontId="14" type="noConversion"/>
  </si>
  <si>
    <t>김효진SJ(13)</t>
    <phoneticPr fontId="14" type="noConversion"/>
  </si>
  <si>
    <t>김희진(15)</t>
    <phoneticPr fontId="14" type="noConversion"/>
  </si>
  <si>
    <t>주선희SJ(11)</t>
    <phoneticPr fontId="14" type="noConversion"/>
  </si>
  <si>
    <t>전은지(13)</t>
    <phoneticPr fontId="14" type="noConversion"/>
  </si>
  <si>
    <t>박소연SJ(14)</t>
    <phoneticPr fontId="14" type="noConversion"/>
  </si>
  <si>
    <t>김태연SJ(13)</t>
    <phoneticPr fontId="14" type="noConversion"/>
  </si>
  <si>
    <t>김윤경SJ(14)</t>
    <phoneticPr fontId="14" type="noConversion"/>
  </si>
  <si>
    <t>김문지SJ(13)</t>
    <phoneticPr fontId="14" type="noConversion"/>
  </si>
  <si>
    <t>조예은SJ(13)</t>
    <phoneticPr fontId="14" type="noConversion"/>
  </si>
  <si>
    <t>박예주SJ(14)</t>
    <phoneticPr fontId="14" type="noConversion"/>
  </si>
  <si>
    <t>위아현SJ(13)</t>
    <phoneticPr fontId="14" type="noConversion"/>
  </si>
  <si>
    <t>이현주SJ(13)</t>
    <phoneticPr fontId="14" type="noConversion"/>
  </si>
  <si>
    <t>권희준SJ(13)</t>
    <phoneticPr fontId="14" type="noConversion"/>
  </si>
  <si>
    <r>
      <rPr>
        <b/>
        <sz val="10"/>
        <color rgb="FF000000"/>
        <rFont val="돋움"/>
        <family val="3"/>
        <charset val="129"/>
      </rPr>
      <t>자매</t>
    </r>
    <r>
      <rPr>
        <b/>
        <sz val="10"/>
        <color rgb="FF000000"/>
        <rFont val="Arial"/>
        <family val="2"/>
      </rPr>
      <t>8</t>
    </r>
    <r>
      <rPr>
        <b/>
        <sz val="10"/>
        <color rgb="FF000000"/>
        <rFont val="돋움"/>
        <family val="3"/>
        <charset val="129"/>
      </rPr>
      <t>순</t>
    </r>
    <phoneticPr fontId="14" type="noConversion"/>
  </si>
  <si>
    <t>자매 5순</t>
    <phoneticPr fontId="14" type="noConversion"/>
  </si>
  <si>
    <t>자매2순</t>
    <phoneticPr fontId="14" type="noConversion"/>
  </si>
  <si>
    <r>
      <rPr>
        <sz val="10"/>
        <color rgb="FF000000"/>
        <rFont val="돋움"/>
        <family val="3"/>
        <charset val="129"/>
      </rPr>
      <t>형제</t>
    </r>
    <r>
      <rPr>
        <sz val="10"/>
        <color rgb="FF000000"/>
        <rFont val="돋움"/>
        <family val="3"/>
        <charset val="129"/>
      </rPr>
      <t>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phoneticPr fontId="14" type="noConversion"/>
  </si>
  <si>
    <t>김재민(교회)</t>
    <phoneticPr fontId="14" type="noConversion"/>
  </si>
  <si>
    <t>허대권(15)</t>
    <phoneticPr fontId="14" type="noConversion"/>
  </si>
  <si>
    <t>임성규SJ(11)</t>
    <phoneticPr fontId="14" type="noConversion"/>
  </si>
  <si>
    <t>최현우SJ(13)</t>
    <phoneticPr fontId="14" type="noConversion"/>
  </si>
  <si>
    <t>허지윤(15)</t>
    <phoneticPr fontId="14" type="noConversion"/>
  </si>
  <si>
    <t>조동우(13)</t>
    <phoneticPr fontId="14" type="noConversion"/>
  </si>
  <si>
    <t>권주영(12)</t>
    <phoneticPr fontId="14" type="noConversion"/>
  </si>
  <si>
    <t>고성현(15)</t>
    <phoneticPr fontId="14" type="noConversion"/>
  </si>
  <si>
    <t>강준규(12)</t>
    <phoneticPr fontId="14" type="noConversion"/>
  </si>
  <si>
    <t>전대하SJ(11)</t>
    <phoneticPr fontId="14" type="noConversion"/>
  </si>
  <si>
    <t>김재중(13)</t>
    <phoneticPr fontId="14" type="noConversion"/>
  </si>
  <si>
    <t>이영무(13)</t>
    <phoneticPr fontId="14" type="noConversion"/>
  </si>
  <si>
    <t>김주형SJ(14)</t>
    <phoneticPr fontId="14" type="noConversion"/>
  </si>
  <si>
    <t>김창기(14)</t>
    <phoneticPr fontId="14" type="noConversion"/>
  </si>
  <si>
    <t>노윤영SJ(12)</t>
    <phoneticPr fontId="14" type="noConversion"/>
  </si>
  <si>
    <t>김상우SJ(14)</t>
    <phoneticPr fontId="14" type="noConversion"/>
  </si>
  <si>
    <t>신성모SJ(13)</t>
    <phoneticPr fontId="14" type="noConversion"/>
  </si>
  <si>
    <t>이현우(11)</t>
    <phoneticPr fontId="14" type="noConversion"/>
  </si>
  <si>
    <t>정성민SJ(10)</t>
    <phoneticPr fontId="14" type="noConversion"/>
  </si>
  <si>
    <t>최기석SJ(09)</t>
    <phoneticPr fontId="14" type="noConversion"/>
  </si>
  <si>
    <t>공태성(15)</t>
    <phoneticPr fontId="14" type="noConversion"/>
  </si>
  <si>
    <t>총단방 1개</t>
    <phoneticPr fontId="14" type="noConversion"/>
  </si>
  <si>
    <t>20평 4개</t>
    <phoneticPr fontId="14" type="noConversion"/>
  </si>
  <si>
    <t>3층</t>
    <phoneticPr fontId="14" type="noConversion"/>
  </si>
  <si>
    <t>강택민SJ(11)</t>
    <phoneticPr fontId="14" type="noConversion"/>
  </si>
  <si>
    <t>이상민SJ(09)</t>
    <phoneticPr fontId="14" type="noConversion"/>
  </si>
  <si>
    <t>김태형SJ(10)</t>
    <phoneticPr fontId="14" type="noConversion"/>
  </si>
  <si>
    <t>오해영SJ(10)</t>
    <phoneticPr fontId="14" type="noConversion"/>
  </si>
  <si>
    <t>김진규SJ(09)</t>
    <phoneticPr fontId="14" type="noConversion"/>
  </si>
  <si>
    <t>박수빈(12)</t>
    <phoneticPr fontId="14" type="noConversion"/>
  </si>
  <si>
    <t>30평 5개</t>
    <phoneticPr fontId="14" type="noConversion"/>
  </si>
  <si>
    <r>
      <rPr>
        <b/>
        <sz val="10"/>
        <color theme="3"/>
        <rFont val="돋움"/>
        <family val="3"/>
        <charset val="129"/>
      </rPr>
      <t>조민우</t>
    </r>
    <r>
      <rPr>
        <b/>
        <sz val="10"/>
        <color theme="3"/>
        <rFont val="Arial"/>
        <family val="2"/>
      </rPr>
      <t>SJ(14)</t>
    </r>
    <phoneticPr fontId="14" type="noConversion"/>
  </si>
  <si>
    <t>박태완SJ(14)</t>
    <phoneticPr fontId="14" type="noConversion"/>
  </si>
  <si>
    <t>최한빛SJ(14)</t>
    <phoneticPr fontId="14" type="noConversion"/>
  </si>
  <si>
    <t>강성웅SJ(14)</t>
    <phoneticPr fontId="14" type="noConversion"/>
  </si>
  <si>
    <t>천은택SJ(14)</t>
    <phoneticPr fontId="14" type="noConversion"/>
  </si>
  <si>
    <t>유은권SJ(12)</t>
    <phoneticPr fontId="14" type="noConversion"/>
  </si>
  <si>
    <t>송배근SJ(11)</t>
    <phoneticPr fontId="14" type="noConversion"/>
  </si>
  <si>
    <t>김지환SJ(13)</t>
    <phoneticPr fontId="14" type="noConversion"/>
  </si>
  <si>
    <t>형제 생활순장</t>
    <phoneticPr fontId="14" type="noConversion"/>
  </si>
  <si>
    <t>비고</t>
    <phoneticPr fontId="14" type="noConversion"/>
  </si>
  <si>
    <t>개수</t>
    <phoneticPr fontId="14" type="noConversion"/>
  </si>
  <si>
    <t>그린동</t>
    <phoneticPr fontId="14" type="noConversion"/>
  </si>
  <si>
    <t>형제8순</t>
    <phoneticPr fontId="14" type="noConversion"/>
  </si>
  <si>
    <t>총숫자</t>
    <phoneticPr fontId="14" type="noConversion"/>
  </si>
  <si>
    <t>서울성남CCC 2015년 여름수련회 생활순 :)</t>
    <phoneticPr fontId="14" type="noConversion"/>
  </si>
  <si>
    <t>윤석근</t>
    <phoneticPr fontId="14" type="noConversion"/>
  </si>
  <si>
    <t>이준이</t>
    <phoneticPr fontId="14" type="noConversion"/>
  </si>
  <si>
    <t>조민우(14)</t>
    <phoneticPr fontId="14" type="noConversion"/>
  </si>
  <si>
    <t>강하영SJ(13)</t>
    <phoneticPr fontId="14" type="noConversion"/>
  </si>
  <si>
    <t>김태연SJ(14)</t>
    <phoneticPr fontId="14" type="noConversion"/>
  </si>
  <si>
    <t>유지수</t>
    <phoneticPr fontId="23" type="noConversion"/>
  </si>
  <si>
    <t>박유정(14)</t>
    <phoneticPr fontId="14" type="noConversion"/>
  </si>
  <si>
    <t>김영경SJ(12)</t>
    <phoneticPr fontId="23" type="noConversion"/>
  </si>
  <si>
    <t>이준이SJ(13)</t>
    <phoneticPr fontId="14" type="noConversion"/>
  </si>
  <si>
    <t>유지수SJ(10)</t>
    <phoneticPr fontId="23" type="noConversion"/>
  </si>
  <si>
    <t>윤석근(12)</t>
    <phoneticPr fontId="23" type="noConversion"/>
  </si>
  <si>
    <t>유승환(13)</t>
    <phoneticPr fontId="14" type="noConversion"/>
  </si>
  <si>
    <t>조현우SJ(14)</t>
    <phoneticPr fontId="14" type="noConversion"/>
  </si>
  <si>
    <t>자매8순</t>
    <phoneticPr fontId="14" type="noConversion"/>
  </si>
  <si>
    <t>이현우(11)</t>
    <phoneticPr fontId="14" type="noConversion"/>
  </si>
  <si>
    <t>김현준(15)</t>
    <phoneticPr fontId="14" type="noConversion"/>
  </si>
  <si>
    <t>김희진(15)</t>
    <phoneticPr fontId="14" type="noConversion"/>
  </si>
  <si>
    <t>권희준-김희진(낯가림심함) 모녀</t>
    <phoneticPr fontId="14" type="noConversion"/>
  </si>
  <si>
    <t>황영주(14)</t>
    <phoneticPr fontId="14" type="noConversion"/>
  </si>
  <si>
    <t>현주순장님이 소연순장을 믿고 의지해서 붙여줬어요.</t>
    <phoneticPr fontId="14" type="noConversion"/>
  </si>
  <si>
    <t>심은경(15)</t>
    <phoneticPr fontId="14" type="noConversion"/>
  </si>
  <si>
    <t>박영욱(15)</t>
    <phoneticPr fontId="14" type="noConversion"/>
  </si>
  <si>
    <t>정초롱(15)</t>
    <phoneticPr fontId="14" type="noConversion"/>
  </si>
  <si>
    <t>장채은(15)</t>
    <phoneticPr fontId="14" type="noConversion"/>
  </si>
  <si>
    <t>박새영(13)</t>
    <phoneticPr fontId="14" type="noConversion"/>
  </si>
  <si>
    <t>총27명</t>
    <phoneticPr fontId="23" type="noConversion"/>
  </si>
  <si>
    <t>o</t>
    <phoneticPr fontId="23" type="noConversion"/>
  </si>
  <si>
    <t>김태연(13)(교육순장)</t>
    <phoneticPr fontId="23" type="noConversion"/>
  </si>
  <si>
    <t>김문지(13)(교육순장)</t>
    <phoneticPr fontId="23" type="noConversion"/>
  </si>
  <si>
    <t>최지우SJ(10)</t>
    <phoneticPr fontId="14" type="noConversion"/>
  </si>
  <si>
    <t>`</t>
    <phoneticPr fontId="14" type="noConversion"/>
  </si>
  <si>
    <t>유지수</t>
    <phoneticPr fontId="23" type="noConversion"/>
  </si>
  <si>
    <t>왕지은</t>
    <phoneticPr fontId="14" type="noConversion"/>
  </si>
  <si>
    <t>캠퍼스</t>
    <phoneticPr fontId="14" type="noConversion"/>
  </si>
  <si>
    <t>인원</t>
    <phoneticPr fontId="14" type="noConversion"/>
  </si>
  <si>
    <t>합계</t>
    <phoneticPr fontId="14" type="noConversion"/>
  </si>
  <si>
    <t>동서울대</t>
    <phoneticPr fontId="14" type="noConversion"/>
  </si>
  <si>
    <t>김창기(15)</t>
    <phoneticPr fontId="14" type="noConversion"/>
  </si>
  <si>
    <t>서울성남CCC 2015년 여름수련회 생활순</t>
    <phoneticPr fontId="14" type="noConversion"/>
  </si>
  <si>
    <t>강성웅-안형빈 부자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</si>
</sst>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0&quot;명&quot;"/>
    <numFmt numFmtId="177" formatCode="#0%"/>
    <numFmt numFmtId="178" formatCode="##0&quot;명&quot;"/>
  </numFmts>
  <fonts count="42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6100"/>
      <name val="맑은 고딕"/>
      <family val="3"/>
      <charset val="129"/>
    </font>
    <font>
      <sz val="10"/>
      <color rgb="FF000000"/>
      <name val="Arial"/>
      <family val="2"/>
    </font>
    <font>
      <b/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C0504D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4" tint="-0.249977111117893"/>
      <name val="맑은 고딕"/>
      <family val="3"/>
      <charset val="129"/>
      <scheme val="major"/>
    </font>
    <font>
      <sz val="10"/>
      <name val="Arial"/>
      <family val="2"/>
    </font>
    <font>
      <b/>
      <sz val="12"/>
      <name val="돋움"/>
      <family val="3"/>
      <charset val="129"/>
    </font>
    <font>
      <b/>
      <sz val="12"/>
      <name val="Arial"/>
      <family val="2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돋움"/>
      <family val="3"/>
      <charset val="129"/>
    </font>
    <font>
      <sz val="10"/>
      <color rgb="FFFF0000"/>
      <name val="맑은 고딕"/>
      <family val="3"/>
      <charset val="129"/>
      <scheme val="major"/>
    </font>
    <font>
      <b/>
      <sz val="10"/>
      <color theme="3"/>
      <name val="맑은 고딕"/>
      <family val="3"/>
      <charset val="129"/>
      <scheme val="major"/>
    </font>
    <font>
      <b/>
      <sz val="10"/>
      <color theme="3"/>
      <name val="Arial"/>
      <family val="2"/>
    </font>
    <font>
      <b/>
      <sz val="10"/>
      <color theme="3"/>
      <name val="돋움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FF0000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4CCCC"/>
      </patternFill>
    </fill>
    <fill>
      <patternFill patternType="solid">
        <fgColor theme="7" tint="0.59999389629810485"/>
        <bgColor rgb="FFD0E0E3"/>
      </patternFill>
    </fill>
    <fill>
      <patternFill patternType="solid">
        <fgColor theme="7" tint="0.59999389629810485"/>
        <bgColor rgb="FFEAD1DC"/>
      </patternFill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double">
        <color theme="4"/>
      </bottom>
      <diagonal/>
    </border>
    <border>
      <left/>
      <right/>
      <top style="thin">
        <color indexed="6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theme="4"/>
      </bottom>
      <diagonal/>
    </border>
    <border>
      <left style="thin">
        <color indexed="64"/>
      </left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0" fontId="12" fillId="2" borderId="1">
      <alignment vertical="center"/>
    </xf>
    <xf numFmtId="0" fontId="6" fillId="3" borderId="0">
      <alignment vertical="center"/>
    </xf>
    <xf numFmtId="41" fontId="12" fillId="0" borderId="0">
      <alignment vertical="center"/>
    </xf>
    <xf numFmtId="0" fontId="7" fillId="4" borderId="2">
      <alignment vertical="center"/>
    </xf>
    <xf numFmtId="0" fontId="8" fillId="5" borderId="0">
      <alignment vertical="center"/>
    </xf>
    <xf numFmtId="0" fontId="13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0" borderId="0"/>
    <xf numFmtId="0" fontId="3" fillId="0" borderId="0">
      <alignment vertical="center"/>
    </xf>
    <xf numFmtId="0" fontId="2" fillId="0" borderId="0">
      <alignment vertical="center"/>
    </xf>
  </cellStyleXfs>
  <cellXfs count="289"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1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11" fillId="5" borderId="0" xfId="5" applyNumberFormat="1" applyFont="1" applyBorder="1" applyAlignment="1">
      <alignment horizontal="center" vertical="center"/>
    </xf>
    <xf numFmtId="0" fontId="9" fillId="2" borderId="1" xfId="1" applyNumberFormat="1" applyFont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17" fillId="6" borderId="3" xfId="0" applyNumberFormat="1" applyFont="1" applyFill="1" applyBorder="1" applyAlignment="1">
      <alignment horizontal="center"/>
    </xf>
    <xf numFmtId="0" fontId="18" fillId="6" borderId="6" xfId="0" applyNumberFormat="1" applyFont="1" applyFill="1" applyBorder="1" applyAlignment="1">
      <alignment horizontal="center"/>
    </xf>
    <xf numFmtId="0" fontId="17" fillId="6" borderId="0" xfId="0" applyNumberFormat="1" applyFont="1" applyFill="1" applyBorder="1" applyAlignment="1">
      <alignment horizontal="center"/>
    </xf>
    <xf numFmtId="0" fontId="19" fillId="3" borderId="9" xfId="2" applyNumberFormat="1" applyFont="1" applyBorder="1" applyAlignment="1">
      <alignment horizontal="center"/>
    </xf>
    <xf numFmtId="0" fontId="19" fillId="3" borderId="10" xfId="2" applyNumberFormat="1" applyFont="1" applyBorder="1" applyAlignment="1">
      <alignment horizontal="center"/>
    </xf>
    <xf numFmtId="0" fontId="17" fillId="3" borderId="3" xfId="2" applyNumberFormat="1" applyFont="1" applyBorder="1" applyAlignment="1">
      <alignment horizontal="center"/>
    </xf>
    <xf numFmtId="0" fontId="17" fillId="3" borderId="7" xfId="2" applyNumberFormat="1" applyFont="1" applyBorder="1" applyAlignment="1">
      <alignment horizontal="center"/>
    </xf>
    <xf numFmtId="0" fontId="15" fillId="3" borderId="4" xfId="2" applyNumberFormat="1" applyFont="1" applyBorder="1" applyAlignment="1">
      <alignment horizontal="center"/>
    </xf>
    <xf numFmtId="0" fontId="15" fillId="3" borderId="8" xfId="2" applyNumberFormat="1" applyFont="1" applyBorder="1" applyAlignment="1">
      <alignment horizontal="center"/>
    </xf>
    <xf numFmtId="0" fontId="11" fillId="5" borderId="3" xfId="5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11" fillId="5" borderId="3" xfId="5" applyNumberFormat="1" applyFont="1" applyBorder="1" applyAlignment="1">
      <alignment horizontal="center" vertical="center" wrapText="1"/>
    </xf>
    <xf numFmtId="0" fontId="11" fillId="5" borderId="3" xfId="1" applyNumberFormat="1" applyFont="1" applyFill="1" applyBorder="1" applyAlignment="1">
      <alignment horizontal="center" vertical="center" wrapText="1"/>
    </xf>
    <xf numFmtId="0" fontId="11" fillId="5" borderId="0" xfId="1" applyNumberFormat="1" applyFont="1" applyFill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/>
    </xf>
    <xf numFmtId="0" fontId="7" fillId="4" borderId="12" xfId="4" applyNumberFormat="1" applyBorder="1" applyAlignment="1">
      <alignment horizontal="center"/>
    </xf>
    <xf numFmtId="176" fontId="10" fillId="0" borderId="6" xfId="0" applyNumberFormat="1" applyFont="1" applyBorder="1" applyAlignment="1">
      <alignment horizontal="center"/>
    </xf>
    <xf numFmtId="176" fontId="10" fillId="0" borderId="12" xfId="0" applyNumberFormat="1" applyFont="1" applyBorder="1" applyAlignment="1">
      <alignment horizontal="center"/>
    </xf>
    <xf numFmtId="176" fontId="10" fillId="0" borderId="11" xfId="0" applyNumberFormat="1" applyFont="1" applyBorder="1" applyAlignment="1">
      <alignment horizontal="center"/>
    </xf>
    <xf numFmtId="0" fontId="16" fillId="7" borderId="13" xfId="6" applyNumberFormat="1" applyFont="1" applyFill="1" applyBorder="1" applyAlignment="1">
      <alignment horizontal="center" vertical="center"/>
    </xf>
    <xf numFmtId="0" fontId="12" fillId="2" borderId="1" xfId="1" applyAlignment="1">
      <alignment horizontal="center" vertical="center"/>
    </xf>
    <xf numFmtId="0" fontId="9" fillId="2" borderId="1" xfId="1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5" borderId="0" xfId="5" applyFont="1" applyAlignment="1">
      <alignment horizontal="center" vertical="center"/>
    </xf>
    <xf numFmtId="0" fontId="19" fillId="3" borderId="19" xfId="2" applyNumberFormat="1" applyFont="1" applyBorder="1" applyAlignment="1">
      <alignment horizontal="center"/>
    </xf>
    <xf numFmtId="0" fontId="17" fillId="3" borderId="0" xfId="2" applyNumberFormat="1" applyFont="1" applyBorder="1" applyAlignment="1">
      <alignment horizontal="center"/>
    </xf>
    <xf numFmtId="0" fontId="15" fillId="3" borderId="5" xfId="2" applyNumberFormat="1" applyFont="1" applyBorder="1" applyAlignment="1">
      <alignment horizontal="center"/>
    </xf>
    <xf numFmtId="0" fontId="16" fillId="7" borderId="18" xfId="6" applyNumberFormat="1" applyFont="1" applyFill="1" applyBorder="1" applyAlignment="1">
      <alignment horizontal="center" vertical="center"/>
    </xf>
    <xf numFmtId="0" fontId="16" fillId="7" borderId="15" xfId="6" applyNumberFormat="1" applyFont="1" applyFill="1" applyBorder="1" applyAlignment="1">
      <alignment horizontal="center" vertical="center"/>
    </xf>
    <xf numFmtId="0" fontId="16" fillId="7" borderId="16" xfId="6" applyNumberFormat="1" applyFont="1" applyFill="1" applyBorder="1" applyAlignment="1">
      <alignment horizontal="center" vertical="center"/>
    </xf>
    <xf numFmtId="0" fontId="16" fillId="7" borderId="17" xfId="6" applyNumberFormat="1" applyFont="1" applyFill="1" applyBorder="1" applyAlignment="1">
      <alignment horizontal="center" vertical="center"/>
    </xf>
    <xf numFmtId="0" fontId="13" fillId="7" borderId="13" xfId="6" applyNumberFormat="1" applyFill="1" applyAlignment="1">
      <alignment horizontal="center" vertical="center"/>
    </xf>
    <xf numFmtId="0" fontId="16" fillId="7" borderId="13" xfId="6" applyNumberFormat="1" applyFont="1" applyFill="1" applyAlignment="1">
      <alignment horizontal="center" vertical="center"/>
    </xf>
    <xf numFmtId="0" fontId="9" fillId="0" borderId="20" xfId="0" applyNumberFormat="1" applyFont="1" applyFill="1" applyBorder="1" applyAlignment="1">
      <alignment horizontal="center" vertical="center"/>
    </xf>
    <xf numFmtId="0" fontId="0" fillId="0" borderId="22" xfId="0" applyNumberFormat="1" applyFont="1" applyBorder="1" applyAlignment="1"/>
    <xf numFmtId="0" fontId="0" fillId="0" borderId="23" xfId="0" applyNumberFormat="1" applyFont="1" applyBorder="1" applyAlignment="1"/>
    <xf numFmtId="0" fontId="0" fillId="0" borderId="23" xfId="0" applyNumberFormat="1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0" fontId="0" fillId="0" borderId="29" xfId="0" applyNumberFormat="1" applyFont="1" applyBorder="1" applyAlignment="1">
      <alignment vertical="center"/>
    </xf>
    <xf numFmtId="0" fontId="0" fillId="0" borderId="30" xfId="0" applyNumberFormat="1" applyFont="1" applyBorder="1" applyAlignment="1">
      <alignment vertical="center"/>
    </xf>
    <xf numFmtId="0" fontId="0" fillId="0" borderId="0" xfId="0" applyNumberFormat="1" applyFont="1" applyFill="1" applyBorder="1" applyAlignment="1"/>
    <xf numFmtId="0" fontId="20" fillId="0" borderId="0" xfId="7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0" fillId="0" borderId="21" xfId="7" applyNumberFormat="1" applyFont="1" applyFill="1" applyBorder="1" applyAlignment="1">
      <alignment horizontal="center" vertical="center"/>
    </xf>
    <xf numFmtId="0" fontId="0" fillId="0" borderId="20" xfId="0" applyNumberFormat="1" applyFont="1" applyFill="1" applyBorder="1" applyAlignment="1"/>
    <xf numFmtId="0" fontId="0" fillId="0" borderId="21" xfId="0" applyNumberFormat="1" applyFont="1" applyFill="1" applyBorder="1" applyAlignment="1"/>
    <xf numFmtId="0" fontId="0" fillId="0" borderId="21" xfId="0" applyNumberFormat="1" applyFont="1" applyFill="1" applyBorder="1" applyAlignment="1">
      <alignment horizontal="center"/>
    </xf>
    <xf numFmtId="0" fontId="9" fillId="0" borderId="28" xfId="0" applyNumberFormat="1" applyFont="1" applyFill="1" applyBorder="1" applyAlignment="1">
      <alignment horizontal="center" vertical="center"/>
    </xf>
    <xf numFmtId="0" fontId="0" fillId="0" borderId="29" xfId="0" applyNumberFormat="1" applyFont="1" applyFill="1" applyBorder="1" applyAlignment="1"/>
    <xf numFmtId="0" fontId="9" fillId="0" borderId="29" xfId="0" applyNumberFormat="1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20" fillId="0" borderId="29" xfId="7" applyNumberFormat="1" applyFont="1" applyFill="1" applyBorder="1" applyAlignment="1">
      <alignment horizontal="center" vertical="center"/>
    </xf>
    <xf numFmtId="0" fontId="20" fillId="0" borderId="30" xfId="7" applyNumberFormat="1" applyFont="1" applyFill="1" applyBorder="1" applyAlignment="1">
      <alignment horizontal="center" vertical="center"/>
    </xf>
    <xf numFmtId="0" fontId="0" fillId="0" borderId="30" xfId="0" applyNumberFormat="1" applyFont="1" applyFill="1" applyBorder="1" applyAlignment="1"/>
    <xf numFmtId="0" fontId="9" fillId="0" borderId="21" xfId="0" applyNumberFormat="1" applyFont="1" applyFill="1" applyBorder="1" applyAlignment="1">
      <alignment horizontal="center"/>
    </xf>
    <xf numFmtId="0" fontId="0" fillId="0" borderId="28" xfId="0" applyNumberFormat="1" applyFont="1" applyFill="1" applyBorder="1" applyAlignment="1"/>
    <xf numFmtId="0" fontId="9" fillId="0" borderId="20" xfId="0" applyNumberFormat="1" applyFont="1" applyFill="1" applyBorder="1" applyAlignment="1"/>
    <xf numFmtId="9" fontId="21" fillId="3" borderId="10" xfId="2" applyNumberFormat="1" applyFont="1" applyBorder="1" applyAlignment="1">
      <alignment horizontal="center"/>
    </xf>
    <xf numFmtId="177" fontId="21" fillId="3" borderId="10" xfId="2" applyNumberFormat="1" applyFont="1" applyBorder="1" applyAlignment="1">
      <alignment horizontal="center"/>
    </xf>
    <xf numFmtId="0" fontId="25" fillId="0" borderId="0" xfId="9" applyFont="1" applyAlignment="1">
      <alignment horizontal="center"/>
    </xf>
    <xf numFmtId="0" fontId="12" fillId="0" borderId="0" xfId="9" applyFont="1" applyAlignment="1"/>
    <xf numFmtId="0" fontId="28" fillId="0" borderId="32" xfId="9" applyFont="1" applyFill="1" applyBorder="1" applyAlignment="1">
      <alignment horizontal="center"/>
    </xf>
    <xf numFmtId="0" fontId="29" fillId="19" borderId="32" xfId="9" applyFont="1" applyFill="1" applyBorder="1" applyAlignment="1">
      <alignment horizontal="center"/>
    </xf>
    <xf numFmtId="0" fontId="29" fillId="20" borderId="32" xfId="9" applyFont="1" applyFill="1" applyBorder="1" applyAlignment="1">
      <alignment horizontal="center"/>
    </xf>
    <xf numFmtId="0" fontId="29" fillId="21" borderId="32" xfId="9" applyFont="1" applyFill="1" applyBorder="1" applyAlignment="1">
      <alignment horizontal="center"/>
    </xf>
    <xf numFmtId="0" fontId="29" fillId="22" borderId="32" xfId="9" applyFont="1" applyFill="1" applyBorder="1" applyAlignment="1">
      <alignment horizontal="center"/>
    </xf>
    <xf numFmtId="0" fontId="29" fillId="23" borderId="32" xfId="9" applyFont="1" applyFill="1" applyBorder="1" applyAlignment="1">
      <alignment horizontal="center"/>
    </xf>
    <xf numFmtId="0" fontId="29" fillId="24" borderId="32" xfId="9" applyFont="1" applyFill="1" applyBorder="1" applyAlignment="1">
      <alignment horizontal="center"/>
    </xf>
    <xf numFmtId="0" fontId="29" fillId="25" borderId="33" xfId="9" applyFont="1" applyFill="1" applyBorder="1" applyAlignment="1">
      <alignment horizontal="center"/>
    </xf>
    <xf numFmtId="0" fontId="29" fillId="26" borderId="32" xfId="9" applyFont="1" applyFill="1" applyBorder="1" applyAlignment="1">
      <alignment horizontal="center"/>
    </xf>
    <xf numFmtId="0" fontId="30" fillId="0" borderId="0" xfId="9" applyFont="1" applyAlignment="1">
      <alignment horizontal="center"/>
    </xf>
    <xf numFmtId="0" fontId="31" fillId="0" borderId="32" xfId="9" applyFont="1" applyBorder="1" applyAlignment="1">
      <alignment horizontal="center"/>
    </xf>
    <xf numFmtId="0" fontId="30" fillId="0" borderId="32" xfId="9" applyFont="1" applyBorder="1" applyAlignment="1">
      <alignment horizontal="center"/>
    </xf>
    <xf numFmtId="0" fontId="32" fillId="0" borderId="32" xfId="9" applyFont="1" applyBorder="1" applyAlignment="1">
      <alignment horizontal="center"/>
    </xf>
    <xf numFmtId="0" fontId="32" fillId="19" borderId="32" xfId="9" applyFont="1" applyFill="1" applyBorder="1" applyAlignment="1">
      <alignment horizontal="center"/>
    </xf>
    <xf numFmtId="0" fontId="32" fillId="20" borderId="32" xfId="9" applyFont="1" applyFill="1" applyBorder="1" applyAlignment="1">
      <alignment horizontal="center"/>
    </xf>
    <xf numFmtId="0" fontId="32" fillId="21" borderId="32" xfId="9" applyFont="1" applyFill="1" applyBorder="1" applyAlignment="1">
      <alignment horizontal="center"/>
    </xf>
    <xf numFmtId="0" fontId="32" fillId="22" borderId="32" xfId="9" applyFont="1" applyFill="1" applyBorder="1" applyAlignment="1">
      <alignment horizontal="center"/>
    </xf>
    <xf numFmtId="0" fontId="32" fillId="23" borderId="32" xfId="9" applyFont="1" applyFill="1" applyBorder="1" applyAlignment="1">
      <alignment horizontal="center"/>
    </xf>
    <xf numFmtId="0" fontId="32" fillId="24" borderId="32" xfId="9" applyFont="1" applyFill="1" applyBorder="1" applyAlignment="1">
      <alignment horizontal="center"/>
    </xf>
    <xf numFmtId="0" fontId="32" fillId="25" borderId="33" xfId="9" applyFont="1" applyFill="1" applyBorder="1" applyAlignment="1">
      <alignment horizontal="center"/>
    </xf>
    <xf numFmtId="0" fontId="33" fillId="26" borderId="32" xfId="9" applyFont="1" applyFill="1" applyBorder="1" applyAlignment="1">
      <alignment horizontal="center"/>
    </xf>
    <xf numFmtId="0" fontId="28" fillId="0" borderId="32" xfId="9" applyFont="1" applyBorder="1" applyAlignment="1">
      <alignment horizontal="center"/>
    </xf>
    <xf numFmtId="0" fontId="28" fillId="19" borderId="32" xfId="9" applyFont="1" applyFill="1" applyBorder="1" applyAlignment="1">
      <alignment horizontal="center"/>
    </xf>
    <xf numFmtId="0" fontId="28" fillId="20" borderId="32" xfId="9" applyFont="1" applyFill="1" applyBorder="1" applyAlignment="1">
      <alignment horizontal="center"/>
    </xf>
    <xf numFmtId="0" fontId="28" fillId="21" borderId="32" xfId="9" applyFont="1" applyFill="1" applyBorder="1" applyAlignment="1">
      <alignment horizontal="center"/>
    </xf>
    <xf numFmtId="0" fontId="28" fillId="22" borderId="32" xfId="9" applyFont="1" applyFill="1" applyBorder="1" applyAlignment="1">
      <alignment horizontal="center"/>
    </xf>
    <xf numFmtId="0" fontId="28" fillId="23" borderId="32" xfId="9" applyFont="1" applyFill="1" applyBorder="1" applyAlignment="1">
      <alignment horizontal="center"/>
    </xf>
    <xf numFmtId="0" fontId="28" fillId="24" borderId="32" xfId="9" applyFont="1" applyFill="1" applyBorder="1" applyAlignment="1">
      <alignment horizontal="center"/>
    </xf>
    <xf numFmtId="0" fontId="28" fillId="25" borderId="33" xfId="9" applyFont="1" applyFill="1" applyBorder="1" applyAlignment="1">
      <alignment horizontal="center"/>
    </xf>
    <xf numFmtId="0" fontId="28" fillId="27" borderId="32" xfId="9" applyFont="1" applyFill="1" applyBorder="1" applyAlignment="1">
      <alignment horizontal="center"/>
    </xf>
    <xf numFmtId="0" fontId="28" fillId="0" borderId="0" xfId="9" applyFont="1" applyBorder="1" applyAlignment="1">
      <alignment horizontal="center"/>
    </xf>
    <xf numFmtId="0" fontId="28" fillId="28" borderId="32" xfId="9" applyFont="1" applyFill="1" applyBorder="1" applyAlignment="1">
      <alignment horizontal="center"/>
    </xf>
    <xf numFmtId="0" fontId="28" fillId="29" borderId="32" xfId="9" applyFont="1" applyFill="1" applyBorder="1" applyAlignment="1">
      <alignment horizontal="center"/>
    </xf>
    <xf numFmtId="0" fontId="35" fillId="0" borderId="36" xfId="9" applyNumberFormat="1" applyFont="1" applyBorder="1" applyAlignment="1">
      <alignment horizontal="center" vertical="center"/>
    </xf>
    <xf numFmtId="0" fontId="35" fillId="0" borderId="36" xfId="9" applyNumberFormat="1" applyFont="1" applyBorder="1" applyAlignment="1">
      <alignment vertical="center"/>
    </xf>
    <xf numFmtId="0" fontId="12" fillId="0" borderId="32" xfId="9" applyFont="1" applyBorder="1" applyAlignment="1"/>
    <xf numFmtId="0" fontId="12" fillId="0" borderId="32" xfId="9" applyFont="1" applyBorder="1" applyAlignment="1">
      <alignment horizontal="center"/>
    </xf>
    <xf numFmtId="0" fontId="10" fillId="0" borderId="32" xfId="9" applyFont="1" applyBorder="1" applyAlignment="1">
      <alignment horizontal="center"/>
    </xf>
    <xf numFmtId="0" fontId="35" fillId="30" borderId="32" xfId="9" applyNumberFormat="1" applyFont="1" applyFill="1" applyBorder="1" applyAlignment="1">
      <alignment horizontal="center" vertical="center"/>
    </xf>
    <xf numFmtId="0" fontId="35" fillId="31" borderId="32" xfId="9" applyNumberFormat="1" applyFont="1" applyFill="1" applyBorder="1" applyAlignment="1">
      <alignment horizontal="center" vertical="center"/>
    </xf>
    <xf numFmtId="0" fontId="32" fillId="0" borderId="0" xfId="9" applyFont="1" applyFill="1" applyBorder="1" applyAlignment="1">
      <alignment horizontal="center"/>
    </xf>
    <xf numFmtId="0" fontId="28" fillId="0" borderId="0" xfId="9" applyFont="1" applyFill="1" applyBorder="1" applyAlignment="1">
      <alignment horizontal="center"/>
    </xf>
    <xf numFmtId="0" fontId="36" fillId="0" borderId="32" xfId="9" applyNumberFormat="1" applyFont="1" applyBorder="1" applyAlignment="1">
      <alignment horizontal="center" vertical="center" wrapText="1"/>
    </xf>
    <xf numFmtId="0" fontId="29" fillId="25" borderId="32" xfId="9" applyFont="1" applyFill="1" applyBorder="1" applyAlignment="1">
      <alignment horizontal="center"/>
    </xf>
    <xf numFmtId="0" fontId="37" fillId="26" borderId="32" xfId="9" applyFont="1" applyFill="1" applyBorder="1" applyAlignment="1">
      <alignment horizontal="center"/>
    </xf>
    <xf numFmtId="0" fontId="32" fillId="25" borderId="32" xfId="9" applyFont="1" applyFill="1" applyBorder="1" applyAlignment="1">
      <alignment horizontal="center"/>
    </xf>
    <xf numFmtId="0" fontId="32" fillId="29" borderId="32" xfId="9" applyFont="1" applyFill="1" applyBorder="1" applyAlignment="1">
      <alignment horizontal="center"/>
    </xf>
    <xf numFmtId="0" fontId="31" fillId="32" borderId="32" xfId="9" applyFont="1" applyFill="1" applyBorder="1" applyAlignment="1">
      <alignment horizontal="center"/>
    </xf>
    <xf numFmtId="0" fontId="28" fillId="25" borderId="32" xfId="9" applyFont="1" applyFill="1" applyBorder="1" applyAlignment="1">
      <alignment horizontal="center"/>
    </xf>
    <xf numFmtId="0" fontId="39" fillId="0" borderId="32" xfId="9" applyFont="1" applyBorder="1" applyAlignment="1">
      <alignment horizontal="center"/>
    </xf>
    <xf numFmtId="0" fontId="31" fillId="0" borderId="32" xfId="9" applyFont="1" applyFill="1" applyBorder="1" applyAlignment="1">
      <alignment horizontal="center"/>
    </xf>
    <xf numFmtId="0" fontId="12" fillId="0" borderId="32" xfId="9" applyFont="1" applyFill="1" applyBorder="1" applyAlignment="1"/>
    <xf numFmtId="0" fontId="12" fillId="0" borderId="0" xfId="9" applyFont="1" applyBorder="1" applyAlignment="1"/>
    <xf numFmtId="0" fontId="12" fillId="0" borderId="0" xfId="9" applyFont="1" applyFill="1" applyBorder="1" applyAlignment="1"/>
    <xf numFmtId="0" fontId="10" fillId="0" borderId="0" xfId="9" applyFont="1" applyBorder="1" applyAlignment="1">
      <alignment horizontal="center"/>
    </xf>
    <xf numFmtId="0" fontId="12" fillId="0" borderId="0" xfId="9" applyFont="1" applyFill="1" applyBorder="1" applyAlignment="1">
      <alignment horizontal="center"/>
    </xf>
    <xf numFmtId="0" fontId="39" fillId="0" borderId="0" xfId="9" applyFont="1" applyBorder="1" applyAlignment="1"/>
    <xf numFmtId="0" fontId="31" fillId="0" borderId="0" xfId="9" applyFont="1" applyBorder="1" applyAlignment="1">
      <alignment horizontal="center"/>
    </xf>
    <xf numFmtId="0" fontId="31" fillId="0" borderId="0" xfId="9" applyFont="1" applyFill="1" applyBorder="1" applyAlignment="1">
      <alignment horizontal="center"/>
    </xf>
    <xf numFmtId="0" fontId="12" fillId="0" borderId="0" xfId="9" applyFont="1" applyFill="1" applyAlignment="1"/>
    <xf numFmtId="0" fontId="12" fillId="0" borderId="32" xfId="9" applyFont="1" applyFill="1" applyBorder="1" applyAlignment="1">
      <alignment horizontal="center"/>
    </xf>
    <xf numFmtId="0" fontId="31" fillId="33" borderId="32" xfId="9" applyFont="1" applyFill="1" applyBorder="1" applyAlignment="1">
      <alignment horizontal="center"/>
    </xf>
    <xf numFmtId="0" fontId="28" fillId="33" borderId="32" xfId="9" applyFont="1" applyFill="1" applyBorder="1" applyAlignment="1">
      <alignment horizontal="center"/>
    </xf>
    <xf numFmtId="0" fontId="32" fillId="33" borderId="32" xfId="9" applyFont="1" applyFill="1" applyBorder="1" applyAlignment="1">
      <alignment horizontal="center"/>
    </xf>
    <xf numFmtId="0" fontId="37" fillId="0" borderId="32" xfId="9" applyFont="1" applyFill="1" applyBorder="1" applyAlignment="1">
      <alignment horizontal="center"/>
    </xf>
    <xf numFmtId="0" fontId="29" fillId="0" borderId="32" xfId="9" applyFont="1" applyFill="1" applyBorder="1" applyAlignment="1">
      <alignment horizontal="center"/>
    </xf>
    <xf numFmtId="0" fontId="28" fillId="0" borderId="33" xfId="9" applyFont="1" applyFill="1" applyBorder="1" applyAlignment="1">
      <alignment horizontal="center"/>
    </xf>
    <xf numFmtId="0" fontId="28" fillId="33" borderId="33" xfId="9" applyFont="1" applyFill="1" applyBorder="1" applyAlignment="1">
      <alignment horizontal="center"/>
    </xf>
    <xf numFmtId="0" fontId="29" fillId="0" borderId="33" xfId="9" applyFont="1" applyFill="1" applyBorder="1" applyAlignment="1">
      <alignment horizontal="center"/>
    </xf>
    <xf numFmtId="0" fontId="3" fillId="0" borderId="0" xfId="10">
      <alignment vertical="center"/>
    </xf>
    <xf numFmtId="0" fontId="28" fillId="0" borderId="37" xfId="9" applyFont="1" applyBorder="1" applyAlignment="1">
      <alignment horizontal="center"/>
    </xf>
    <xf numFmtId="0" fontId="28" fillId="33" borderId="0" xfId="9" applyFont="1" applyFill="1" applyBorder="1" applyAlignment="1">
      <alignment horizontal="center"/>
    </xf>
    <xf numFmtId="0" fontId="28" fillId="34" borderId="0" xfId="9" applyFont="1" applyFill="1" applyBorder="1" applyAlignment="1">
      <alignment horizontal="center"/>
    </xf>
    <xf numFmtId="0" fontId="28" fillId="34" borderId="32" xfId="9" applyFont="1" applyFill="1" applyBorder="1" applyAlignment="1">
      <alignment horizontal="center"/>
    </xf>
    <xf numFmtId="0" fontId="31" fillId="34" borderId="32" xfId="9" applyFont="1" applyFill="1" applyBorder="1" applyAlignment="1">
      <alignment horizontal="center"/>
    </xf>
    <xf numFmtId="0" fontId="32" fillId="34" borderId="32" xfId="9" applyFont="1" applyFill="1" applyBorder="1" applyAlignment="1">
      <alignment horizontal="center"/>
    </xf>
    <xf numFmtId="0" fontId="28" fillId="34" borderId="33" xfId="9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28" fillId="35" borderId="0" xfId="9" applyFont="1" applyFill="1" applyBorder="1" applyAlignment="1">
      <alignment horizontal="center"/>
    </xf>
    <xf numFmtId="0" fontId="28" fillId="35" borderId="32" xfId="9" applyFont="1" applyFill="1" applyBorder="1" applyAlignment="1">
      <alignment horizontal="center"/>
    </xf>
    <xf numFmtId="0" fontId="12" fillId="0" borderId="0" xfId="9" applyNumberFormat="1" applyFont="1" applyAlignment="1"/>
    <xf numFmtId="0" fontId="12" fillId="0" borderId="0" xfId="9" applyNumberFormat="1" applyFont="1" applyFill="1" applyBorder="1" applyAlignment="1"/>
    <xf numFmtId="0" fontId="10" fillId="0" borderId="0" xfId="9" applyNumberFormat="1" applyFont="1" applyAlignment="1"/>
    <xf numFmtId="0" fontId="10" fillId="0" borderId="0" xfId="9" applyNumberFormat="1" applyFont="1" applyFill="1" applyBorder="1" applyAlignment="1"/>
    <xf numFmtId="0" fontId="28" fillId="36" borderId="32" xfId="9" applyFont="1" applyFill="1" applyBorder="1" applyAlignment="1">
      <alignment horizontal="center"/>
    </xf>
    <xf numFmtId="0" fontId="28" fillId="18" borderId="32" xfId="9" applyFont="1" applyFill="1" applyBorder="1" applyAlignment="1">
      <alignment horizontal="center"/>
    </xf>
    <xf numFmtId="0" fontId="12" fillId="0" borderId="0" xfId="1" applyFill="1" applyBorder="1" applyAlignment="1">
      <alignment horizontal="center" vertical="center"/>
    </xf>
    <xf numFmtId="0" fontId="32" fillId="36" borderId="32" xfId="9" applyFont="1" applyFill="1" applyBorder="1" applyAlignment="1">
      <alignment horizontal="center"/>
    </xf>
    <xf numFmtId="0" fontId="32" fillId="36" borderId="33" xfId="9" applyFont="1" applyFill="1" applyBorder="1" applyAlignment="1">
      <alignment horizontal="center"/>
    </xf>
    <xf numFmtId="0" fontId="33" fillId="36" borderId="32" xfId="9" applyFont="1" applyFill="1" applyBorder="1" applyAlignment="1">
      <alignment horizontal="center"/>
    </xf>
    <xf numFmtId="0" fontId="31" fillId="35" borderId="32" xfId="9" applyFont="1" applyFill="1" applyBorder="1" applyAlignment="1">
      <alignment horizontal="center"/>
    </xf>
    <xf numFmtId="0" fontId="9" fillId="37" borderId="28" xfId="0" applyNumberFormat="1" applyFont="1" applyFill="1" applyBorder="1" applyAlignment="1">
      <alignment horizontal="center" vertical="center"/>
    </xf>
    <xf numFmtId="41" fontId="9" fillId="37" borderId="29" xfId="3" applyNumberFormat="1" applyFont="1" applyFill="1" applyBorder="1" applyAlignment="1">
      <alignment horizontal="center" vertical="center"/>
    </xf>
    <xf numFmtId="0" fontId="0" fillId="37" borderId="29" xfId="0" applyNumberFormat="1" applyFont="1" applyFill="1" applyBorder="1" applyAlignment="1"/>
    <xf numFmtId="0" fontId="20" fillId="37" borderId="20" xfId="7" applyNumberFormat="1" applyFont="1" applyFill="1" applyBorder="1" applyAlignment="1">
      <alignment horizontal="center" vertical="center"/>
    </xf>
    <xf numFmtId="41" fontId="20" fillId="37" borderId="0" xfId="7" applyNumberFormat="1" applyFont="1" applyFill="1" applyBorder="1" applyAlignment="1">
      <alignment horizontal="center" vertical="center"/>
    </xf>
    <xf numFmtId="0" fontId="20" fillId="37" borderId="0" xfId="7" applyFont="1" applyFill="1" applyBorder="1" applyAlignment="1">
      <alignment horizontal="center" vertical="center"/>
    </xf>
    <xf numFmtId="0" fontId="31" fillId="36" borderId="32" xfId="9" applyFont="1" applyFill="1" applyBorder="1" applyAlignment="1">
      <alignment horizontal="center"/>
    </xf>
    <xf numFmtId="0" fontId="31" fillId="18" borderId="32" xfId="9" applyFont="1" applyFill="1" applyBorder="1" applyAlignment="1">
      <alignment horizontal="center"/>
    </xf>
    <xf numFmtId="0" fontId="31" fillId="18" borderId="33" xfId="9" applyFont="1" applyFill="1" applyBorder="1" applyAlignment="1">
      <alignment horizontal="center"/>
    </xf>
    <xf numFmtId="0" fontId="3" fillId="0" borderId="0" xfId="10" applyAlignment="1">
      <alignment horizontal="center" vertical="center"/>
    </xf>
    <xf numFmtId="0" fontId="3" fillId="0" borderId="0" xfId="10" applyAlignment="1">
      <alignment horizontal="right" vertical="center"/>
    </xf>
    <xf numFmtId="0" fontId="3" fillId="16" borderId="32" xfId="10" applyFill="1" applyBorder="1" applyAlignment="1">
      <alignment horizontal="center" vertical="center"/>
    </xf>
    <xf numFmtId="0" fontId="3" fillId="15" borderId="32" xfId="10" applyFill="1" applyBorder="1" applyAlignment="1">
      <alignment horizontal="center" vertical="center"/>
    </xf>
    <xf numFmtId="0" fontId="3" fillId="14" borderId="32" xfId="10" applyFill="1" applyBorder="1" applyAlignment="1">
      <alignment horizontal="center" vertical="center"/>
    </xf>
    <xf numFmtId="0" fontId="3" fillId="13" borderId="32" xfId="10" applyFill="1" applyBorder="1" applyAlignment="1">
      <alignment horizontal="center" vertical="center"/>
    </xf>
    <xf numFmtId="0" fontId="3" fillId="9" borderId="32" xfId="10" applyFill="1" applyBorder="1" applyAlignment="1">
      <alignment horizontal="center" vertical="center"/>
    </xf>
    <xf numFmtId="0" fontId="3" fillId="12" borderId="32" xfId="10" applyFill="1" applyBorder="1" applyAlignment="1">
      <alignment horizontal="center" vertical="center"/>
    </xf>
    <xf numFmtId="0" fontId="3" fillId="11" borderId="32" xfId="10" applyFill="1" applyBorder="1" applyAlignment="1">
      <alignment horizontal="center" vertical="center"/>
    </xf>
    <xf numFmtId="0" fontId="3" fillId="10" borderId="32" xfId="10" applyFill="1" applyBorder="1" applyAlignment="1">
      <alignment horizontal="center" vertical="center"/>
    </xf>
    <xf numFmtId="0" fontId="3" fillId="16" borderId="8" xfId="10" applyFill="1" applyBorder="1" applyAlignment="1">
      <alignment horizontal="center" vertical="center"/>
    </xf>
    <xf numFmtId="0" fontId="3" fillId="15" borderId="8" xfId="10" applyFill="1" applyBorder="1" applyAlignment="1">
      <alignment horizontal="center" vertical="center"/>
    </xf>
    <xf numFmtId="0" fontId="3" fillId="14" borderId="8" xfId="10" applyFill="1" applyBorder="1" applyAlignment="1">
      <alignment horizontal="center" vertical="center"/>
    </xf>
    <xf numFmtId="0" fontId="3" fillId="13" borderId="8" xfId="10" applyFill="1" applyBorder="1" applyAlignment="1">
      <alignment horizontal="center" vertical="center"/>
    </xf>
    <xf numFmtId="0" fontId="3" fillId="9" borderId="8" xfId="10" applyFill="1" applyBorder="1" applyAlignment="1">
      <alignment horizontal="center" vertical="center"/>
    </xf>
    <xf numFmtId="0" fontId="3" fillId="12" borderId="8" xfId="10" applyFill="1" applyBorder="1" applyAlignment="1">
      <alignment horizontal="center" vertical="center"/>
    </xf>
    <xf numFmtId="0" fontId="3" fillId="11" borderId="8" xfId="10" applyFill="1" applyBorder="1" applyAlignment="1">
      <alignment horizontal="center" vertical="center"/>
    </xf>
    <xf numFmtId="0" fontId="3" fillId="10" borderId="8" xfId="10" applyFill="1" applyBorder="1" applyAlignment="1">
      <alignment horizontal="center" vertical="center"/>
    </xf>
    <xf numFmtId="0" fontId="3" fillId="16" borderId="31" xfId="10" applyFill="1" applyBorder="1" applyAlignment="1">
      <alignment horizontal="center" vertical="center"/>
    </xf>
    <xf numFmtId="0" fontId="3" fillId="15" borderId="31" xfId="10" applyFill="1" applyBorder="1" applyAlignment="1">
      <alignment horizontal="center" vertical="center"/>
    </xf>
    <xf numFmtId="0" fontId="3" fillId="14" borderId="31" xfId="10" applyFill="1" applyBorder="1" applyAlignment="1">
      <alignment horizontal="center" vertical="center"/>
    </xf>
    <xf numFmtId="0" fontId="3" fillId="13" borderId="31" xfId="10" applyFill="1" applyBorder="1" applyAlignment="1">
      <alignment horizontal="center" vertical="center"/>
    </xf>
    <xf numFmtId="0" fontId="3" fillId="9" borderId="31" xfId="10" applyFill="1" applyBorder="1" applyAlignment="1">
      <alignment horizontal="center" vertical="center"/>
    </xf>
    <xf numFmtId="0" fontId="3" fillId="12" borderId="31" xfId="10" applyFill="1" applyBorder="1" applyAlignment="1">
      <alignment horizontal="center" vertical="center"/>
    </xf>
    <xf numFmtId="0" fontId="3" fillId="11" borderId="31" xfId="10" applyFill="1" applyBorder="1" applyAlignment="1">
      <alignment horizontal="center" vertical="center"/>
    </xf>
    <xf numFmtId="0" fontId="3" fillId="10" borderId="31" xfId="10" applyFill="1" applyBorder="1" applyAlignment="1">
      <alignment horizontal="center" vertical="center"/>
    </xf>
    <xf numFmtId="0" fontId="3" fillId="17" borderId="0" xfId="10" applyFill="1" applyBorder="1" applyAlignment="1">
      <alignment horizontal="center" vertical="center"/>
    </xf>
    <xf numFmtId="0" fontId="12" fillId="0" borderId="28" xfId="9" applyFont="1" applyBorder="1" applyAlignment="1"/>
    <xf numFmtId="0" fontId="28" fillId="0" borderId="29" xfId="9" applyFont="1" applyBorder="1" applyAlignment="1">
      <alignment horizontal="center"/>
    </xf>
    <xf numFmtId="0" fontId="28" fillId="0" borderId="20" xfId="9" applyFont="1" applyBorder="1" applyAlignment="1">
      <alignment horizontal="center"/>
    </xf>
    <xf numFmtId="0" fontId="25" fillId="0" borderId="21" xfId="9" applyFont="1" applyBorder="1" applyAlignment="1">
      <alignment horizontal="center"/>
    </xf>
    <xf numFmtId="0" fontId="28" fillId="0" borderId="38" xfId="9" applyFont="1" applyBorder="1" applyAlignment="1">
      <alignment horizontal="center"/>
    </xf>
    <xf numFmtId="0" fontId="28" fillId="0" borderId="22" xfId="9" applyFont="1" applyBorder="1" applyAlignment="1">
      <alignment horizontal="center"/>
    </xf>
    <xf numFmtId="0" fontId="28" fillId="0" borderId="23" xfId="9" applyFont="1" applyBorder="1" applyAlignment="1">
      <alignment horizontal="center"/>
    </xf>
    <xf numFmtId="0" fontId="25" fillId="0" borderId="24" xfId="9" applyFont="1" applyBorder="1" applyAlignment="1">
      <alignment horizontal="center"/>
    </xf>
    <xf numFmtId="0" fontId="12" fillId="0" borderId="23" xfId="9" applyFont="1" applyBorder="1" applyAlignment="1"/>
    <xf numFmtId="0" fontId="25" fillId="0" borderId="39" xfId="9" applyFont="1" applyBorder="1" applyAlignment="1">
      <alignment horizontal="center"/>
    </xf>
    <xf numFmtId="0" fontId="31" fillId="33" borderId="0" xfId="9" applyFont="1" applyFill="1" applyBorder="1" applyAlignment="1">
      <alignment horizontal="center"/>
    </xf>
    <xf numFmtId="0" fontId="31" fillId="34" borderId="0" xfId="9" applyFont="1" applyFill="1" applyBorder="1" applyAlignment="1">
      <alignment horizontal="center"/>
    </xf>
    <xf numFmtId="0" fontId="31" fillId="35" borderId="0" xfId="9" applyFont="1" applyFill="1" applyBorder="1" applyAlignment="1">
      <alignment horizontal="center"/>
    </xf>
    <xf numFmtId="0" fontId="39" fillId="0" borderId="32" xfId="9" applyFont="1" applyFill="1" applyBorder="1" applyAlignment="1"/>
    <xf numFmtId="0" fontId="39" fillId="0" borderId="32" xfId="9" applyFont="1" applyFill="1" applyBorder="1" applyAlignment="1">
      <alignment horizontal="center"/>
    </xf>
    <xf numFmtId="0" fontId="40" fillId="0" borderId="32" xfId="9" applyFont="1" applyFill="1" applyBorder="1" applyAlignment="1">
      <alignment horizontal="center"/>
    </xf>
    <xf numFmtId="0" fontId="2" fillId="0" borderId="0" xfId="10" applyFont="1">
      <alignment vertical="center"/>
    </xf>
    <xf numFmtId="0" fontId="2" fillId="0" borderId="0" xfId="11">
      <alignment vertical="center"/>
    </xf>
    <xf numFmtId="0" fontId="0" fillId="0" borderId="0" xfId="11" applyFont="1">
      <alignment vertical="center"/>
    </xf>
    <xf numFmtId="0" fontId="19" fillId="0" borderId="0" xfId="11" applyFont="1">
      <alignment vertical="center"/>
    </xf>
    <xf numFmtId="0" fontId="22" fillId="0" borderId="0" xfId="11" applyFont="1">
      <alignment vertical="center"/>
    </xf>
    <xf numFmtId="0" fontId="2" fillId="9" borderId="0" xfId="11" applyFill="1">
      <alignment vertical="center"/>
    </xf>
    <xf numFmtId="0" fontId="30" fillId="0" borderId="29" xfId="9" applyFont="1" applyBorder="1" applyAlignment="1">
      <alignment horizontal="center"/>
    </xf>
    <xf numFmtId="0" fontId="25" fillId="0" borderId="29" xfId="9" applyFont="1" applyBorder="1" applyAlignment="1">
      <alignment horizontal="center"/>
    </xf>
    <xf numFmtId="0" fontId="12" fillId="0" borderId="29" xfId="9" applyFont="1" applyBorder="1" applyAlignment="1"/>
    <xf numFmtId="0" fontId="10" fillId="0" borderId="30" xfId="9" applyNumberFormat="1" applyFont="1" applyBorder="1" applyAlignment="1"/>
    <xf numFmtId="0" fontId="25" fillId="0" borderId="0" xfId="9" applyFont="1" applyBorder="1" applyAlignment="1">
      <alignment horizontal="center"/>
    </xf>
    <xf numFmtId="0" fontId="12" fillId="0" borderId="21" xfId="9" applyNumberFormat="1" applyFont="1" applyBorder="1" applyAlignment="1"/>
    <xf numFmtId="0" fontId="30" fillId="36" borderId="0" xfId="9" applyFont="1" applyFill="1" applyBorder="1" applyAlignment="1">
      <alignment horizontal="center"/>
    </xf>
    <xf numFmtId="0" fontId="10" fillId="18" borderId="21" xfId="9" applyNumberFormat="1" applyFont="1" applyFill="1" applyBorder="1" applyAlignment="1"/>
    <xf numFmtId="0" fontId="30" fillId="0" borderId="0" xfId="9" applyFont="1" applyBorder="1" applyAlignment="1">
      <alignment horizontal="center"/>
    </xf>
    <xf numFmtId="0" fontId="10" fillId="0" borderId="21" xfId="9" applyNumberFormat="1" applyFont="1" applyBorder="1" applyAlignment="1"/>
    <xf numFmtId="0" fontId="12" fillId="0" borderId="0" xfId="9" applyNumberFormat="1" applyFont="1" applyBorder="1" applyAlignment="1"/>
    <xf numFmtId="0" fontId="10" fillId="0" borderId="0" xfId="9" applyNumberFormat="1" applyFont="1" applyBorder="1" applyAlignment="1"/>
    <xf numFmtId="0" fontId="25" fillId="0" borderId="23" xfId="9" applyFont="1" applyBorder="1" applyAlignment="1">
      <alignment horizontal="center"/>
    </xf>
    <xf numFmtId="0" fontId="12" fillId="0" borderId="39" xfId="9" applyNumberFormat="1" applyFont="1" applyBorder="1" applyAlignment="1"/>
    <xf numFmtId="0" fontId="12" fillId="0" borderId="23" xfId="9" applyNumberFormat="1" applyFont="1" applyBorder="1" applyAlignment="1"/>
    <xf numFmtId="0" fontId="10" fillId="0" borderId="23" xfId="9" applyNumberFormat="1" applyFont="1" applyBorder="1" applyAlignment="1"/>
    <xf numFmtId="0" fontId="12" fillId="0" borderId="24" xfId="9" applyNumberFormat="1" applyFont="1" applyBorder="1" applyAlignment="1"/>
    <xf numFmtId="0" fontId="28" fillId="35" borderId="29" xfId="9" applyFont="1" applyFill="1" applyBorder="1" applyAlignment="1">
      <alignment horizontal="center"/>
    </xf>
    <xf numFmtId="0" fontId="28" fillId="33" borderId="29" xfId="9" applyFont="1" applyFill="1" applyBorder="1" applyAlignment="1">
      <alignment horizontal="center"/>
    </xf>
    <xf numFmtId="0" fontId="28" fillId="34" borderId="29" xfId="9" applyFont="1" applyFill="1" applyBorder="1" applyAlignment="1">
      <alignment horizontal="center"/>
    </xf>
    <xf numFmtId="0" fontId="30" fillId="36" borderId="30" xfId="9" applyFont="1" applyFill="1" applyBorder="1" applyAlignment="1">
      <alignment horizontal="center"/>
    </xf>
    <xf numFmtId="0" fontId="28" fillId="33" borderId="25" xfId="9" applyFont="1" applyFill="1" applyBorder="1" applyAlignment="1">
      <alignment horizontal="center" vertical="center"/>
    </xf>
    <xf numFmtId="0" fontId="28" fillId="34" borderId="26" xfId="9" applyFont="1" applyFill="1" applyBorder="1" applyAlignment="1">
      <alignment horizontal="center" vertical="center"/>
    </xf>
    <xf numFmtId="0" fontId="39" fillId="38" borderId="26" xfId="9" applyFont="1" applyFill="1" applyBorder="1" applyAlignment="1">
      <alignment horizontal="center" vertical="center"/>
    </xf>
    <xf numFmtId="0" fontId="28" fillId="38" borderId="32" xfId="9" applyFont="1" applyFill="1" applyBorder="1" applyAlignment="1">
      <alignment horizontal="center"/>
    </xf>
    <xf numFmtId="0" fontId="28" fillId="39" borderId="32" xfId="9" applyFont="1" applyFill="1" applyBorder="1" applyAlignment="1">
      <alignment horizontal="center"/>
    </xf>
    <xf numFmtId="0" fontId="28" fillId="39" borderId="0" xfId="9" applyFont="1" applyFill="1" applyBorder="1" applyAlignment="1">
      <alignment horizontal="center"/>
    </xf>
    <xf numFmtId="0" fontId="28" fillId="39" borderId="26" xfId="9" applyFont="1" applyFill="1" applyBorder="1" applyAlignment="1">
      <alignment horizontal="center" vertical="center"/>
    </xf>
    <xf numFmtId="0" fontId="28" fillId="26" borderId="21" xfId="9" applyFont="1" applyFill="1" applyBorder="1" applyAlignment="1">
      <alignment horizontal="center"/>
    </xf>
    <xf numFmtId="0" fontId="32" fillId="26" borderId="32" xfId="9" applyFont="1" applyFill="1" applyBorder="1" applyAlignment="1">
      <alignment horizontal="center"/>
    </xf>
    <xf numFmtId="0" fontId="28" fillId="26" borderId="32" xfId="9" applyFont="1" applyFill="1" applyBorder="1" applyAlignment="1">
      <alignment horizontal="center"/>
    </xf>
    <xf numFmtId="0" fontId="32" fillId="26" borderId="33" xfId="9" applyFont="1" applyFill="1" applyBorder="1" applyAlignment="1">
      <alignment horizontal="center"/>
    </xf>
    <xf numFmtId="0" fontId="28" fillId="26" borderId="26" xfId="9" applyFont="1" applyFill="1" applyBorder="1" applyAlignment="1">
      <alignment horizontal="center" vertical="center"/>
    </xf>
    <xf numFmtId="0" fontId="38" fillId="0" borderId="28" xfId="9" applyFont="1" applyBorder="1" applyAlignment="1">
      <alignment horizontal="center"/>
    </xf>
    <xf numFmtId="0" fontId="38" fillId="0" borderId="30" xfId="9" applyFont="1" applyBorder="1" applyAlignment="1">
      <alignment horizontal="left"/>
    </xf>
    <xf numFmtId="0" fontId="10" fillId="0" borderId="20" xfId="9" applyFont="1" applyBorder="1" applyAlignment="1">
      <alignment horizontal="center"/>
    </xf>
    <xf numFmtId="178" fontId="28" fillId="0" borderId="21" xfId="9" applyNumberFormat="1" applyFont="1" applyFill="1" applyBorder="1" applyAlignment="1">
      <alignment horizontal="left"/>
    </xf>
    <xf numFmtId="178" fontId="12" fillId="0" borderId="21" xfId="9" applyNumberFormat="1" applyFont="1" applyFill="1" applyBorder="1" applyAlignment="1">
      <alignment horizontal="left"/>
    </xf>
    <xf numFmtId="0" fontId="28" fillId="0" borderId="20" xfId="9" applyFont="1" applyFill="1" applyBorder="1" applyAlignment="1">
      <alignment horizontal="center"/>
    </xf>
    <xf numFmtId="178" fontId="28" fillId="0" borderId="21" xfId="9" applyNumberFormat="1" applyFont="1" applyBorder="1" applyAlignment="1">
      <alignment horizontal="left"/>
    </xf>
    <xf numFmtId="178" fontId="28" fillId="0" borderId="39" xfId="9" applyNumberFormat="1" applyFont="1" applyBorder="1" applyAlignment="1">
      <alignment horizontal="left"/>
    </xf>
    <xf numFmtId="0" fontId="29" fillId="0" borderId="22" xfId="9" applyFont="1" applyBorder="1" applyAlignment="1">
      <alignment horizontal="center"/>
    </xf>
    <xf numFmtId="178" fontId="28" fillId="0" borderId="24" xfId="9" applyNumberFormat="1" applyFont="1" applyBorder="1" applyAlignment="1">
      <alignment horizontal="left"/>
    </xf>
    <xf numFmtId="0" fontId="41" fillId="36" borderId="21" xfId="9" applyFont="1" applyFill="1" applyBorder="1" applyAlignment="1">
      <alignment horizontal="center"/>
    </xf>
    <xf numFmtId="0" fontId="16" fillId="0" borderId="15" xfId="6" applyNumberFormat="1" applyFont="1" applyBorder="1" applyAlignment="1">
      <alignment horizontal="center"/>
    </xf>
    <xf numFmtId="0" fontId="16" fillId="0" borderId="16" xfId="6" applyNumberFormat="1" applyFont="1" applyBorder="1" applyAlignment="1">
      <alignment horizontal="center"/>
    </xf>
    <xf numFmtId="0" fontId="16" fillId="0" borderId="17" xfId="6" applyNumberFormat="1" applyFont="1" applyBorder="1" applyAlignment="1">
      <alignment horizontal="center"/>
    </xf>
    <xf numFmtId="0" fontId="12" fillId="0" borderId="25" xfId="0" applyNumberFormat="1" applyFont="1" applyBorder="1" applyAlignment="1">
      <alignment horizontal="center"/>
    </xf>
    <xf numFmtId="0" fontId="0" fillId="0" borderId="26" xfId="0" applyNumberFormat="1" applyFont="1" applyBorder="1" applyAlignment="1">
      <alignment horizontal="center"/>
    </xf>
    <xf numFmtId="0" fontId="0" fillId="0" borderId="27" xfId="0" applyNumberFormat="1" applyFont="1" applyBorder="1" applyAlignment="1">
      <alignment horizontal="center"/>
    </xf>
    <xf numFmtId="0" fontId="10" fillId="0" borderId="28" xfId="0" applyNumberFormat="1" applyFont="1" applyBorder="1" applyAlignment="1">
      <alignment horizontal="center" vertical="center"/>
    </xf>
    <xf numFmtId="0" fontId="0" fillId="0" borderId="29" xfId="0" applyNumberFormat="1" applyFont="1" applyBorder="1" applyAlignment="1">
      <alignment horizontal="center" vertical="center"/>
    </xf>
    <xf numFmtId="0" fontId="10" fillId="0" borderId="29" xfId="0" applyNumberFormat="1" applyFont="1" applyBorder="1" applyAlignment="1">
      <alignment horizontal="center" vertical="center"/>
    </xf>
    <xf numFmtId="0" fontId="12" fillId="0" borderId="29" xfId="0" applyNumberFormat="1" applyFont="1" applyBorder="1" applyAlignment="1">
      <alignment horizontal="center" vertical="center"/>
    </xf>
    <xf numFmtId="0" fontId="24" fillId="18" borderId="32" xfId="9" applyFont="1" applyFill="1" applyBorder="1" applyAlignment="1">
      <alignment horizontal="center" vertical="center"/>
    </xf>
    <xf numFmtId="0" fontId="26" fillId="0" borderId="0" xfId="9" applyFont="1" applyAlignment="1">
      <alignment horizontal="center" vertical="center"/>
    </xf>
    <xf numFmtId="0" fontId="27" fillId="0" borderId="0" xfId="9" applyFont="1" applyAlignment="1">
      <alignment horizontal="center" vertical="center"/>
    </xf>
    <xf numFmtId="0" fontId="35" fillId="0" borderId="34" xfId="9" applyNumberFormat="1" applyFont="1" applyBorder="1" applyAlignment="1">
      <alignment horizontal="center" vertical="center"/>
    </xf>
    <xf numFmtId="1" fontId="35" fillId="0" borderId="35" xfId="9" applyNumberFormat="1" applyFont="1" applyBorder="1" applyAlignment="1">
      <alignment horizontal="center" vertical="center"/>
    </xf>
    <xf numFmtId="0" fontId="1" fillId="0" borderId="0" xfId="10" applyFont="1">
      <alignment vertical="center"/>
    </xf>
  </cellXfs>
  <cellStyles count="12">
    <cellStyle name="20% - 강조색1" xfId="7" builtinId="30"/>
    <cellStyle name="20% - 강조색4" xfId="2"/>
    <cellStyle name="메모" xfId="1"/>
    <cellStyle name="셀 확인" xfId="4"/>
    <cellStyle name="쉼표 [0]" xfId="3" builtinId="6"/>
    <cellStyle name="요약" xfId="6" builtinId="25"/>
    <cellStyle name="좋음" xfId="5"/>
    <cellStyle name="표준" xfId="0" builtinId="0"/>
    <cellStyle name="표준 2" xfId="8"/>
    <cellStyle name="표준 2 2" xfId="10"/>
    <cellStyle name="표준 2 2 2" xfId="11"/>
    <cellStyle name="표준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537883</xdr:colOff>
      <xdr:row>15</xdr:row>
      <xdr:rowOff>134470</xdr:rowOff>
    </xdr:from>
    <xdr:to>
      <xdr:col>12</xdr:col>
      <xdr:colOff>638735</xdr:colOff>
      <xdr:row>20</xdr:row>
      <xdr:rowOff>0</xdr:rowOff>
    </xdr:to>
    <xdr:sp macro="" textlink="">
      <xdr:nvSpPr>
        <xdr:cNvPr id="2" name="TextBox 1"/>
        <xdr:cNvSpPr txBox="1"/>
      </xdr:nvSpPr>
      <xdr:spPr>
        <a:xfrm>
          <a:off x="12863233" y="3553945"/>
          <a:ext cx="2986927" cy="86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-</a:t>
          </a:r>
          <a:r>
            <a:rPr lang="ko-KR" altLang="en-US" sz="1100"/>
            <a:t>순장 수</a:t>
          </a:r>
          <a:r>
            <a:rPr lang="en-US" altLang="ko-KR" sz="1100"/>
            <a:t>, </a:t>
          </a:r>
          <a:r>
            <a:rPr lang="ko-KR" altLang="en-US" sz="1100"/>
            <a:t>순원 수는 함수로 입력해놔서</a:t>
          </a:r>
          <a:endParaRPr lang="en-US" altLang="ko-KR" sz="1100"/>
        </a:p>
        <a:p>
          <a:r>
            <a:rPr lang="en-US" altLang="ko-KR" sz="1100" baseline="0"/>
            <a:t>"SJ" </a:t>
          </a:r>
          <a:r>
            <a:rPr lang="ko-KR" altLang="en-US" sz="1100" baseline="0"/>
            <a:t>텍스트 유무에 따라 자동으로 합산됨</a:t>
          </a:r>
          <a:endParaRPr lang="en-US" altLang="ko-KR" sz="1100" baseline="0"/>
        </a:p>
        <a:p>
          <a:r>
            <a:rPr lang="en-US" altLang="ko-KR" sz="1100" baseline="0"/>
            <a:t>-&gt;</a:t>
          </a:r>
          <a:r>
            <a:rPr lang="ko-KR" altLang="en-US" sz="1100" baseline="0"/>
            <a:t>숫자는 굳이 값바꿀필요없음</a:t>
          </a:r>
          <a:endParaRPr lang="en-US" altLang="ko-KR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537883</xdr:colOff>
      <xdr:row>15</xdr:row>
      <xdr:rowOff>134470</xdr:rowOff>
    </xdr:from>
    <xdr:to>
      <xdr:col>12</xdr:col>
      <xdr:colOff>638735</xdr:colOff>
      <xdr:row>20</xdr:row>
      <xdr:rowOff>0</xdr:rowOff>
    </xdr:to>
    <xdr:sp macro="" textlink="">
      <xdr:nvSpPr>
        <xdr:cNvPr id="2" name="TextBox 1"/>
        <xdr:cNvSpPr txBox="1"/>
      </xdr:nvSpPr>
      <xdr:spPr>
        <a:xfrm>
          <a:off x="9196108" y="3277720"/>
          <a:ext cx="2986927" cy="913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-</a:t>
          </a:r>
          <a:r>
            <a:rPr lang="ko-KR" altLang="en-US" sz="1100"/>
            <a:t>순장 수</a:t>
          </a:r>
          <a:r>
            <a:rPr lang="en-US" altLang="ko-KR" sz="1100"/>
            <a:t>, </a:t>
          </a:r>
          <a:r>
            <a:rPr lang="ko-KR" altLang="en-US" sz="1100"/>
            <a:t>순원 수는 함수로 입력해놔서</a:t>
          </a:r>
          <a:endParaRPr lang="en-US" altLang="ko-KR" sz="1100"/>
        </a:p>
        <a:p>
          <a:r>
            <a:rPr lang="en-US" altLang="ko-KR" sz="1100" baseline="0"/>
            <a:t>"SJ" </a:t>
          </a:r>
          <a:r>
            <a:rPr lang="ko-KR" altLang="en-US" sz="1100" baseline="0"/>
            <a:t>텍스트 유무에 따라 자동으로 합산됨</a:t>
          </a:r>
          <a:endParaRPr lang="en-US" altLang="ko-KR" sz="1100" baseline="0"/>
        </a:p>
        <a:p>
          <a:r>
            <a:rPr lang="en-US" altLang="ko-KR" sz="1100" baseline="0"/>
            <a:t>-&gt;</a:t>
          </a:r>
          <a:r>
            <a:rPr lang="ko-KR" altLang="en-US" sz="1100" baseline="0"/>
            <a:t>숫자는 굳이 값바꿀필요없음</a:t>
          </a:r>
          <a:endParaRPr lang="en-US" altLang="ko-KR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652183</xdr:colOff>
      <xdr:row>15</xdr:row>
      <xdr:rowOff>163045</xdr:rowOff>
    </xdr:from>
    <xdr:to>
      <xdr:col>13</xdr:col>
      <xdr:colOff>753035</xdr:colOff>
      <xdr:row>20</xdr:row>
      <xdr:rowOff>28575</xdr:rowOff>
    </xdr:to>
    <xdr:sp macro="" textlink="">
      <xdr:nvSpPr>
        <xdr:cNvPr id="2" name="TextBox 1"/>
        <xdr:cNvSpPr txBox="1"/>
      </xdr:nvSpPr>
      <xdr:spPr>
        <a:xfrm>
          <a:off x="13939558" y="3582520"/>
          <a:ext cx="2986927" cy="86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-</a:t>
          </a:r>
          <a:r>
            <a:rPr lang="ko-KR" altLang="en-US" sz="1100"/>
            <a:t>순장 수</a:t>
          </a:r>
          <a:r>
            <a:rPr lang="en-US" altLang="ko-KR" sz="1100"/>
            <a:t>, </a:t>
          </a:r>
          <a:r>
            <a:rPr lang="ko-KR" altLang="en-US" sz="1100"/>
            <a:t>순원 수는 함수로 입력해놔서</a:t>
          </a:r>
          <a:endParaRPr lang="en-US" altLang="ko-KR" sz="1100"/>
        </a:p>
        <a:p>
          <a:r>
            <a:rPr lang="en-US" altLang="ko-KR" sz="1100" baseline="0"/>
            <a:t>"SJ" </a:t>
          </a:r>
          <a:r>
            <a:rPr lang="ko-KR" altLang="en-US" sz="1100" baseline="0"/>
            <a:t>텍스트 유무에 따라 자동으로 합산됨</a:t>
          </a:r>
          <a:endParaRPr lang="en-US" altLang="ko-KR" sz="1100" baseline="0"/>
        </a:p>
        <a:p>
          <a:r>
            <a:rPr lang="en-US" altLang="ko-KR" sz="1100" baseline="0"/>
            <a:t>-&gt;</a:t>
          </a:r>
          <a:r>
            <a:rPr lang="ko-KR" altLang="en-US" sz="1100" baseline="0"/>
            <a:t>숫자는 굳이 값바꿀필요없음</a:t>
          </a:r>
          <a:endParaRPr lang="en-US" altLang="ko-KR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652183</xdr:colOff>
      <xdr:row>15</xdr:row>
      <xdr:rowOff>163045</xdr:rowOff>
    </xdr:from>
    <xdr:to>
      <xdr:col>13</xdr:col>
      <xdr:colOff>753035</xdr:colOff>
      <xdr:row>20</xdr:row>
      <xdr:rowOff>28575</xdr:rowOff>
    </xdr:to>
    <xdr:sp macro="" textlink="">
      <xdr:nvSpPr>
        <xdr:cNvPr id="2" name="TextBox 1"/>
        <xdr:cNvSpPr txBox="1"/>
      </xdr:nvSpPr>
      <xdr:spPr>
        <a:xfrm>
          <a:off x="13939558" y="3582520"/>
          <a:ext cx="2986927" cy="86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-</a:t>
          </a:r>
          <a:r>
            <a:rPr lang="ko-KR" altLang="en-US" sz="1100"/>
            <a:t>순장 수</a:t>
          </a:r>
          <a:r>
            <a:rPr lang="en-US" altLang="ko-KR" sz="1100"/>
            <a:t>, </a:t>
          </a:r>
          <a:r>
            <a:rPr lang="ko-KR" altLang="en-US" sz="1100"/>
            <a:t>순원 수는 함수로 입력해놔서</a:t>
          </a:r>
          <a:endParaRPr lang="en-US" altLang="ko-KR" sz="1100"/>
        </a:p>
        <a:p>
          <a:r>
            <a:rPr lang="en-US" altLang="ko-KR" sz="1100" baseline="0"/>
            <a:t>"SJ" </a:t>
          </a:r>
          <a:r>
            <a:rPr lang="ko-KR" altLang="en-US" sz="1100" baseline="0"/>
            <a:t>텍스트 유무에 따라 자동으로 합산됨</a:t>
          </a:r>
          <a:endParaRPr lang="en-US" altLang="ko-KR" sz="1100" baseline="0"/>
        </a:p>
        <a:p>
          <a:r>
            <a:rPr lang="en-US" altLang="ko-KR" sz="1100" baseline="0"/>
            <a:t>-&gt;</a:t>
          </a:r>
          <a:r>
            <a:rPr lang="ko-KR" altLang="en-US" sz="1100" baseline="0"/>
            <a:t>숫자는 굳이 값바꿀필요없음</a:t>
          </a:r>
          <a:endParaRPr lang="en-US" altLang="ko-KR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652183</xdr:colOff>
      <xdr:row>15</xdr:row>
      <xdr:rowOff>163045</xdr:rowOff>
    </xdr:from>
    <xdr:to>
      <xdr:col>13</xdr:col>
      <xdr:colOff>753035</xdr:colOff>
      <xdr:row>20</xdr:row>
      <xdr:rowOff>28575</xdr:rowOff>
    </xdr:to>
    <xdr:sp macro="" textlink="">
      <xdr:nvSpPr>
        <xdr:cNvPr id="2" name="TextBox 1"/>
        <xdr:cNvSpPr txBox="1"/>
      </xdr:nvSpPr>
      <xdr:spPr>
        <a:xfrm>
          <a:off x="13939558" y="3582520"/>
          <a:ext cx="2986927" cy="8656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100"/>
            <a:t>-</a:t>
          </a:r>
          <a:r>
            <a:rPr lang="ko-KR" altLang="en-US" sz="1100"/>
            <a:t>순장 수</a:t>
          </a:r>
          <a:r>
            <a:rPr lang="en-US" altLang="ko-KR" sz="1100"/>
            <a:t>, </a:t>
          </a:r>
          <a:r>
            <a:rPr lang="ko-KR" altLang="en-US" sz="1100"/>
            <a:t>순원 수는 함수로 입력해놔서</a:t>
          </a:r>
          <a:endParaRPr lang="en-US" altLang="ko-KR" sz="1100"/>
        </a:p>
        <a:p>
          <a:r>
            <a:rPr lang="en-US" altLang="ko-KR" sz="1100" baseline="0"/>
            <a:t>"SJ" </a:t>
          </a:r>
          <a:r>
            <a:rPr lang="ko-KR" altLang="en-US" sz="1100" baseline="0"/>
            <a:t>텍스트 유무에 따라 자동으로 합산됨</a:t>
          </a:r>
          <a:endParaRPr lang="en-US" altLang="ko-KR" sz="1100" baseline="0"/>
        </a:p>
        <a:p>
          <a:r>
            <a:rPr lang="en-US" altLang="ko-KR" sz="1100" baseline="0"/>
            <a:t>-&gt;</a:t>
          </a:r>
          <a:r>
            <a:rPr lang="ko-KR" altLang="en-US" sz="1100" baseline="0"/>
            <a:t>숫자는 굳이 값바꿀필요없음</a:t>
          </a:r>
          <a:endParaRPr lang="en-US" altLang="ko-K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opLeftCell="B10" workbookViewId="0">
      <selection activeCell="D24" sqref="D24"/>
    </sheetView>
  </sheetViews>
  <sheetFormatPr defaultRowHeight="16.5"/>
  <cols>
    <col min="1" max="1" width="9.140625" style="148"/>
    <col min="2" max="2" width="11.28515625" style="181" customWidth="1"/>
    <col min="3" max="10" width="16.85546875" style="180" customWidth="1"/>
    <col min="11" max="16384" width="9.140625" style="148"/>
  </cols>
  <sheetData>
    <row r="2" spans="2:12" ht="17.25" thickBot="1">
      <c r="C2" s="205" t="s">
        <v>131</v>
      </c>
      <c r="D2" s="204" t="s">
        <v>132</v>
      </c>
      <c r="E2" s="203" t="s">
        <v>133</v>
      </c>
      <c r="F2" s="202" t="s">
        <v>134</v>
      </c>
      <c r="G2" s="201" t="s">
        <v>135</v>
      </c>
      <c r="H2" s="200" t="s">
        <v>136</v>
      </c>
      <c r="I2" s="199" t="s">
        <v>137</v>
      </c>
      <c r="J2" s="198" t="s">
        <v>138</v>
      </c>
    </row>
    <row r="3" spans="2:12" ht="17.25" thickTop="1">
      <c r="B3" s="181" t="s">
        <v>149</v>
      </c>
      <c r="C3" s="197" t="s">
        <v>362</v>
      </c>
      <c r="D3" s="196" t="s">
        <v>174</v>
      </c>
      <c r="E3" s="195" t="s">
        <v>361</v>
      </c>
      <c r="F3" s="194" t="s">
        <v>360</v>
      </c>
      <c r="G3" s="193" t="s">
        <v>175</v>
      </c>
      <c r="H3" s="192" t="s">
        <v>105</v>
      </c>
      <c r="I3" s="191" t="s">
        <v>84</v>
      </c>
      <c r="J3" s="190" t="s">
        <v>176</v>
      </c>
    </row>
    <row r="4" spans="2:12">
      <c r="C4" s="189" t="s">
        <v>359</v>
      </c>
      <c r="D4" s="188" t="s">
        <v>358</v>
      </c>
      <c r="E4" s="187" t="s">
        <v>357</v>
      </c>
      <c r="F4" s="186" t="s">
        <v>356</v>
      </c>
      <c r="G4" s="185"/>
      <c r="H4" s="184" t="s">
        <v>102</v>
      </c>
      <c r="I4" s="183"/>
      <c r="J4" s="182" t="s">
        <v>355</v>
      </c>
    </row>
    <row r="5" spans="2:12">
      <c r="C5" s="189"/>
      <c r="D5" s="188"/>
      <c r="E5" s="187"/>
      <c r="F5" s="186"/>
      <c r="G5" s="185"/>
      <c r="H5" s="184"/>
      <c r="I5" s="183"/>
      <c r="J5" s="182"/>
    </row>
    <row r="6" spans="2:12">
      <c r="B6" s="181" t="s">
        <v>150</v>
      </c>
      <c r="C6" s="189" t="s">
        <v>354</v>
      </c>
      <c r="D6" s="188" t="s">
        <v>353</v>
      </c>
      <c r="E6" s="187" t="s">
        <v>352</v>
      </c>
      <c r="F6" s="186" t="s">
        <v>90</v>
      </c>
      <c r="G6" s="185" t="s">
        <v>75</v>
      </c>
      <c r="H6" s="184" t="s">
        <v>99</v>
      </c>
      <c r="I6" s="183" t="s">
        <v>93</v>
      </c>
      <c r="J6" s="182" t="s">
        <v>83</v>
      </c>
    </row>
    <row r="7" spans="2:12">
      <c r="C7" s="189"/>
      <c r="D7" s="188"/>
      <c r="E7" s="187" t="s">
        <v>351</v>
      </c>
      <c r="F7" s="186"/>
      <c r="G7" s="185"/>
      <c r="H7" s="184"/>
      <c r="I7" s="183" t="s">
        <v>65</v>
      </c>
      <c r="J7" s="182" t="s">
        <v>96</v>
      </c>
    </row>
    <row r="8" spans="2:12">
      <c r="C8" s="206">
        <v>3</v>
      </c>
      <c r="D8" s="206">
        <v>3</v>
      </c>
      <c r="E8" s="206">
        <v>4</v>
      </c>
      <c r="F8" s="206">
        <v>3</v>
      </c>
      <c r="G8" s="206">
        <v>2</v>
      </c>
      <c r="H8" s="206">
        <v>3</v>
      </c>
      <c r="I8" s="206">
        <v>3</v>
      </c>
      <c r="J8" s="206">
        <v>4</v>
      </c>
      <c r="L8" s="148">
        <f>SUM(C8:J8)</f>
        <v>25</v>
      </c>
    </row>
    <row r="9" spans="2:12">
      <c r="C9" s="206"/>
      <c r="D9" s="206"/>
      <c r="E9" s="206"/>
      <c r="F9" s="206"/>
      <c r="G9" s="206"/>
      <c r="H9" s="206"/>
      <c r="I9" s="206"/>
      <c r="J9" s="206"/>
    </row>
    <row r="10" spans="2:12" ht="17.25" thickBot="1">
      <c r="C10" s="205" t="s">
        <v>151</v>
      </c>
      <c r="D10" s="204" t="s">
        <v>152</v>
      </c>
      <c r="E10" s="203" t="s">
        <v>153</v>
      </c>
      <c r="F10" s="202" t="s">
        <v>154</v>
      </c>
      <c r="G10" s="201" t="s">
        <v>155</v>
      </c>
      <c r="H10" s="200" t="s">
        <v>156</v>
      </c>
      <c r="I10" s="199" t="s">
        <v>157</v>
      </c>
      <c r="J10" s="198" t="s">
        <v>158</v>
      </c>
    </row>
    <row r="11" spans="2:12" ht="17.25" thickTop="1">
      <c r="B11" s="181" t="s">
        <v>149</v>
      </c>
      <c r="C11" s="197" t="s">
        <v>106</v>
      </c>
      <c r="D11" s="196" t="s">
        <v>68</v>
      </c>
      <c r="E11" s="195" t="s">
        <v>87</v>
      </c>
      <c r="F11" s="194" t="s">
        <v>79</v>
      </c>
      <c r="G11" s="193" t="s">
        <v>177</v>
      </c>
      <c r="H11" s="192" t="s">
        <v>85</v>
      </c>
      <c r="I11" s="191" t="s">
        <v>95</v>
      </c>
      <c r="J11" s="190" t="s">
        <v>104</v>
      </c>
    </row>
    <row r="12" spans="2:12">
      <c r="C12" s="189"/>
      <c r="D12" s="188" t="s">
        <v>57</v>
      </c>
      <c r="E12" s="187"/>
      <c r="F12" s="186" t="s">
        <v>101</v>
      </c>
      <c r="G12" s="185"/>
      <c r="H12" s="184"/>
      <c r="I12" s="183"/>
      <c r="J12" s="182" t="s">
        <v>178</v>
      </c>
    </row>
    <row r="13" spans="2:12">
      <c r="C13" s="189"/>
      <c r="D13" s="188"/>
      <c r="E13" s="187"/>
      <c r="F13" s="186"/>
      <c r="G13" s="185"/>
      <c r="H13" s="184"/>
      <c r="I13" s="183"/>
      <c r="J13" s="182"/>
    </row>
    <row r="14" spans="2:12">
      <c r="B14" s="181" t="s">
        <v>150</v>
      </c>
      <c r="C14" s="189" t="s">
        <v>103</v>
      </c>
      <c r="D14" s="188" t="s">
        <v>74</v>
      </c>
      <c r="E14" s="187" t="s">
        <v>66</v>
      </c>
      <c r="F14" s="186" t="s">
        <v>92</v>
      </c>
      <c r="G14" s="185" t="s">
        <v>97</v>
      </c>
      <c r="H14" s="184" t="s">
        <v>91</v>
      </c>
      <c r="I14" s="183" t="s">
        <v>77</v>
      </c>
      <c r="J14" s="182" t="s">
        <v>111</v>
      </c>
    </row>
    <row r="15" spans="2:12">
      <c r="C15" s="189" t="s">
        <v>94</v>
      </c>
      <c r="D15" s="188"/>
      <c r="E15" s="187"/>
      <c r="F15" s="186"/>
      <c r="G15" s="185" t="s">
        <v>69</v>
      </c>
      <c r="H15" s="184"/>
      <c r="I15" s="183"/>
      <c r="J15" s="182"/>
    </row>
    <row r="16" spans="2:12">
      <c r="C16" s="180">
        <v>3</v>
      </c>
      <c r="D16" s="180">
        <v>3</v>
      </c>
      <c r="E16" s="180">
        <v>2</v>
      </c>
      <c r="F16" s="180">
        <v>3</v>
      </c>
      <c r="G16" s="180">
        <v>3</v>
      </c>
      <c r="H16" s="180">
        <v>2</v>
      </c>
      <c r="I16" s="180">
        <v>2</v>
      </c>
      <c r="J16" s="180">
        <v>3</v>
      </c>
      <c r="L16" s="148">
        <f>SUM(C16:J16)</f>
        <v>21</v>
      </c>
    </row>
    <row r="18" spans="3:12">
      <c r="L18" s="148">
        <f>L16+L8</f>
        <v>46</v>
      </c>
    </row>
    <row r="20" spans="3:12">
      <c r="C20" s="148" t="s">
        <v>179</v>
      </c>
    </row>
    <row r="21" spans="3:12">
      <c r="C21" s="148" t="s">
        <v>180</v>
      </c>
    </row>
    <row r="22" spans="3:12">
      <c r="C22" s="288" t="s">
        <v>501</v>
      </c>
    </row>
    <row r="23" spans="3:12">
      <c r="C23" s="148" t="s">
        <v>181</v>
      </c>
    </row>
    <row r="24" spans="3:12">
      <c r="C24" s="148" t="s">
        <v>182</v>
      </c>
    </row>
    <row r="25" spans="3:12">
      <c r="C25" s="148" t="s">
        <v>183</v>
      </c>
    </row>
    <row r="26" spans="3:12">
      <c r="C26" s="148"/>
    </row>
    <row r="27" spans="3:12">
      <c r="C27" s="148"/>
    </row>
    <row r="28" spans="3:12">
      <c r="C28" s="148" t="s">
        <v>184</v>
      </c>
    </row>
    <row r="29" spans="3:12">
      <c r="C29" s="223" t="s">
        <v>481</v>
      </c>
    </row>
    <row r="30" spans="3:12">
      <c r="C30" s="223" t="s">
        <v>479</v>
      </c>
    </row>
    <row r="31" spans="3:12">
      <c r="C31" s="148" t="s">
        <v>185</v>
      </c>
    </row>
    <row r="32" spans="3:12">
      <c r="C32" s="148" t="s">
        <v>186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B2" sqref="B2:E4"/>
    </sheetView>
  </sheetViews>
  <sheetFormatPr defaultRowHeight="16.5"/>
  <cols>
    <col min="1" max="12" width="17.42578125" style="224" customWidth="1"/>
    <col min="13" max="16384" width="9.140625" style="224"/>
  </cols>
  <sheetData>
    <row r="1" spans="1:10">
      <c r="B1" s="228" t="s">
        <v>131</v>
      </c>
      <c r="C1" s="228" t="s">
        <v>132</v>
      </c>
      <c r="D1" s="228" t="s">
        <v>133</v>
      </c>
      <c r="E1" s="228" t="s">
        <v>134</v>
      </c>
      <c r="F1" s="228" t="s">
        <v>135</v>
      </c>
      <c r="G1" s="228" t="s">
        <v>136</v>
      </c>
      <c r="H1" s="228" t="s">
        <v>137</v>
      </c>
      <c r="I1" s="228" t="s">
        <v>138</v>
      </c>
    </row>
    <row r="2" spans="1:10">
      <c r="B2" s="227" t="s">
        <v>139</v>
      </c>
      <c r="C2" s="226" t="s">
        <v>140</v>
      </c>
      <c r="D2" s="224" t="s">
        <v>141</v>
      </c>
      <c r="E2" s="224" t="s">
        <v>142</v>
      </c>
    </row>
    <row r="3" spans="1:10">
      <c r="B3" s="224" t="s">
        <v>143</v>
      </c>
      <c r="C3" s="224" t="s">
        <v>144</v>
      </c>
      <c r="D3" s="224" t="s">
        <v>145</v>
      </c>
      <c r="E3" s="224" t="s">
        <v>146</v>
      </c>
    </row>
    <row r="4" spans="1:10">
      <c r="C4" s="224" t="s">
        <v>147</v>
      </c>
      <c r="D4" s="224" t="s">
        <v>148</v>
      </c>
    </row>
    <row r="11" spans="1:10">
      <c r="A11" s="224" t="s">
        <v>149</v>
      </c>
      <c r="B11" s="224">
        <v>1</v>
      </c>
      <c r="C11" s="224">
        <v>1</v>
      </c>
      <c r="J11" s="224">
        <f>SUM(B11:I11)</f>
        <v>2</v>
      </c>
    </row>
    <row r="12" spans="1:10">
      <c r="A12" s="224" t="s">
        <v>150</v>
      </c>
      <c r="B12" s="224">
        <v>1</v>
      </c>
      <c r="C12" s="224">
        <v>2</v>
      </c>
      <c r="D12" s="224">
        <v>3</v>
      </c>
      <c r="E12" s="224">
        <v>2</v>
      </c>
      <c r="J12" s="224">
        <f>SUM(B12:I12)</f>
        <v>8</v>
      </c>
    </row>
    <row r="13" spans="1:10">
      <c r="B13" s="224">
        <f>SUM(B11:B12)</f>
        <v>2</v>
      </c>
      <c r="C13" s="224">
        <f>SUM(C11:C12)</f>
        <v>3</v>
      </c>
      <c r="D13" s="224">
        <v>3</v>
      </c>
      <c r="E13" s="224">
        <v>2</v>
      </c>
      <c r="J13" s="224">
        <f>J12+J11</f>
        <v>10</v>
      </c>
    </row>
    <row r="15" spans="1:10">
      <c r="B15" s="228" t="s">
        <v>151</v>
      </c>
      <c r="C15" s="228" t="s">
        <v>152</v>
      </c>
      <c r="D15" s="228" t="s">
        <v>153</v>
      </c>
      <c r="E15" s="228" t="s">
        <v>154</v>
      </c>
      <c r="F15" s="228" t="s">
        <v>155</v>
      </c>
      <c r="G15" s="228" t="s">
        <v>156</v>
      </c>
      <c r="H15" s="228" t="s">
        <v>157</v>
      </c>
      <c r="I15" s="228" t="s">
        <v>158</v>
      </c>
    </row>
    <row r="16" spans="1:10">
      <c r="B16" s="227" t="s">
        <v>490</v>
      </c>
      <c r="C16" s="226" t="s">
        <v>489</v>
      </c>
      <c r="D16" s="226" t="s">
        <v>159</v>
      </c>
      <c r="E16" s="226" t="s">
        <v>160</v>
      </c>
      <c r="F16" s="226" t="s">
        <v>161</v>
      </c>
      <c r="G16" s="224" t="s">
        <v>162</v>
      </c>
    </row>
    <row r="17" spans="1:10">
      <c r="B17" s="224" t="s">
        <v>163</v>
      </c>
      <c r="C17" s="224" t="s">
        <v>164</v>
      </c>
      <c r="D17" s="224" t="s">
        <v>165</v>
      </c>
      <c r="E17" s="224" t="s">
        <v>166</v>
      </c>
      <c r="F17" s="224" t="s">
        <v>167</v>
      </c>
      <c r="G17" s="224" t="s">
        <v>168</v>
      </c>
    </row>
    <row r="18" spans="1:10">
      <c r="B18" s="224" t="s">
        <v>169</v>
      </c>
      <c r="C18" s="224" t="s">
        <v>170</v>
      </c>
      <c r="D18" s="224" t="s">
        <v>171</v>
      </c>
      <c r="E18" s="224" t="s">
        <v>172</v>
      </c>
      <c r="F18" s="224" t="s">
        <v>173</v>
      </c>
    </row>
    <row r="19" spans="1:10">
      <c r="B19" s="225" t="s">
        <v>488</v>
      </c>
      <c r="D19" s="225" t="s">
        <v>488</v>
      </c>
      <c r="F19" s="225" t="s">
        <v>488</v>
      </c>
      <c r="G19" s="225" t="s">
        <v>488</v>
      </c>
    </row>
    <row r="25" spans="1:10">
      <c r="A25" s="224" t="s">
        <v>149</v>
      </c>
      <c r="B25" s="224">
        <v>1</v>
      </c>
      <c r="C25" s="224">
        <v>1</v>
      </c>
      <c r="D25" s="224">
        <v>1</v>
      </c>
      <c r="E25" s="224">
        <v>1</v>
      </c>
      <c r="F25" s="224">
        <v>1</v>
      </c>
      <c r="J25" s="224">
        <f>SUM(B25:I25)</f>
        <v>5</v>
      </c>
    </row>
    <row r="26" spans="1:10">
      <c r="A26" s="224" t="s">
        <v>150</v>
      </c>
      <c r="B26" s="224">
        <v>2</v>
      </c>
      <c r="C26" s="224">
        <v>2</v>
      </c>
      <c r="D26" s="224">
        <v>2</v>
      </c>
      <c r="E26" s="224">
        <v>2</v>
      </c>
      <c r="F26" s="224">
        <v>2</v>
      </c>
      <c r="G26" s="224">
        <v>2</v>
      </c>
      <c r="J26" s="224">
        <f>SUM(B26:I26)</f>
        <v>12</v>
      </c>
    </row>
    <row r="27" spans="1:10">
      <c r="B27" s="224">
        <f t="shared" ref="B27:G27" si="0">SUM(B25:B26)</f>
        <v>3</v>
      </c>
      <c r="C27" s="224">
        <f t="shared" si="0"/>
        <v>3</v>
      </c>
      <c r="D27" s="224">
        <f t="shared" si="0"/>
        <v>3</v>
      </c>
      <c r="E27" s="224">
        <f t="shared" si="0"/>
        <v>3</v>
      </c>
      <c r="F27" s="224">
        <f t="shared" si="0"/>
        <v>3</v>
      </c>
      <c r="G27" s="224">
        <f t="shared" si="0"/>
        <v>2</v>
      </c>
      <c r="J27" s="224">
        <f>J25+J26</f>
        <v>17</v>
      </c>
    </row>
    <row r="30" spans="1:10">
      <c r="J30" s="224" t="s">
        <v>487</v>
      </c>
    </row>
  </sheetData>
  <phoneticPr fontId="1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1"/>
  <sheetViews>
    <sheetView workbookViewId="0">
      <selection activeCell="E38" sqref="E38"/>
    </sheetView>
  </sheetViews>
  <sheetFormatPr defaultRowHeight="12.75"/>
  <cols>
    <col min="1" max="16384" width="9.140625" style="160"/>
  </cols>
  <sheetData>
    <row r="3" spans="3:9" ht="13.5">
      <c r="C3" s="162" t="s">
        <v>321</v>
      </c>
      <c r="D3" s="162" t="s">
        <v>323</v>
      </c>
      <c r="E3" s="156" t="s">
        <v>112</v>
      </c>
    </row>
    <row r="4" spans="3:9" ht="13.5">
      <c r="D4" s="162" t="s">
        <v>324</v>
      </c>
      <c r="E4" s="156" t="s">
        <v>56</v>
      </c>
      <c r="F4" s="156" t="s">
        <v>51</v>
      </c>
      <c r="G4" s="156" t="s">
        <v>54</v>
      </c>
    </row>
    <row r="5" spans="3:9">
      <c r="D5" s="161"/>
      <c r="E5" s="161"/>
      <c r="F5" s="161"/>
      <c r="G5" s="161"/>
      <c r="H5" s="161"/>
      <c r="I5" s="161"/>
    </row>
    <row r="6" spans="3:9">
      <c r="D6" s="161"/>
      <c r="E6" s="161"/>
      <c r="F6" s="161"/>
      <c r="G6" s="161"/>
      <c r="H6" s="161"/>
      <c r="I6" s="161"/>
    </row>
    <row r="7" spans="3:9" ht="13.5">
      <c r="D7" s="161"/>
      <c r="F7" s="156"/>
      <c r="G7" s="161"/>
      <c r="H7" s="161"/>
      <c r="I7" s="161"/>
    </row>
    <row r="8" spans="3:9" ht="13.5">
      <c r="D8" s="161"/>
      <c r="F8" s="156"/>
      <c r="G8" s="161"/>
      <c r="H8" s="161"/>
      <c r="I8" s="161"/>
    </row>
    <row r="9" spans="3:9" ht="13.5">
      <c r="D9" s="161"/>
      <c r="F9" s="156"/>
      <c r="G9" s="161"/>
      <c r="H9" s="161"/>
      <c r="I9" s="161"/>
    </row>
    <row r="10" spans="3:9">
      <c r="C10" s="163" t="s">
        <v>322</v>
      </c>
      <c r="D10" s="162" t="s">
        <v>323</v>
      </c>
      <c r="G10" s="161"/>
      <c r="H10" s="161"/>
      <c r="I10" s="161"/>
    </row>
    <row r="11" spans="3:9" ht="13.5">
      <c r="D11" s="163" t="s">
        <v>324</v>
      </c>
      <c r="E11" s="156" t="s">
        <v>43</v>
      </c>
      <c r="F11" s="157" t="s">
        <v>118</v>
      </c>
      <c r="G11" s="161"/>
      <c r="H11" s="161"/>
      <c r="I11" s="161"/>
    </row>
    <row r="12" spans="3:9" ht="13.5">
      <c r="D12" s="161"/>
      <c r="F12" s="157"/>
      <c r="G12" s="161"/>
      <c r="H12" s="161"/>
      <c r="I12" s="161"/>
    </row>
    <row r="13" spans="3:9">
      <c r="D13" s="161"/>
      <c r="E13" s="161"/>
      <c r="F13" s="161"/>
      <c r="G13" s="161"/>
      <c r="H13" s="161"/>
      <c r="I13" s="161"/>
    </row>
    <row r="14" spans="3:9">
      <c r="D14" s="161"/>
      <c r="E14" s="161"/>
      <c r="F14" s="161"/>
      <c r="G14" s="161"/>
      <c r="H14" s="161"/>
      <c r="I14" s="161"/>
    </row>
    <row r="15" spans="3:9">
      <c r="D15" s="161"/>
      <c r="E15" s="161"/>
      <c r="F15" s="161"/>
      <c r="G15" s="161"/>
      <c r="H15" s="161"/>
      <c r="I15" s="161"/>
    </row>
    <row r="16" spans="3:9">
      <c r="D16" s="161"/>
      <c r="G16" s="161"/>
      <c r="H16" s="161"/>
      <c r="I16" s="161"/>
    </row>
    <row r="17" spans="4:9">
      <c r="D17" s="161"/>
      <c r="E17" s="161"/>
      <c r="F17" s="161"/>
      <c r="G17" s="161"/>
      <c r="H17" s="161"/>
      <c r="I17" s="161"/>
    </row>
    <row r="18" spans="4:9">
      <c r="D18" s="161"/>
      <c r="E18" s="161"/>
      <c r="F18" s="161"/>
      <c r="G18" s="161"/>
      <c r="H18" s="161"/>
      <c r="I18" s="161"/>
    </row>
    <row r="19" spans="4:9">
      <c r="D19" s="161"/>
      <c r="E19" s="161"/>
      <c r="F19" s="161"/>
      <c r="G19" s="161"/>
      <c r="H19" s="161"/>
      <c r="I19" s="161"/>
    </row>
    <row r="20" spans="4:9">
      <c r="D20" s="161"/>
      <c r="E20" s="161"/>
      <c r="F20" s="161"/>
      <c r="G20" s="161"/>
      <c r="H20" s="161"/>
      <c r="I20" s="161"/>
    </row>
    <row r="21" spans="4:9">
      <c r="D21" s="161"/>
      <c r="E21" s="161"/>
      <c r="F21" s="161"/>
      <c r="G21" s="161"/>
      <c r="H21" s="161"/>
      <c r="I21" s="161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1"/>
  <sheetViews>
    <sheetView workbookViewId="0">
      <selection activeCell="G31" sqref="G31"/>
    </sheetView>
  </sheetViews>
  <sheetFormatPr defaultRowHeight="12.75"/>
  <cols>
    <col min="1" max="16384" width="9.140625" style="160"/>
  </cols>
  <sheetData>
    <row r="3" spans="3:9" ht="13.5">
      <c r="C3" s="162" t="s">
        <v>190</v>
      </c>
      <c r="D3" s="162" t="s">
        <v>328</v>
      </c>
      <c r="E3" s="156" t="s">
        <v>41</v>
      </c>
      <c r="F3" s="156" t="s">
        <v>63</v>
      </c>
    </row>
    <row r="4" spans="3:9" ht="13.5">
      <c r="D4" s="162" t="s">
        <v>327</v>
      </c>
      <c r="E4" s="156" t="s">
        <v>58</v>
      </c>
      <c r="F4" s="166" t="s">
        <v>329</v>
      </c>
    </row>
    <row r="5" spans="3:9">
      <c r="D5" s="161"/>
      <c r="E5" s="161"/>
      <c r="F5" s="161"/>
      <c r="G5" s="161"/>
      <c r="H5" s="161"/>
      <c r="I5" s="161"/>
    </row>
    <row r="6" spans="3:9">
      <c r="D6" s="161"/>
      <c r="E6" s="161"/>
      <c r="F6" s="161"/>
      <c r="G6" s="161"/>
      <c r="H6" s="161"/>
      <c r="I6" s="161"/>
    </row>
    <row r="7" spans="3:9" ht="13.5">
      <c r="D7" s="161"/>
      <c r="F7" s="156"/>
      <c r="G7" s="161"/>
      <c r="H7" s="161"/>
      <c r="I7" s="161"/>
    </row>
    <row r="8" spans="3:9" ht="13.5">
      <c r="D8" s="161"/>
      <c r="F8" s="156"/>
      <c r="G8" s="161"/>
      <c r="H8" s="161"/>
      <c r="I8" s="161"/>
    </row>
    <row r="9" spans="3:9" ht="13.5">
      <c r="D9" s="161"/>
      <c r="F9" s="156"/>
      <c r="G9" s="161"/>
      <c r="H9" s="161"/>
      <c r="I9" s="161"/>
    </row>
    <row r="10" spans="3:9" ht="13.5">
      <c r="C10" s="163" t="s">
        <v>203</v>
      </c>
      <c r="D10" s="162" t="s">
        <v>328</v>
      </c>
      <c r="E10" s="156" t="s">
        <v>44</v>
      </c>
      <c r="G10" s="161"/>
      <c r="H10" s="161"/>
      <c r="I10" s="161"/>
    </row>
    <row r="11" spans="3:9" ht="13.5">
      <c r="D11" s="163" t="s">
        <v>327</v>
      </c>
      <c r="E11" s="156" t="s">
        <v>59</v>
      </c>
      <c r="F11" s="157"/>
      <c r="G11" s="161"/>
      <c r="H11" s="161"/>
      <c r="I11" s="161"/>
    </row>
    <row r="12" spans="3:9" ht="13.5">
      <c r="D12" s="161"/>
      <c r="F12" s="157"/>
      <c r="G12" s="161"/>
      <c r="H12" s="161"/>
      <c r="I12" s="161"/>
    </row>
    <row r="13" spans="3:9">
      <c r="D13" s="161"/>
      <c r="E13" s="161"/>
      <c r="F13" s="161"/>
      <c r="G13" s="161"/>
      <c r="H13" s="161"/>
      <c r="I13" s="161"/>
    </row>
    <row r="14" spans="3:9">
      <c r="D14" s="161"/>
      <c r="E14" s="161"/>
      <c r="F14" s="161"/>
      <c r="G14" s="161"/>
      <c r="H14" s="161"/>
      <c r="I14" s="161"/>
    </row>
    <row r="15" spans="3:9">
      <c r="D15" s="161"/>
      <c r="E15" s="161"/>
      <c r="F15" s="161"/>
      <c r="G15" s="161"/>
      <c r="H15" s="161"/>
      <c r="I15" s="161"/>
    </row>
    <row r="16" spans="3:9">
      <c r="D16" s="161"/>
      <c r="G16" s="161"/>
      <c r="H16" s="161"/>
      <c r="I16" s="161"/>
    </row>
    <row r="17" spans="4:9">
      <c r="D17" s="161"/>
      <c r="E17" s="161"/>
      <c r="F17" s="161"/>
      <c r="G17" s="161"/>
      <c r="H17" s="161"/>
      <c r="I17" s="161"/>
    </row>
    <row r="18" spans="4:9">
      <c r="D18" s="161"/>
      <c r="E18" s="161"/>
      <c r="F18" s="161"/>
      <c r="G18" s="161"/>
      <c r="H18" s="161"/>
      <c r="I18" s="161"/>
    </row>
    <row r="19" spans="4:9">
      <c r="D19" s="161"/>
      <c r="E19" s="161"/>
      <c r="F19" s="161"/>
      <c r="G19" s="161"/>
      <c r="H19" s="161"/>
      <c r="I19" s="161"/>
    </row>
    <row r="20" spans="4:9">
      <c r="D20" s="161"/>
      <c r="E20" s="161"/>
      <c r="F20" s="161"/>
      <c r="G20" s="161"/>
      <c r="H20" s="161"/>
      <c r="I20" s="161"/>
    </row>
    <row r="21" spans="4:9">
      <c r="D21" s="161"/>
      <c r="E21" s="161"/>
      <c r="F21" s="161"/>
      <c r="G21" s="161"/>
      <c r="H21" s="161"/>
      <c r="I21" s="161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64"/>
  <sheetViews>
    <sheetView zoomScaleNormal="100" workbookViewId="0">
      <selection activeCell="F36" sqref="F36"/>
    </sheetView>
  </sheetViews>
  <sheetFormatPr defaultColWidth="14.42578125" defaultRowHeight="12.75"/>
  <cols>
    <col min="3" max="3" width="7" style="3" bestFit="1" customWidth="1"/>
    <col min="6" max="6" width="7" style="3" bestFit="1" customWidth="1"/>
    <col min="9" max="9" width="7" style="3" bestFit="1" customWidth="1"/>
    <col min="12" max="12" width="7" style="3" bestFit="1" customWidth="1"/>
    <col min="15" max="15" width="7" style="3" bestFit="1" customWidth="1"/>
  </cols>
  <sheetData>
    <row r="1" spans="1:25" ht="15.75" customHeight="1">
      <c r="A1" s="1"/>
      <c r="B1" s="1"/>
      <c r="C1" s="1"/>
      <c r="D1" s="3"/>
      <c r="E1" s="3"/>
      <c r="G1" s="1"/>
      <c r="H1" s="1"/>
      <c r="I1" s="1"/>
      <c r="J1" s="1"/>
      <c r="K1" s="1"/>
      <c r="L1" s="1"/>
      <c r="M1" s="1"/>
      <c r="N1" s="3"/>
    </row>
    <row r="2" spans="1:25" ht="15.75" customHeight="1" thickBot="1">
      <c r="A2" s="273" t="s">
        <v>42</v>
      </c>
      <c r="B2" s="274"/>
      <c r="C2" s="274"/>
      <c r="D2" s="274" t="s">
        <v>7</v>
      </c>
      <c r="E2" s="274"/>
      <c r="F2" s="274"/>
      <c r="G2" s="274" t="s">
        <v>40</v>
      </c>
      <c r="H2" s="274"/>
      <c r="I2" s="274"/>
      <c r="J2" s="274" t="s">
        <v>31</v>
      </c>
      <c r="K2" s="274"/>
      <c r="L2" s="274"/>
      <c r="M2" s="274" t="s">
        <v>32</v>
      </c>
      <c r="N2" s="274"/>
      <c r="O2" s="275"/>
      <c r="P2" s="31" t="s">
        <v>108</v>
      </c>
    </row>
    <row r="3" spans="1:25" ht="15.75" customHeight="1" thickTop="1">
      <c r="A3" s="12" t="s">
        <v>45</v>
      </c>
      <c r="B3" s="14">
        <f>COUNTA(A$9:A$54)</f>
        <v>46</v>
      </c>
      <c r="C3" s="13" t="s">
        <v>48</v>
      </c>
      <c r="D3" s="12" t="s">
        <v>45</v>
      </c>
      <c r="E3" s="14">
        <f>COUNTA(D$9:D$54)</f>
        <v>27</v>
      </c>
      <c r="F3" s="13" t="s">
        <v>48</v>
      </c>
      <c r="G3" s="12" t="s">
        <v>45</v>
      </c>
      <c r="H3" s="14">
        <f>COUNTA(G$9:G$54)</f>
        <v>6</v>
      </c>
      <c r="I3" s="13" t="s">
        <v>48</v>
      </c>
      <c r="J3" s="12" t="s">
        <v>45</v>
      </c>
      <c r="K3" s="14">
        <f>COUNTA(J$9:J$54)</f>
        <v>1</v>
      </c>
      <c r="L3" s="13" t="s">
        <v>48</v>
      </c>
      <c r="M3" s="12" t="s">
        <v>45</v>
      </c>
      <c r="N3" s="14">
        <f>COUNTA(M$9:M$54)</f>
        <v>6</v>
      </c>
      <c r="O3" s="13" t="s">
        <v>48</v>
      </c>
      <c r="P3" s="32">
        <f>SUM(B3,E3,H3,K3,N3)</f>
        <v>86</v>
      </c>
    </row>
    <row r="4" spans="1:25" ht="15.75" customHeight="1">
      <c r="A4" s="15" t="s">
        <v>89</v>
      </c>
      <c r="B4" s="15">
        <f>B5+B$6</f>
        <v>44</v>
      </c>
      <c r="C4" s="75">
        <f>$B4/B$3</f>
        <v>0.95652173913043481</v>
      </c>
      <c r="D4" s="40" t="s">
        <v>89</v>
      </c>
      <c r="E4" s="16">
        <f>E$5+E$6</f>
        <v>27</v>
      </c>
      <c r="F4" s="75">
        <f>$E4/E$3</f>
        <v>1</v>
      </c>
      <c r="G4" s="15" t="s">
        <v>125</v>
      </c>
      <c r="H4" s="16">
        <f>H$5+H$6</f>
        <v>6</v>
      </c>
      <c r="I4" s="75">
        <f>$H4/H$3</f>
        <v>1</v>
      </c>
      <c r="J4" s="15" t="s">
        <v>89</v>
      </c>
      <c r="K4" s="16">
        <f>K$5+K$6</f>
        <v>1</v>
      </c>
      <c r="L4" s="75">
        <f>$K4/K$3</f>
        <v>1</v>
      </c>
      <c r="M4" s="15" t="s">
        <v>89</v>
      </c>
      <c r="N4" s="16">
        <f>N$5+N$6</f>
        <v>6</v>
      </c>
      <c r="O4" s="75">
        <f>$N4/N$3</f>
        <v>1</v>
      </c>
      <c r="P4" s="33">
        <f>SUM(B4,E4,H4,K4,N4)</f>
        <v>84</v>
      </c>
      <c r="Q4" s="2" t="s">
        <v>89</v>
      </c>
      <c r="W4" s="2" t="s">
        <v>33</v>
      </c>
      <c r="X4" s="2" t="s">
        <v>33</v>
      </c>
      <c r="Y4" s="2" t="s">
        <v>50</v>
      </c>
    </row>
    <row r="5" spans="1:25" ht="15.75" customHeight="1">
      <c r="A5" s="17" t="s">
        <v>37</v>
      </c>
      <c r="B5" s="17">
        <f>DCOUNTA(A$8:B$59,2,$W$4:$W$5)</f>
        <v>36</v>
      </c>
      <c r="C5" s="75">
        <f t="shared" ref="C5:C7" si="0">$B5/B$3</f>
        <v>0.78260869565217395</v>
      </c>
      <c r="D5" s="41" t="s">
        <v>37</v>
      </c>
      <c r="E5" s="18">
        <f>DCOUNTA(D$8:E$54,2,$W$4:$W$5)</f>
        <v>21</v>
      </c>
      <c r="F5" s="75">
        <f t="shared" ref="F5:F7" si="1">$E5/E$3</f>
        <v>0.77777777777777779</v>
      </c>
      <c r="G5" s="17" t="s">
        <v>37</v>
      </c>
      <c r="H5" s="18">
        <f>DCOUNTA(G$8:H$54,2,$W$4:$W$5)</f>
        <v>6</v>
      </c>
      <c r="I5" s="75">
        <f t="shared" ref="I5:I7" si="2">$H5/H$3</f>
        <v>1</v>
      </c>
      <c r="J5" s="17" t="s">
        <v>37</v>
      </c>
      <c r="K5" s="18">
        <f>DCOUNTA(J$8:K$54,2,$W$4:$W$5)</f>
        <v>0</v>
      </c>
      <c r="L5" s="75">
        <f t="shared" ref="L5:L7" si="3">$K5/K$3</f>
        <v>0</v>
      </c>
      <c r="M5" s="17" t="s">
        <v>37</v>
      </c>
      <c r="N5" s="18">
        <f>DCOUNTA(M$8:N$54,2,$W$4:$W$5)</f>
        <v>6</v>
      </c>
      <c r="O5" s="75">
        <f t="shared" ref="O5:O7" si="4">$N5/N$3</f>
        <v>1</v>
      </c>
      <c r="P5" s="32">
        <f>SUM(B5,E5,H5,K5,N5)</f>
        <v>69</v>
      </c>
      <c r="Q5" s="2" t="s">
        <v>46</v>
      </c>
      <c r="W5" s="2" t="s">
        <v>46</v>
      </c>
      <c r="X5" s="2" t="s">
        <v>47</v>
      </c>
      <c r="Y5" s="2" t="s">
        <v>48</v>
      </c>
    </row>
    <row r="6" spans="1:25" ht="15.75" customHeight="1">
      <c r="A6" s="17" t="s">
        <v>38</v>
      </c>
      <c r="B6" s="17">
        <f>DCOUNTA(A$8:B$59,2,$X$4:$X$5)</f>
        <v>8</v>
      </c>
      <c r="C6" s="75">
        <f t="shared" si="0"/>
        <v>0.17391304347826086</v>
      </c>
      <c r="D6" s="41" t="s">
        <v>38</v>
      </c>
      <c r="E6" s="18">
        <f>DCOUNTA(D$8:E$54,2,$X$4:$X$5)</f>
        <v>6</v>
      </c>
      <c r="F6" s="75">
        <f t="shared" si="1"/>
        <v>0.22222222222222221</v>
      </c>
      <c r="G6" s="17" t="s">
        <v>38</v>
      </c>
      <c r="H6" s="18">
        <f>DCOUNTA(G$8:H$54,2,$X$4:$X$5)</f>
        <v>0</v>
      </c>
      <c r="I6" s="75">
        <f t="shared" si="2"/>
        <v>0</v>
      </c>
      <c r="J6" s="17" t="s">
        <v>38</v>
      </c>
      <c r="K6" s="18">
        <f>DCOUNTA(J$8:K$54,2,$X$4:$X$5)</f>
        <v>1</v>
      </c>
      <c r="L6" s="75">
        <f t="shared" si="3"/>
        <v>1</v>
      </c>
      <c r="M6" s="17" t="s">
        <v>38</v>
      </c>
      <c r="N6" s="18">
        <f>DCOUNTA(M$8:N$54,2,$X$4:$X$5)</f>
        <v>0</v>
      </c>
      <c r="O6" s="76">
        <f t="shared" si="4"/>
        <v>0</v>
      </c>
      <c r="P6" s="32">
        <f>SUM(B6,E6,H6,K6,N6)</f>
        <v>15</v>
      </c>
      <c r="Q6" s="2" t="s">
        <v>47</v>
      </c>
      <c r="W6" s="2"/>
      <c r="X6" s="2"/>
    </row>
    <row r="7" spans="1:25" ht="15.75" customHeight="1">
      <c r="A7" s="19" t="s">
        <v>52</v>
      </c>
      <c r="B7" s="19">
        <f>B3-B4</f>
        <v>2</v>
      </c>
      <c r="C7" s="75">
        <f t="shared" si="0"/>
        <v>4.3478260869565216E-2</v>
      </c>
      <c r="D7" s="42" t="s">
        <v>52</v>
      </c>
      <c r="E7" s="20">
        <f>E3-E4</f>
        <v>0</v>
      </c>
      <c r="F7" s="75">
        <f t="shared" si="1"/>
        <v>0</v>
      </c>
      <c r="G7" s="19" t="s">
        <v>52</v>
      </c>
      <c r="H7" s="20">
        <f>H3-H4</f>
        <v>0</v>
      </c>
      <c r="I7" s="75">
        <f t="shared" si="2"/>
        <v>0</v>
      </c>
      <c r="J7" s="19" t="s">
        <v>52</v>
      </c>
      <c r="K7" s="20">
        <f>K3-K4</f>
        <v>0</v>
      </c>
      <c r="L7" s="75">
        <f t="shared" si="3"/>
        <v>0</v>
      </c>
      <c r="M7" s="19" t="s">
        <v>52</v>
      </c>
      <c r="N7" s="20">
        <f>N3-N4</f>
        <v>0</v>
      </c>
      <c r="O7" s="76">
        <f t="shared" si="4"/>
        <v>0</v>
      </c>
      <c r="P7" s="34">
        <f>SUM(B7,E7,H7,K7,N7)</f>
        <v>2</v>
      </c>
      <c r="Q7" s="2" t="s">
        <v>52</v>
      </c>
    </row>
    <row r="8" spans="1:25" ht="15.75" customHeight="1" thickBot="1">
      <c r="A8" s="47" t="s">
        <v>49</v>
      </c>
      <c r="B8" s="48" t="s">
        <v>33</v>
      </c>
      <c r="C8" s="48" t="s">
        <v>53</v>
      </c>
      <c r="D8" s="43" t="s">
        <v>49</v>
      </c>
      <c r="E8" s="35" t="s">
        <v>33</v>
      </c>
      <c r="F8" s="35" t="s">
        <v>53</v>
      </c>
      <c r="G8" s="44" t="s">
        <v>49</v>
      </c>
      <c r="H8" s="45" t="s">
        <v>33</v>
      </c>
      <c r="I8" s="45" t="s">
        <v>53</v>
      </c>
      <c r="J8" s="44" t="s">
        <v>49</v>
      </c>
      <c r="K8" s="45" t="s">
        <v>33</v>
      </c>
      <c r="L8" s="45" t="s">
        <v>53</v>
      </c>
      <c r="M8" s="44" t="s">
        <v>49</v>
      </c>
      <c r="N8" s="45" t="s">
        <v>33</v>
      </c>
      <c r="O8" s="46" t="s">
        <v>53</v>
      </c>
    </row>
    <row r="9" spans="1:25" ht="15.75" customHeight="1" thickTop="1">
      <c r="A9" s="37" t="s">
        <v>80</v>
      </c>
      <c r="B9" s="37" t="s">
        <v>37</v>
      </c>
      <c r="C9" s="23" t="s">
        <v>34</v>
      </c>
      <c r="D9" s="6" t="s">
        <v>18</v>
      </c>
      <c r="E9" s="7" t="s">
        <v>37</v>
      </c>
      <c r="F9" s="23" t="s">
        <v>34</v>
      </c>
      <c r="G9" s="9" t="s">
        <v>56</v>
      </c>
      <c r="H9" s="9" t="s">
        <v>37</v>
      </c>
      <c r="I9" s="23"/>
      <c r="J9" s="21" t="s">
        <v>39</v>
      </c>
      <c r="K9" s="8" t="s">
        <v>38</v>
      </c>
      <c r="L9" s="23"/>
      <c r="M9" s="9" t="s">
        <v>41</v>
      </c>
      <c r="N9" s="9" t="s">
        <v>37</v>
      </c>
      <c r="O9" s="23"/>
    </row>
    <row r="10" spans="1:25" ht="15.75" customHeight="1">
      <c r="A10" s="37" t="s">
        <v>82</v>
      </c>
      <c r="B10" s="37" t="s">
        <v>37</v>
      </c>
      <c r="C10" s="23" t="s">
        <v>34</v>
      </c>
      <c r="D10" s="6" t="s">
        <v>17</v>
      </c>
      <c r="E10" s="7" t="s">
        <v>37</v>
      </c>
      <c r="F10" s="23" t="s">
        <v>34</v>
      </c>
      <c r="G10" s="9" t="s">
        <v>51</v>
      </c>
      <c r="H10" s="9" t="s">
        <v>37</v>
      </c>
      <c r="I10" s="23"/>
      <c r="J10" s="11"/>
      <c r="K10" s="5"/>
      <c r="L10" s="23"/>
      <c r="M10" s="9" t="s">
        <v>44</v>
      </c>
      <c r="N10" s="9" t="s">
        <v>37</v>
      </c>
      <c r="O10" s="23"/>
    </row>
    <row r="11" spans="1:25" ht="15.75" customHeight="1">
      <c r="A11" s="37" t="s">
        <v>91</v>
      </c>
      <c r="B11" s="37" t="s">
        <v>37</v>
      </c>
      <c r="C11" s="23" t="s">
        <v>34</v>
      </c>
      <c r="D11" s="6" t="s">
        <v>26</v>
      </c>
      <c r="E11" s="7" t="s">
        <v>37</v>
      </c>
      <c r="F11" s="23"/>
      <c r="G11" s="9" t="s">
        <v>112</v>
      </c>
      <c r="H11" s="9" t="s">
        <v>37</v>
      </c>
      <c r="I11" s="23"/>
      <c r="J11" s="11"/>
      <c r="K11" s="5" t="s">
        <v>55</v>
      </c>
      <c r="L11" s="23"/>
      <c r="M11" s="9" t="s">
        <v>58</v>
      </c>
      <c r="N11" s="9" t="s">
        <v>37</v>
      </c>
      <c r="O11" s="23"/>
    </row>
    <row r="12" spans="1:25" ht="15.75" customHeight="1">
      <c r="A12" s="37" t="s">
        <v>81</v>
      </c>
      <c r="B12" s="37" t="s">
        <v>37</v>
      </c>
      <c r="C12" s="22"/>
      <c r="D12" s="6" t="s">
        <v>6</v>
      </c>
      <c r="E12" s="7" t="s">
        <v>37</v>
      </c>
      <c r="F12" s="23"/>
      <c r="G12" s="9" t="s">
        <v>43</v>
      </c>
      <c r="H12" s="9" t="s">
        <v>37</v>
      </c>
      <c r="I12" s="23"/>
      <c r="J12" s="11"/>
      <c r="K12" s="5"/>
      <c r="L12" s="23"/>
      <c r="M12" s="9" t="s">
        <v>63</v>
      </c>
      <c r="N12" s="9" t="s">
        <v>37</v>
      </c>
      <c r="O12" s="23"/>
    </row>
    <row r="13" spans="1:25" ht="15.75" customHeight="1">
      <c r="A13" s="37" t="s">
        <v>84</v>
      </c>
      <c r="B13" s="37" t="s">
        <v>37</v>
      </c>
      <c r="C13" s="22"/>
      <c r="D13" s="6" t="s">
        <v>27</v>
      </c>
      <c r="E13" s="7" t="s">
        <v>37</v>
      </c>
      <c r="F13" s="23"/>
      <c r="G13" s="9" t="s">
        <v>54</v>
      </c>
      <c r="H13" s="9" t="s">
        <v>37</v>
      </c>
      <c r="I13" s="23"/>
      <c r="J13" s="11"/>
      <c r="K13" s="5"/>
      <c r="L13" s="23"/>
      <c r="M13" s="9" t="s">
        <v>59</v>
      </c>
      <c r="N13" s="9" t="s">
        <v>37</v>
      </c>
      <c r="O13" s="23"/>
    </row>
    <row r="14" spans="1:25" ht="15.75" customHeight="1">
      <c r="A14" s="37" t="s">
        <v>83</v>
      </c>
      <c r="B14" s="37" t="s">
        <v>37</v>
      </c>
      <c r="C14" s="22"/>
      <c r="D14" s="6" t="s">
        <v>22</v>
      </c>
      <c r="E14" s="7" t="s">
        <v>37</v>
      </c>
      <c r="F14" s="23"/>
      <c r="G14" s="37" t="s">
        <v>118</v>
      </c>
      <c r="H14" s="37" t="s">
        <v>126</v>
      </c>
      <c r="I14" s="23"/>
      <c r="J14" s="11"/>
      <c r="K14" s="5"/>
      <c r="L14" s="23"/>
      <c r="M14" s="36" t="s">
        <v>117</v>
      </c>
      <c r="N14" s="36" t="s">
        <v>113</v>
      </c>
      <c r="O14" s="23"/>
    </row>
    <row r="15" spans="1:25" ht="15.75" customHeight="1">
      <c r="A15" s="37" t="s">
        <v>106</v>
      </c>
      <c r="B15" s="37" t="s">
        <v>37</v>
      </c>
      <c r="C15" s="22"/>
      <c r="D15" s="6" t="s">
        <v>25</v>
      </c>
      <c r="E15" s="7" t="s">
        <v>37</v>
      </c>
      <c r="F15" s="23"/>
      <c r="G15" s="11"/>
      <c r="H15" s="38"/>
      <c r="I15" s="23"/>
      <c r="J15" s="11"/>
      <c r="K15" s="5"/>
      <c r="L15" s="23"/>
      <c r="N15" s="5"/>
      <c r="O15" s="23"/>
    </row>
    <row r="16" spans="1:25" ht="15.75" customHeight="1">
      <c r="A16" s="37" t="s">
        <v>92</v>
      </c>
      <c r="B16" s="37" t="s">
        <v>37</v>
      </c>
      <c r="C16" s="22"/>
      <c r="D16" s="6" t="s">
        <v>28</v>
      </c>
      <c r="E16" s="7" t="s">
        <v>37</v>
      </c>
      <c r="F16" s="23"/>
      <c r="G16" s="11"/>
      <c r="H16" s="5"/>
      <c r="I16" s="23"/>
      <c r="J16" s="11"/>
      <c r="K16" s="5"/>
      <c r="L16" s="23"/>
      <c r="N16" s="5"/>
      <c r="O16" s="23"/>
    </row>
    <row r="17" spans="1:15" ht="15.75" customHeight="1">
      <c r="A17" s="37" t="s">
        <v>104</v>
      </c>
      <c r="B17" s="37" t="s">
        <v>37</v>
      </c>
      <c r="C17" s="22"/>
      <c r="D17" s="6" t="s">
        <v>21</v>
      </c>
      <c r="E17" s="7" t="s">
        <v>37</v>
      </c>
      <c r="F17" s="23"/>
      <c r="G17" s="11"/>
      <c r="H17" s="5"/>
      <c r="I17" s="23"/>
      <c r="J17" s="11"/>
      <c r="K17" s="5"/>
      <c r="L17" s="23"/>
      <c r="M17" s="11"/>
      <c r="N17" s="5"/>
      <c r="O17" s="23"/>
    </row>
    <row r="18" spans="1:15" ht="15.75" customHeight="1">
      <c r="A18" s="37" t="s">
        <v>93</v>
      </c>
      <c r="B18" s="37" t="s">
        <v>37</v>
      </c>
      <c r="C18" s="22"/>
      <c r="D18" s="6" t="s">
        <v>8</v>
      </c>
      <c r="E18" s="7" t="s">
        <v>37</v>
      </c>
      <c r="F18" s="23"/>
      <c r="G18" s="11"/>
      <c r="H18" s="5"/>
      <c r="I18" s="23"/>
      <c r="J18" s="11"/>
      <c r="K18" s="5"/>
      <c r="L18" s="23"/>
      <c r="M18" s="11"/>
      <c r="N18" s="5"/>
      <c r="O18" s="23"/>
    </row>
    <row r="19" spans="1:15" ht="15.75" customHeight="1">
      <c r="A19" s="37" t="s">
        <v>102</v>
      </c>
      <c r="B19" s="37" t="s">
        <v>37</v>
      </c>
      <c r="C19" s="22"/>
      <c r="D19" s="6" t="s">
        <v>36</v>
      </c>
      <c r="E19" s="7" t="s">
        <v>37</v>
      </c>
      <c r="F19" s="23"/>
      <c r="G19" s="11"/>
      <c r="H19" s="5"/>
      <c r="I19" s="23"/>
      <c r="J19" s="11"/>
      <c r="K19" s="5"/>
      <c r="L19" s="23"/>
      <c r="M19" s="11"/>
      <c r="N19" s="5"/>
      <c r="O19" s="23"/>
    </row>
    <row r="20" spans="1:15" ht="15.75" customHeight="1">
      <c r="A20" s="37" t="s">
        <v>107</v>
      </c>
      <c r="B20" s="37" t="s">
        <v>37</v>
      </c>
      <c r="C20" s="22"/>
      <c r="D20" s="6" t="s">
        <v>13</v>
      </c>
      <c r="E20" s="7" t="s">
        <v>37</v>
      </c>
      <c r="F20" s="23"/>
      <c r="G20" s="11"/>
      <c r="H20" s="5"/>
      <c r="I20" s="23"/>
      <c r="J20" s="11"/>
      <c r="K20" s="5"/>
      <c r="L20" s="23"/>
      <c r="M20" s="11"/>
      <c r="N20" s="5"/>
      <c r="O20" s="23"/>
    </row>
    <row r="21" spans="1:15" ht="15.75" customHeight="1">
      <c r="A21" s="37" t="s">
        <v>105</v>
      </c>
      <c r="B21" s="37" t="s">
        <v>37</v>
      </c>
      <c r="C21" s="22"/>
      <c r="D21" s="6" t="s">
        <v>10</v>
      </c>
      <c r="E21" s="7" t="s">
        <v>37</v>
      </c>
      <c r="F21" s="24"/>
      <c r="G21" s="11"/>
      <c r="H21" s="5"/>
      <c r="I21" s="23"/>
      <c r="J21" s="11"/>
      <c r="K21" s="5"/>
      <c r="L21" s="23"/>
      <c r="M21" s="11"/>
      <c r="N21" s="5"/>
      <c r="O21" s="23"/>
    </row>
    <row r="22" spans="1:15" ht="15.75" customHeight="1">
      <c r="A22" s="37" t="s">
        <v>99</v>
      </c>
      <c r="B22" s="37" t="s">
        <v>37</v>
      </c>
      <c r="C22" s="22"/>
      <c r="D22" s="6" t="s">
        <v>11</v>
      </c>
      <c r="E22" s="7" t="s">
        <v>37</v>
      </c>
      <c r="F22" s="23"/>
      <c r="G22" s="11"/>
      <c r="H22" s="5"/>
      <c r="I22" s="23"/>
      <c r="J22" s="11"/>
      <c r="K22" s="5"/>
      <c r="L22" s="23"/>
      <c r="M22" s="11"/>
      <c r="N22" s="5"/>
      <c r="O22" s="23"/>
    </row>
    <row r="23" spans="1:15" ht="15.75" customHeight="1">
      <c r="A23" s="37" t="s">
        <v>101</v>
      </c>
      <c r="B23" s="37" t="s">
        <v>37</v>
      </c>
      <c r="C23" s="22"/>
      <c r="D23" s="6" t="s">
        <v>16</v>
      </c>
      <c r="E23" s="7" t="s">
        <v>37</v>
      </c>
      <c r="F23" s="23"/>
      <c r="G23" s="11"/>
      <c r="H23" s="5"/>
      <c r="I23" s="23"/>
      <c r="J23" s="11"/>
      <c r="K23" s="5"/>
      <c r="L23" s="23"/>
      <c r="M23" s="11"/>
      <c r="N23" s="5"/>
      <c r="O23" s="23"/>
    </row>
    <row r="24" spans="1:15" ht="15.75" customHeight="1">
      <c r="A24" s="37" t="s">
        <v>97</v>
      </c>
      <c r="B24" s="37" t="s">
        <v>37</v>
      </c>
      <c r="C24" s="22"/>
      <c r="D24" s="6" t="s">
        <v>29</v>
      </c>
      <c r="E24" s="7" t="s">
        <v>37</v>
      </c>
      <c r="F24" s="23"/>
      <c r="G24" s="11"/>
      <c r="H24" s="5"/>
      <c r="I24" s="23"/>
      <c r="J24" s="11"/>
      <c r="K24" s="5"/>
      <c r="L24" s="23"/>
      <c r="M24" s="11"/>
      <c r="N24" s="5"/>
      <c r="O24" s="23"/>
    </row>
    <row r="25" spans="1:15" ht="15.75" customHeight="1">
      <c r="A25" s="37" t="s">
        <v>85</v>
      </c>
      <c r="B25" s="37" t="s">
        <v>37</v>
      </c>
      <c r="C25" s="22"/>
      <c r="D25" s="6" t="s">
        <v>20</v>
      </c>
      <c r="E25" s="7" t="s">
        <v>37</v>
      </c>
      <c r="F25" s="23"/>
      <c r="G25" s="11"/>
      <c r="H25" s="5"/>
      <c r="I25" s="23"/>
      <c r="J25" s="11"/>
      <c r="K25" s="5"/>
      <c r="L25" s="23"/>
      <c r="M25" s="11"/>
      <c r="N25" s="5"/>
      <c r="O25" s="23"/>
    </row>
    <row r="26" spans="1:15" ht="15.75" customHeight="1">
      <c r="A26" s="37" t="s">
        <v>94</v>
      </c>
      <c r="B26" s="37" t="s">
        <v>37</v>
      </c>
      <c r="C26" s="22"/>
      <c r="D26" s="6" t="s">
        <v>24</v>
      </c>
      <c r="E26" s="7" t="s">
        <v>37</v>
      </c>
      <c r="F26" s="23"/>
      <c r="G26" s="11"/>
      <c r="H26" s="5"/>
      <c r="I26" s="23"/>
      <c r="J26" s="11"/>
      <c r="K26" s="5"/>
      <c r="L26" s="23"/>
      <c r="M26" s="11"/>
      <c r="N26" s="5"/>
      <c r="O26" s="23"/>
    </row>
    <row r="27" spans="1:15" ht="15.75" customHeight="1">
      <c r="A27" s="37" t="s">
        <v>57</v>
      </c>
      <c r="B27" s="37" t="s">
        <v>37</v>
      </c>
      <c r="C27" s="22"/>
      <c r="D27" s="6" t="s">
        <v>30</v>
      </c>
      <c r="E27" s="7" t="s">
        <v>37</v>
      </c>
      <c r="F27" s="23"/>
      <c r="G27" s="11"/>
      <c r="H27" s="5"/>
      <c r="I27" s="23"/>
      <c r="J27" s="11"/>
      <c r="K27" s="5"/>
      <c r="L27" s="23"/>
      <c r="M27" s="11"/>
      <c r="N27" s="5"/>
      <c r="O27" s="23"/>
    </row>
    <row r="28" spans="1:15" ht="15.75" customHeight="1">
      <c r="A28" s="37" t="s">
        <v>103</v>
      </c>
      <c r="B28" s="37" t="s">
        <v>37</v>
      </c>
      <c r="C28" s="22"/>
      <c r="D28" s="6" t="s">
        <v>14</v>
      </c>
      <c r="E28" s="7" t="s">
        <v>37</v>
      </c>
      <c r="F28" s="23"/>
      <c r="G28" s="11"/>
      <c r="H28" s="5"/>
      <c r="I28" s="23"/>
      <c r="J28" s="11"/>
      <c r="K28" s="5"/>
      <c r="L28" s="23"/>
      <c r="M28" s="11"/>
      <c r="N28" s="5"/>
      <c r="O28" s="23"/>
    </row>
    <row r="29" spans="1:15" ht="15.75" customHeight="1">
      <c r="A29" s="37" t="s">
        <v>100</v>
      </c>
      <c r="B29" s="37" t="s">
        <v>37</v>
      </c>
      <c r="C29" s="22"/>
      <c r="D29" s="6" t="s">
        <v>12</v>
      </c>
      <c r="E29" s="7" t="s">
        <v>37</v>
      </c>
      <c r="F29" s="23"/>
      <c r="G29" s="11"/>
      <c r="H29" s="5"/>
      <c r="I29" s="23"/>
      <c r="J29" s="11"/>
      <c r="K29" s="5"/>
      <c r="L29" s="23"/>
      <c r="M29" s="11"/>
      <c r="N29" s="5"/>
      <c r="O29" s="23"/>
    </row>
    <row r="30" spans="1:15" ht="15.75" customHeight="1">
      <c r="A30" s="37" t="s">
        <v>98</v>
      </c>
      <c r="B30" s="37" t="s">
        <v>37</v>
      </c>
      <c r="C30" s="22"/>
      <c r="D30" s="25" t="s">
        <v>4</v>
      </c>
      <c r="E30" s="8" t="s">
        <v>38</v>
      </c>
      <c r="F30" s="23"/>
      <c r="G30" s="11"/>
      <c r="H30" s="5"/>
      <c r="I30" s="23"/>
      <c r="J30" s="11"/>
      <c r="K30" s="5"/>
      <c r="L30" s="23"/>
      <c r="M30" s="11"/>
      <c r="N30" s="5"/>
      <c r="O30" s="23"/>
    </row>
    <row r="31" spans="1:15" ht="15.75" customHeight="1">
      <c r="A31" s="37" t="s">
        <v>60</v>
      </c>
      <c r="B31" s="37" t="s">
        <v>37</v>
      </c>
      <c r="C31" s="22"/>
      <c r="D31" s="26" t="s">
        <v>15</v>
      </c>
      <c r="E31" s="27" t="s">
        <v>38</v>
      </c>
      <c r="F31" s="23"/>
      <c r="G31" s="11"/>
      <c r="H31" s="5"/>
      <c r="I31" s="23"/>
      <c r="J31" s="11"/>
      <c r="K31" s="5"/>
      <c r="L31" s="23"/>
      <c r="M31" s="11"/>
      <c r="N31" s="5"/>
      <c r="O31" s="23"/>
    </row>
    <row r="32" spans="1:15" ht="15.75" customHeight="1">
      <c r="A32" s="37" t="s">
        <v>61</v>
      </c>
      <c r="B32" s="37" t="s">
        <v>37</v>
      </c>
      <c r="C32" s="22"/>
      <c r="D32" s="25" t="s">
        <v>5</v>
      </c>
      <c r="E32" s="8" t="s">
        <v>38</v>
      </c>
      <c r="F32" s="23"/>
      <c r="G32" s="11"/>
      <c r="H32" s="5"/>
      <c r="I32" s="23"/>
      <c r="J32" s="11"/>
      <c r="K32" s="5"/>
      <c r="L32" s="23"/>
      <c r="M32" s="11"/>
      <c r="N32" s="5"/>
      <c r="O32" s="23"/>
    </row>
    <row r="33" spans="1:15" ht="15.75" customHeight="1">
      <c r="A33" s="37" t="s">
        <v>86</v>
      </c>
      <c r="B33" s="37" t="s">
        <v>115</v>
      </c>
      <c r="C33" s="22"/>
      <c r="D33" s="25" t="s">
        <v>9</v>
      </c>
      <c r="E33" s="8" t="s">
        <v>38</v>
      </c>
      <c r="F33" s="23"/>
      <c r="G33" s="11"/>
      <c r="H33" s="5"/>
      <c r="I33" s="23"/>
      <c r="J33" s="11"/>
      <c r="K33" s="5"/>
      <c r="L33" s="23"/>
      <c r="M33" s="11"/>
      <c r="N33" s="5"/>
      <c r="O33" s="23"/>
    </row>
    <row r="34" spans="1:15" ht="15.75" customHeight="1">
      <c r="A34" s="37" t="s">
        <v>95</v>
      </c>
      <c r="B34" s="37" t="s">
        <v>37</v>
      </c>
      <c r="C34" s="22"/>
      <c r="D34" s="26" t="s">
        <v>19</v>
      </c>
      <c r="E34" s="27" t="s">
        <v>38</v>
      </c>
      <c r="F34" s="23"/>
      <c r="G34" s="11"/>
      <c r="H34" s="5"/>
      <c r="I34" s="23"/>
      <c r="J34" s="11"/>
      <c r="K34" s="5"/>
      <c r="L34" s="23"/>
      <c r="M34" s="11"/>
      <c r="N34" s="5"/>
      <c r="O34" s="23"/>
    </row>
    <row r="35" spans="1:15" ht="15.75" customHeight="1">
      <c r="A35" s="37" t="s">
        <v>96</v>
      </c>
      <c r="B35" s="37" t="s">
        <v>37</v>
      </c>
      <c r="C35" s="22"/>
      <c r="D35" s="26" t="s">
        <v>23</v>
      </c>
      <c r="E35" s="27" t="s">
        <v>38</v>
      </c>
      <c r="F35" s="23"/>
      <c r="G35" s="11"/>
      <c r="H35" s="5"/>
      <c r="I35" s="23"/>
      <c r="J35" s="11"/>
      <c r="K35" s="5"/>
      <c r="L35" s="23"/>
      <c r="M35" s="11"/>
      <c r="N35" s="5"/>
      <c r="O35" s="23"/>
    </row>
    <row r="36" spans="1:15" ht="15.75" customHeight="1">
      <c r="A36" s="37" t="s">
        <v>110</v>
      </c>
      <c r="B36" s="37" t="s">
        <v>37</v>
      </c>
      <c r="C36" s="22"/>
      <c r="F36" s="23"/>
      <c r="G36" s="11"/>
      <c r="H36" s="5"/>
      <c r="I36" s="23"/>
      <c r="J36" s="11"/>
      <c r="K36" s="5"/>
      <c r="L36" s="23"/>
      <c r="M36" s="11"/>
      <c r="N36" s="5"/>
      <c r="O36" s="23"/>
    </row>
    <row r="37" spans="1:15" ht="15.75" customHeight="1">
      <c r="A37" s="37" t="s">
        <v>65</v>
      </c>
      <c r="B37" s="37" t="s">
        <v>37</v>
      </c>
      <c r="C37" s="22"/>
      <c r="F37" s="23"/>
      <c r="G37" s="11"/>
      <c r="H37" s="5"/>
      <c r="I37" s="23"/>
      <c r="J37" s="11"/>
      <c r="K37" s="5"/>
      <c r="L37" s="23"/>
      <c r="M37" s="11"/>
      <c r="N37" s="5"/>
      <c r="O37" s="23"/>
    </row>
    <row r="38" spans="1:15" ht="15.75" customHeight="1">
      <c r="A38" s="37" t="s">
        <v>68</v>
      </c>
      <c r="B38" s="37" t="s">
        <v>37</v>
      </c>
      <c r="C38" s="22"/>
      <c r="F38" s="23"/>
      <c r="G38" s="11"/>
      <c r="H38" s="5"/>
      <c r="I38" s="23"/>
      <c r="J38" s="11"/>
      <c r="K38" s="5"/>
      <c r="L38" s="23"/>
      <c r="M38" s="11"/>
      <c r="N38" s="5"/>
      <c r="O38" s="23"/>
    </row>
    <row r="39" spans="1:15" ht="15.75" customHeight="1">
      <c r="A39" s="37" t="s">
        <v>69</v>
      </c>
      <c r="B39" s="37" t="s">
        <v>37</v>
      </c>
      <c r="C39" s="22"/>
      <c r="F39" s="23"/>
      <c r="G39" s="11"/>
      <c r="H39" s="5"/>
      <c r="I39" s="23"/>
      <c r="J39" s="11"/>
      <c r="K39" s="5"/>
      <c r="L39" s="23"/>
      <c r="M39" s="11"/>
      <c r="N39" s="5"/>
      <c r="O39" s="23"/>
    </row>
    <row r="40" spans="1:15" ht="15.75" customHeight="1">
      <c r="A40" s="37" t="s">
        <v>71</v>
      </c>
      <c r="B40" s="37" t="s">
        <v>37</v>
      </c>
      <c r="C40" s="22"/>
      <c r="F40" s="23"/>
      <c r="G40" s="11"/>
      <c r="H40" s="5"/>
      <c r="I40" s="23"/>
      <c r="J40" s="11"/>
      <c r="K40" s="5"/>
      <c r="L40" s="23"/>
      <c r="M40" s="11"/>
      <c r="N40" s="5"/>
      <c r="O40" s="23"/>
    </row>
    <row r="41" spans="1:15" ht="15.75" customHeight="1">
      <c r="A41" s="37" t="s">
        <v>111</v>
      </c>
      <c r="B41" s="37" t="s">
        <v>37</v>
      </c>
      <c r="C41" s="22"/>
      <c r="F41" s="23"/>
      <c r="G41" s="11"/>
      <c r="H41" s="5"/>
      <c r="I41" s="23"/>
      <c r="J41" s="11"/>
      <c r="K41" s="5"/>
      <c r="L41" s="23"/>
      <c r="M41" s="11"/>
      <c r="N41" s="5"/>
      <c r="O41" s="23"/>
    </row>
    <row r="42" spans="1:15" ht="15.75" customHeight="1">
      <c r="A42" s="37" t="s">
        <v>67</v>
      </c>
      <c r="B42" s="37" t="s">
        <v>37</v>
      </c>
      <c r="C42" s="22"/>
      <c r="D42" s="10"/>
      <c r="E42" s="4"/>
      <c r="F42" s="23"/>
      <c r="G42" s="11"/>
      <c r="H42" s="5"/>
      <c r="I42" s="23"/>
      <c r="J42" s="11"/>
      <c r="K42" s="5"/>
      <c r="L42" s="23"/>
      <c r="M42" s="11"/>
      <c r="N42" s="5"/>
      <c r="O42" s="23"/>
    </row>
    <row r="43" spans="1:15" ht="15.75" customHeight="1">
      <c r="A43" s="37" t="s">
        <v>74</v>
      </c>
      <c r="B43" s="37" t="s">
        <v>37</v>
      </c>
      <c r="C43" s="22"/>
      <c r="D43" s="11"/>
      <c r="E43" s="5"/>
      <c r="F43" s="23"/>
      <c r="G43" s="11"/>
      <c r="H43" s="5"/>
      <c r="I43" s="23"/>
      <c r="J43" s="11"/>
      <c r="K43" s="5"/>
      <c r="L43" s="23"/>
      <c r="M43" s="11"/>
      <c r="N43" s="5"/>
      <c r="O43" s="23"/>
    </row>
    <row r="44" spans="1:15" ht="15.75" customHeight="1">
      <c r="A44" s="37" t="s">
        <v>66</v>
      </c>
      <c r="B44" s="37" t="s">
        <v>37</v>
      </c>
      <c r="C44" s="22"/>
      <c r="D44" s="11"/>
      <c r="E44" s="5"/>
      <c r="F44" s="23"/>
      <c r="G44" s="11"/>
      <c r="H44" s="5"/>
      <c r="I44" s="23"/>
      <c r="J44" s="11"/>
      <c r="K44" s="5"/>
      <c r="L44" s="23"/>
      <c r="M44" s="11"/>
      <c r="N44" s="5"/>
      <c r="O44" s="23"/>
    </row>
    <row r="45" spans="1:15" ht="15.75" customHeight="1">
      <c r="A45" s="39" t="s">
        <v>70</v>
      </c>
      <c r="B45" s="39" t="s">
        <v>38</v>
      </c>
      <c r="C45" s="22"/>
      <c r="D45" s="11"/>
      <c r="E45" s="5"/>
      <c r="F45" s="23"/>
      <c r="G45" s="11"/>
      <c r="H45" s="5"/>
      <c r="I45" s="23"/>
      <c r="J45" s="11"/>
      <c r="K45" s="5"/>
      <c r="L45" s="23"/>
      <c r="M45" s="11"/>
      <c r="N45" s="5"/>
      <c r="O45" s="23"/>
    </row>
    <row r="46" spans="1:15" ht="15.75" customHeight="1">
      <c r="A46" s="39" t="s">
        <v>72</v>
      </c>
      <c r="B46" s="39" t="s">
        <v>38</v>
      </c>
      <c r="C46" s="22"/>
      <c r="D46" s="11"/>
      <c r="E46" s="5"/>
      <c r="F46" s="23"/>
      <c r="G46" s="11"/>
      <c r="H46" s="5"/>
      <c r="I46" s="23"/>
      <c r="J46" s="11"/>
      <c r="K46" s="5"/>
      <c r="L46" s="23"/>
      <c r="M46" s="11"/>
      <c r="N46" s="5"/>
      <c r="O46" s="23"/>
    </row>
    <row r="47" spans="1:15" ht="15.75" customHeight="1">
      <c r="A47" s="39" t="s">
        <v>73</v>
      </c>
      <c r="B47" s="39" t="s">
        <v>38</v>
      </c>
      <c r="C47" s="22"/>
      <c r="D47" s="11"/>
      <c r="E47" s="5"/>
      <c r="F47" s="23"/>
      <c r="G47" s="11"/>
      <c r="H47" s="5"/>
      <c r="I47" s="23"/>
      <c r="J47" s="11"/>
      <c r="K47" s="5"/>
      <c r="L47" s="23"/>
      <c r="M47" s="11"/>
      <c r="N47" s="5"/>
      <c r="O47" s="23"/>
    </row>
    <row r="48" spans="1:15" ht="15.75" customHeight="1">
      <c r="A48" s="39" t="s">
        <v>75</v>
      </c>
      <c r="B48" s="39" t="s">
        <v>38</v>
      </c>
      <c r="C48" s="22"/>
      <c r="D48" s="11"/>
      <c r="E48" s="5"/>
      <c r="F48" s="23"/>
      <c r="G48" s="11"/>
      <c r="H48" s="5"/>
      <c r="I48" s="23"/>
      <c r="J48" s="11"/>
      <c r="K48" s="5"/>
      <c r="L48" s="23"/>
      <c r="M48" s="11"/>
      <c r="N48" s="5"/>
      <c r="O48" s="23"/>
    </row>
    <row r="49" spans="1:15" ht="15.75" customHeight="1">
      <c r="A49" s="39" t="s">
        <v>87</v>
      </c>
      <c r="B49" s="39" t="s">
        <v>38</v>
      </c>
      <c r="C49" s="22"/>
      <c r="D49" s="11"/>
      <c r="E49" s="5"/>
      <c r="F49" s="23"/>
      <c r="G49" s="11"/>
      <c r="H49" s="5"/>
      <c r="I49" s="23"/>
      <c r="J49" s="11"/>
      <c r="K49" s="5"/>
      <c r="L49" s="23"/>
      <c r="M49" s="11"/>
      <c r="N49" s="5"/>
      <c r="O49" s="23"/>
    </row>
    <row r="50" spans="1:15" ht="15.75" customHeight="1">
      <c r="A50" s="39" t="s">
        <v>77</v>
      </c>
      <c r="B50" s="39" t="s">
        <v>38</v>
      </c>
      <c r="C50" s="22"/>
      <c r="D50" s="11"/>
      <c r="E50" s="5"/>
      <c r="F50" s="23"/>
      <c r="G50" s="11"/>
      <c r="H50" s="5"/>
      <c r="I50" s="23"/>
      <c r="J50" s="11"/>
      <c r="K50" s="5"/>
      <c r="L50" s="23"/>
      <c r="M50" s="11"/>
      <c r="N50" s="5"/>
      <c r="O50" s="23"/>
    </row>
    <row r="51" spans="1:15" ht="15.75" customHeight="1">
      <c r="A51" s="39" t="s">
        <v>88</v>
      </c>
      <c r="B51" s="39" t="s">
        <v>38</v>
      </c>
      <c r="C51" s="22"/>
      <c r="D51" s="11"/>
      <c r="E51" s="5"/>
      <c r="F51" s="23"/>
      <c r="G51" s="11"/>
      <c r="H51" s="5"/>
      <c r="I51" s="23"/>
      <c r="J51" s="11"/>
      <c r="K51" s="5"/>
      <c r="L51" s="23"/>
      <c r="M51" s="11"/>
      <c r="N51" s="5"/>
      <c r="O51" s="23"/>
    </row>
    <row r="52" spans="1:15" ht="15.75" customHeight="1">
      <c r="A52" s="39" t="s">
        <v>78</v>
      </c>
      <c r="B52" s="39" t="s">
        <v>38</v>
      </c>
      <c r="C52" s="22"/>
      <c r="D52" s="11"/>
      <c r="E52" s="5"/>
      <c r="F52" s="23"/>
      <c r="G52" s="11"/>
      <c r="H52" s="5"/>
      <c r="I52" s="23"/>
      <c r="J52" s="11"/>
      <c r="K52" s="5"/>
      <c r="L52" s="23"/>
      <c r="M52" s="11"/>
      <c r="N52" s="5"/>
      <c r="O52" s="23"/>
    </row>
    <row r="53" spans="1:15" ht="15.75" customHeight="1">
      <c r="A53" s="11" t="s">
        <v>462</v>
      </c>
      <c r="B53" s="5"/>
      <c r="C53" s="23"/>
      <c r="D53" s="11"/>
      <c r="E53" s="5"/>
      <c r="F53" s="23"/>
      <c r="G53" s="11"/>
      <c r="H53" s="5"/>
      <c r="I53" s="23"/>
      <c r="J53" s="11"/>
      <c r="K53" s="5"/>
      <c r="L53" s="23"/>
      <c r="M53" s="11"/>
      <c r="N53" s="5"/>
      <c r="O53" s="23"/>
    </row>
    <row r="54" spans="1:15" ht="15.75" customHeight="1">
      <c r="A54" s="28" t="s">
        <v>463</v>
      </c>
      <c r="B54" s="29"/>
      <c r="C54" s="30"/>
      <c r="D54" s="28"/>
      <c r="E54" s="29"/>
      <c r="F54" s="30"/>
      <c r="G54" s="28"/>
      <c r="H54" s="29"/>
      <c r="I54" s="30"/>
      <c r="J54" s="28"/>
      <c r="K54" s="29"/>
      <c r="L54" s="30"/>
      <c r="M54" s="28"/>
      <c r="N54" s="29"/>
      <c r="O54" s="30"/>
    </row>
    <row r="55" spans="1:15" ht="15.75" customHeight="1" thickBot="1">
      <c r="C55"/>
      <c r="F55"/>
      <c r="I55"/>
      <c r="L55"/>
      <c r="O55"/>
    </row>
    <row r="56" spans="1:15" ht="15.75" customHeight="1" thickBot="1">
      <c r="A56" s="276" t="s">
        <v>119</v>
      </c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8"/>
    </row>
    <row r="57" spans="1:15" ht="15.75" customHeight="1" thickBot="1">
      <c r="A57" s="279" t="s">
        <v>120</v>
      </c>
      <c r="B57" s="280"/>
      <c r="C57" s="54"/>
      <c r="D57" s="279" t="s">
        <v>121</v>
      </c>
      <c r="E57" s="280"/>
      <c r="F57" s="55"/>
      <c r="G57" s="281" t="s">
        <v>122</v>
      </c>
      <c r="H57" s="280"/>
      <c r="I57" s="54"/>
      <c r="J57" s="279" t="s">
        <v>124</v>
      </c>
      <c r="K57" s="280"/>
      <c r="L57" s="55"/>
      <c r="M57" s="282" t="s">
        <v>123</v>
      </c>
      <c r="N57" s="280"/>
      <c r="O57" s="55"/>
    </row>
    <row r="58" spans="1:15" ht="15.75" customHeight="1">
      <c r="A58" s="171" t="s">
        <v>90</v>
      </c>
      <c r="B58" s="172"/>
      <c r="C58" s="173"/>
      <c r="D58" s="65" t="s">
        <v>2</v>
      </c>
      <c r="E58" s="67"/>
      <c r="F58" s="71"/>
      <c r="G58" s="68" t="s">
        <v>114</v>
      </c>
      <c r="H58" s="66"/>
      <c r="I58" s="66"/>
      <c r="J58" s="73"/>
      <c r="K58" s="66"/>
      <c r="L58" s="71"/>
      <c r="M58" s="69" t="s">
        <v>62</v>
      </c>
      <c r="N58" s="69"/>
      <c r="O58" s="70" t="s">
        <v>109</v>
      </c>
    </row>
    <row r="59" spans="1:15" ht="15.75" customHeight="1">
      <c r="A59" s="174" t="s">
        <v>79</v>
      </c>
      <c r="B59" s="175"/>
      <c r="C59" s="176" t="s">
        <v>116</v>
      </c>
      <c r="D59" s="49" t="s">
        <v>0</v>
      </c>
      <c r="E59" s="4"/>
      <c r="F59" s="63"/>
      <c r="G59" s="4" t="s">
        <v>127</v>
      </c>
      <c r="H59" s="56"/>
      <c r="I59" s="56"/>
      <c r="J59" s="62"/>
      <c r="K59" s="56"/>
      <c r="L59" s="63"/>
      <c r="M59" s="57" t="s">
        <v>64</v>
      </c>
      <c r="N59" s="57"/>
      <c r="O59" s="61" t="s">
        <v>109</v>
      </c>
    </row>
    <row r="60" spans="1:15" ht="15.75" customHeight="1">
      <c r="A60" s="49" t="s">
        <v>128</v>
      </c>
      <c r="B60" s="56"/>
      <c r="C60" s="56"/>
      <c r="D60" s="49" t="s">
        <v>76</v>
      </c>
      <c r="E60" s="4"/>
      <c r="F60" s="63"/>
      <c r="G60" s="56"/>
      <c r="H60" s="56"/>
      <c r="I60" s="56"/>
      <c r="J60" s="62"/>
      <c r="K60" s="56"/>
      <c r="L60" s="63"/>
      <c r="M60" s="56"/>
      <c r="N60" s="56"/>
      <c r="O60" s="63"/>
    </row>
    <row r="61" spans="1:15" ht="15.75" customHeight="1">
      <c r="A61" s="49" t="s">
        <v>130</v>
      </c>
      <c r="B61" s="58"/>
      <c r="C61" s="59"/>
      <c r="D61" s="49" t="s">
        <v>3</v>
      </c>
      <c r="E61" s="4"/>
      <c r="F61" s="72"/>
      <c r="G61" s="58"/>
      <c r="H61" s="58"/>
      <c r="I61" s="59"/>
      <c r="J61" s="74"/>
      <c r="K61" s="58"/>
      <c r="L61" s="72"/>
      <c r="M61" s="58"/>
      <c r="N61" s="58"/>
      <c r="O61" s="64"/>
    </row>
    <row r="62" spans="1:15" ht="15.75" customHeight="1">
      <c r="A62" s="49" t="s">
        <v>129</v>
      </c>
      <c r="B62" s="56"/>
      <c r="C62" s="60"/>
      <c r="D62" s="49" t="s">
        <v>35</v>
      </c>
      <c r="E62" s="4"/>
      <c r="F62" s="64"/>
      <c r="G62" s="56"/>
      <c r="H62" s="56"/>
      <c r="I62" s="60"/>
      <c r="J62" s="62"/>
      <c r="K62" s="56"/>
      <c r="L62" s="64"/>
      <c r="M62" s="56"/>
      <c r="N62" s="56"/>
      <c r="O62" s="64"/>
    </row>
    <row r="63" spans="1:15" ht="13.5">
      <c r="A63" s="62"/>
      <c r="B63" s="56"/>
      <c r="C63" s="60"/>
      <c r="D63" s="49" t="s">
        <v>1</v>
      </c>
      <c r="E63" s="4"/>
      <c r="F63" s="64"/>
      <c r="G63" s="56"/>
      <c r="H63" s="56"/>
      <c r="I63" s="60"/>
      <c r="J63" s="62"/>
      <c r="K63" s="56"/>
      <c r="L63" s="64"/>
      <c r="M63" s="56"/>
      <c r="N63" s="56"/>
      <c r="O63" s="64"/>
    </row>
    <row r="64" spans="1:15" ht="13.5" thickBot="1">
      <c r="A64" s="50">
        <f>COUNTA(A58:A63)</f>
        <v>5</v>
      </c>
      <c r="B64" s="51"/>
      <c r="C64" s="52"/>
      <c r="D64" s="50">
        <f>COUNTA(D58:D63)</f>
        <v>6</v>
      </c>
      <c r="E64" s="51"/>
      <c r="F64" s="53"/>
      <c r="G64" s="50">
        <f>COUNTA(G58:G63)</f>
        <v>2</v>
      </c>
      <c r="H64" s="51"/>
      <c r="I64" s="52"/>
      <c r="J64" s="50">
        <f>COUNTA(J58:J63)</f>
        <v>0</v>
      </c>
      <c r="K64" s="51"/>
      <c r="L64" s="53"/>
      <c r="M64" s="50">
        <f>COUNTA(M58:M63)</f>
        <v>2</v>
      </c>
      <c r="N64" s="51"/>
      <c r="O64" s="53">
        <f>SUM(J64,M64,G64,D64,A64)</f>
        <v>15</v>
      </c>
    </row>
  </sheetData>
  <mergeCells count="11">
    <mergeCell ref="A56:O56"/>
    <mergeCell ref="A57:B57"/>
    <mergeCell ref="D57:E57"/>
    <mergeCell ref="G57:H57"/>
    <mergeCell ref="M57:N57"/>
    <mergeCell ref="J57:K57"/>
    <mergeCell ref="A2:C2"/>
    <mergeCell ref="D2:F2"/>
    <mergeCell ref="G2:I2"/>
    <mergeCell ref="J2:L2"/>
    <mergeCell ref="M2:O2"/>
  </mergeCells>
  <phoneticPr fontId="14" type="noConversion"/>
  <pageMargins left="0.69999998807907104" right="0.69999998807907104" top="0.75" bottom="0.75" header="0.30000001192092896" footer="0.30000001192092896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zoomScaleNormal="100" workbookViewId="0">
      <selection activeCell="C39" sqref="C39"/>
    </sheetView>
  </sheetViews>
  <sheetFormatPr defaultColWidth="14.42578125" defaultRowHeight="15.75" customHeight="1"/>
  <cols>
    <col min="1" max="4" width="20.140625" style="78" customWidth="1"/>
    <col min="5" max="5" width="21.140625" style="78" customWidth="1"/>
    <col min="6" max="8" width="20.140625" style="78" customWidth="1"/>
    <col min="9" max="9" width="22.7109375" style="78" bestFit="1" customWidth="1"/>
    <col min="10" max="16384" width="14.42578125" style="78"/>
  </cols>
  <sheetData>
    <row r="1" spans="1:27" ht="31.5" customHeight="1">
      <c r="A1" s="283" t="s">
        <v>187</v>
      </c>
      <c r="B1" s="283"/>
      <c r="C1" s="283"/>
      <c r="D1" s="283"/>
      <c r="E1" s="283"/>
      <c r="F1" s="283"/>
      <c r="G1" s="283"/>
      <c r="H1" s="283"/>
      <c r="I1" s="283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33" customHeight="1">
      <c r="A2" s="283"/>
      <c r="B2" s="283"/>
      <c r="C2" s="283"/>
      <c r="D2" s="283"/>
      <c r="E2" s="283"/>
      <c r="F2" s="283"/>
      <c r="G2" s="283"/>
      <c r="H2" s="283"/>
      <c r="I2" s="283"/>
      <c r="J2" s="77"/>
      <c r="K2" s="284" t="s">
        <v>188</v>
      </c>
      <c r="L2" s="28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5.75" customHeight="1">
      <c r="A3" s="79"/>
      <c r="B3" s="80" t="s">
        <v>131</v>
      </c>
      <c r="C3" s="81" t="s">
        <v>132</v>
      </c>
      <c r="D3" s="82" t="s">
        <v>133</v>
      </c>
      <c r="E3" s="83" t="s">
        <v>134</v>
      </c>
      <c r="F3" s="84" t="s">
        <v>135</v>
      </c>
      <c r="G3" s="85" t="s">
        <v>136</v>
      </c>
      <c r="H3" s="86" t="s">
        <v>137</v>
      </c>
      <c r="I3" s="87" t="s">
        <v>189</v>
      </c>
      <c r="K3" s="88" t="s">
        <v>190</v>
      </c>
      <c r="L3" s="77">
        <f>COUNTA(B4:I10)</f>
        <v>51</v>
      </c>
      <c r="M3" s="89" t="s">
        <v>191</v>
      </c>
      <c r="N3" s="89" t="s">
        <v>192</v>
      </c>
      <c r="O3" s="90" t="s">
        <v>193</v>
      </c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.75" customHeight="1">
      <c r="A4" s="91" t="s">
        <v>194</v>
      </c>
      <c r="B4" s="92" t="s">
        <v>195</v>
      </c>
      <c r="C4" s="93" t="s">
        <v>196</v>
      </c>
      <c r="D4" s="94" t="s">
        <v>197</v>
      </c>
      <c r="E4" s="95" t="s">
        <v>198</v>
      </c>
      <c r="F4" s="96" t="s">
        <v>199</v>
      </c>
      <c r="G4" s="97" t="s">
        <v>200</v>
      </c>
      <c r="H4" s="98" t="s">
        <v>201</v>
      </c>
      <c r="I4" s="99" t="s">
        <v>202</v>
      </c>
      <c r="K4" s="88" t="s">
        <v>203</v>
      </c>
      <c r="L4" s="77">
        <f>COUNTA(B17:I23)</f>
        <v>49</v>
      </c>
      <c r="M4" s="100" t="s">
        <v>204</v>
      </c>
      <c r="N4" s="100" t="s">
        <v>205</v>
      </c>
      <c r="O4" s="90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.75" customHeight="1">
      <c r="A5" s="79"/>
      <c r="B5" s="101" t="s">
        <v>206</v>
      </c>
      <c r="C5" s="102" t="s">
        <v>207</v>
      </c>
      <c r="D5" s="103" t="s">
        <v>208</v>
      </c>
      <c r="E5" s="104" t="s">
        <v>209</v>
      </c>
      <c r="F5" s="105" t="s">
        <v>210</v>
      </c>
      <c r="G5" s="106" t="s">
        <v>211</v>
      </c>
      <c r="H5" s="107" t="s">
        <v>212</v>
      </c>
      <c r="I5" s="108" t="s">
        <v>213</v>
      </c>
      <c r="K5" s="77"/>
      <c r="L5" s="77">
        <f>SUM(L3+L4)</f>
        <v>100</v>
      </c>
      <c r="M5" s="100" t="s">
        <v>204</v>
      </c>
      <c r="N5" s="100" t="s">
        <v>214</v>
      </c>
      <c r="O5" s="100" t="s">
        <v>215</v>
      </c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.75" customHeight="1">
      <c r="A6" s="79"/>
      <c r="B6" s="101" t="s">
        <v>216</v>
      </c>
      <c r="C6" s="102" t="s">
        <v>217</v>
      </c>
      <c r="D6" s="103" t="s">
        <v>218</v>
      </c>
      <c r="E6" s="104" t="s">
        <v>219</v>
      </c>
      <c r="F6" s="105" t="s">
        <v>220</v>
      </c>
      <c r="G6" s="106" t="s">
        <v>221</v>
      </c>
      <c r="H6" s="107" t="s">
        <v>222</v>
      </c>
      <c r="I6" s="108" t="s">
        <v>223</v>
      </c>
      <c r="J6" s="77"/>
      <c r="K6" s="77"/>
      <c r="L6" s="77"/>
      <c r="N6" s="109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15.75" customHeight="1">
      <c r="A7" s="79"/>
      <c r="B7" s="101" t="s">
        <v>224</v>
      </c>
      <c r="C7" s="102" t="s">
        <v>225</v>
      </c>
      <c r="D7" s="103" t="s">
        <v>226</v>
      </c>
      <c r="E7" s="104" t="s">
        <v>227</v>
      </c>
      <c r="F7" s="105" t="s">
        <v>228</v>
      </c>
      <c r="G7" s="106" t="s">
        <v>141</v>
      </c>
      <c r="H7" s="107" t="s">
        <v>229</v>
      </c>
      <c r="I7" s="110" t="s">
        <v>230</v>
      </c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5.75" customHeight="1">
      <c r="A8" s="79"/>
      <c r="B8" s="101" t="s">
        <v>231</v>
      </c>
      <c r="C8" s="102" t="s">
        <v>232</v>
      </c>
      <c r="D8" s="103" t="s">
        <v>143</v>
      </c>
      <c r="E8" s="104" t="s">
        <v>233</v>
      </c>
      <c r="F8" s="105" t="s">
        <v>234</v>
      </c>
      <c r="G8" s="106" t="s">
        <v>235</v>
      </c>
      <c r="H8" s="107" t="s">
        <v>236</v>
      </c>
      <c r="I8" s="111" t="s">
        <v>237</v>
      </c>
      <c r="J8" s="77"/>
      <c r="K8" s="286" t="s">
        <v>238</v>
      </c>
      <c r="L8" s="28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5.75" customHeight="1">
      <c r="A9" s="79"/>
      <c r="B9" s="101" t="s">
        <v>239</v>
      </c>
      <c r="C9" s="102" t="s">
        <v>240</v>
      </c>
      <c r="D9" s="103" t="s">
        <v>241</v>
      </c>
      <c r="E9" s="104" t="s">
        <v>242</v>
      </c>
      <c r="F9" s="105" t="s">
        <v>243</v>
      </c>
      <c r="G9" s="106" t="s">
        <v>244</v>
      </c>
      <c r="H9" s="107" t="s">
        <v>245</v>
      </c>
      <c r="I9" s="111" t="s">
        <v>144</v>
      </c>
      <c r="J9" s="77"/>
      <c r="K9" s="112" t="s">
        <v>246</v>
      </c>
      <c r="L9" s="113" t="s">
        <v>247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5.75" customHeight="1">
      <c r="A10" s="79"/>
      <c r="B10" s="101"/>
      <c r="C10" s="102"/>
      <c r="D10" s="103" t="s">
        <v>248</v>
      </c>
      <c r="E10" s="104" t="s">
        <v>249</v>
      </c>
      <c r="F10" s="105"/>
      <c r="G10" s="106"/>
      <c r="H10" s="107" t="s">
        <v>250</v>
      </c>
      <c r="I10" s="111"/>
      <c r="J10" s="77"/>
      <c r="K10" s="112" t="s">
        <v>251</v>
      </c>
      <c r="L10" s="113" t="s">
        <v>252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5.75" customHeight="1">
      <c r="A11" s="100"/>
      <c r="B11" s="114"/>
      <c r="C11" s="114"/>
      <c r="D11" s="114"/>
      <c r="E11" s="114"/>
      <c r="F11" s="114"/>
      <c r="G11" s="114"/>
      <c r="H11" s="114"/>
      <c r="I11" s="115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5.75" customHeight="1">
      <c r="A12" s="116" t="s">
        <v>253</v>
      </c>
      <c r="B12" s="115">
        <f t="shared" ref="B12:I12" si="0">COUNTIF(B4:B11, "*SJ*")</f>
        <v>2</v>
      </c>
      <c r="C12" s="115">
        <f t="shared" si="0"/>
        <v>3</v>
      </c>
      <c r="D12" s="115">
        <f t="shared" si="0"/>
        <v>4</v>
      </c>
      <c r="E12" s="115">
        <f t="shared" si="0"/>
        <v>2</v>
      </c>
      <c r="F12" s="115">
        <f t="shared" si="0"/>
        <v>2</v>
      </c>
      <c r="G12" s="115">
        <f t="shared" si="0"/>
        <v>3</v>
      </c>
      <c r="H12" s="115">
        <f t="shared" si="0"/>
        <v>3</v>
      </c>
      <c r="I12" s="115">
        <f t="shared" si="0"/>
        <v>3</v>
      </c>
      <c r="J12" s="77"/>
      <c r="K12" s="117">
        <v>309</v>
      </c>
      <c r="L12" s="117">
        <v>311</v>
      </c>
      <c r="M12" s="118">
        <v>312</v>
      </c>
      <c r="N12" s="117">
        <v>313</v>
      </c>
      <c r="O12" s="118">
        <v>314</v>
      </c>
      <c r="P12" s="117">
        <v>315</v>
      </c>
      <c r="Q12" s="118">
        <v>316</v>
      </c>
      <c r="R12" s="118">
        <v>318</v>
      </c>
      <c r="S12" s="118">
        <v>320</v>
      </c>
      <c r="U12" s="77"/>
      <c r="V12" s="77"/>
      <c r="W12" s="77"/>
      <c r="X12" s="77"/>
      <c r="Y12" s="77"/>
      <c r="Z12" s="77"/>
      <c r="AA12" s="77"/>
    </row>
    <row r="13" spans="1:27" ht="15.75" customHeight="1">
      <c r="A13" s="116" t="s">
        <v>254</v>
      </c>
      <c r="B13" s="115">
        <f t="shared" ref="B13:I13" si="1">B14-B12</f>
        <v>4</v>
      </c>
      <c r="C13" s="115">
        <f t="shared" si="1"/>
        <v>3</v>
      </c>
      <c r="D13" s="115">
        <f t="shared" si="1"/>
        <v>3</v>
      </c>
      <c r="E13" s="115">
        <f t="shared" si="1"/>
        <v>5</v>
      </c>
      <c r="F13" s="115">
        <f t="shared" si="1"/>
        <v>4</v>
      </c>
      <c r="G13" s="115">
        <f t="shared" si="1"/>
        <v>3</v>
      </c>
      <c r="H13" s="115">
        <f t="shared" si="1"/>
        <v>4</v>
      </c>
      <c r="I13" s="115">
        <f t="shared" si="1"/>
        <v>3</v>
      </c>
      <c r="J13" s="119"/>
      <c r="K13" s="117" t="s">
        <v>246</v>
      </c>
      <c r="L13" s="117" t="s">
        <v>246</v>
      </c>
      <c r="M13" s="118" t="s">
        <v>251</v>
      </c>
      <c r="N13" s="117" t="s">
        <v>246</v>
      </c>
      <c r="O13" s="118" t="s">
        <v>251</v>
      </c>
      <c r="P13" s="117" t="s">
        <v>246</v>
      </c>
      <c r="Q13" s="118" t="s">
        <v>251</v>
      </c>
      <c r="R13" s="118" t="s">
        <v>251</v>
      </c>
      <c r="S13" s="118" t="s">
        <v>251</v>
      </c>
      <c r="U13" s="77"/>
      <c r="V13" s="77"/>
      <c r="W13" s="77"/>
      <c r="X13" s="77"/>
      <c r="Y13" s="77"/>
      <c r="Z13" s="77"/>
      <c r="AA13" s="77"/>
    </row>
    <row r="14" spans="1:27" ht="15.75" customHeight="1">
      <c r="A14" s="115" t="s">
        <v>255</v>
      </c>
      <c r="B14" s="115">
        <f t="shared" ref="B14:I14" si="2">COUNTA(B4:B11)</f>
        <v>6</v>
      </c>
      <c r="C14" s="115">
        <f t="shared" si="2"/>
        <v>6</v>
      </c>
      <c r="D14" s="115">
        <f t="shared" si="2"/>
        <v>7</v>
      </c>
      <c r="E14" s="115">
        <f t="shared" si="2"/>
        <v>7</v>
      </c>
      <c r="F14" s="115">
        <f t="shared" si="2"/>
        <v>6</v>
      </c>
      <c r="G14" s="115">
        <f t="shared" si="2"/>
        <v>6</v>
      </c>
      <c r="H14" s="115">
        <f t="shared" si="2"/>
        <v>7</v>
      </c>
      <c r="I14" s="115">
        <f t="shared" si="2"/>
        <v>6</v>
      </c>
      <c r="J14" s="120"/>
      <c r="K14" s="121" t="s">
        <v>256</v>
      </c>
      <c r="L14" s="121" t="s">
        <v>256</v>
      </c>
      <c r="M14" s="121" t="s">
        <v>256</v>
      </c>
      <c r="N14" s="121" t="s">
        <v>256</v>
      </c>
      <c r="O14" s="121" t="s">
        <v>256</v>
      </c>
      <c r="P14" s="121" t="s">
        <v>256</v>
      </c>
      <c r="Q14" s="121" t="s">
        <v>256</v>
      </c>
      <c r="R14" s="121" t="s">
        <v>256</v>
      </c>
      <c r="S14" s="121" t="s">
        <v>256</v>
      </c>
      <c r="U14" s="77"/>
      <c r="V14" s="77"/>
      <c r="W14" s="77"/>
      <c r="X14" s="77"/>
      <c r="Y14" s="77"/>
      <c r="Z14" s="77"/>
      <c r="AA14" s="77"/>
    </row>
    <row r="15" spans="1:27" ht="15.75" customHeight="1">
      <c r="A15" s="115"/>
      <c r="B15" s="114"/>
      <c r="C15" s="114"/>
      <c r="D15" s="114"/>
      <c r="E15" s="114"/>
      <c r="F15" s="114"/>
      <c r="G15" s="114"/>
      <c r="H15" s="114"/>
      <c r="I15" s="114"/>
      <c r="J15" s="120"/>
      <c r="K15" s="120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15.75" customHeight="1">
      <c r="A16" s="115"/>
      <c r="B16" s="80" t="s">
        <v>151</v>
      </c>
      <c r="C16" s="80" t="s">
        <v>257</v>
      </c>
      <c r="D16" s="82" t="s">
        <v>153</v>
      </c>
      <c r="E16" s="83" t="s">
        <v>154</v>
      </c>
      <c r="F16" s="84" t="s">
        <v>258</v>
      </c>
      <c r="G16" s="85" t="s">
        <v>156</v>
      </c>
      <c r="H16" s="122" t="s">
        <v>157</v>
      </c>
      <c r="I16" s="123" t="s">
        <v>259</v>
      </c>
      <c r="J16" s="120"/>
      <c r="K16" s="120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1:27" ht="15.75" customHeight="1">
      <c r="A17" s="91" t="s">
        <v>260</v>
      </c>
      <c r="B17" s="92" t="s">
        <v>261</v>
      </c>
      <c r="C17" s="92" t="s">
        <v>262</v>
      </c>
      <c r="D17" s="94" t="s">
        <v>263</v>
      </c>
      <c r="E17" s="95" t="s">
        <v>264</v>
      </c>
      <c r="F17" s="96" t="s">
        <v>265</v>
      </c>
      <c r="G17" s="97" t="s">
        <v>266</v>
      </c>
      <c r="H17" s="124" t="s">
        <v>267</v>
      </c>
      <c r="I17" s="125" t="s">
        <v>268</v>
      </c>
      <c r="J17" s="120"/>
      <c r="K17" s="120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15.75" customHeight="1">
      <c r="A18" s="126"/>
      <c r="B18" s="101" t="s">
        <v>269</v>
      </c>
      <c r="C18" s="101" t="s">
        <v>270</v>
      </c>
      <c r="D18" s="103" t="s">
        <v>271</v>
      </c>
      <c r="E18" s="104" t="s">
        <v>272</v>
      </c>
      <c r="F18" s="105" t="s">
        <v>273</v>
      </c>
      <c r="G18" s="106" t="s">
        <v>274</v>
      </c>
      <c r="H18" s="127" t="s">
        <v>275</v>
      </c>
      <c r="I18" s="111" t="s">
        <v>276</v>
      </c>
      <c r="J18" s="120"/>
      <c r="K18" s="120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spans="1:27" ht="15.75" customHeight="1">
      <c r="A19" s="128"/>
      <c r="B19" s="101" t="s">
        <v>277</v>
      </c>
      <c r="C19" s="101" t="s">
        <v>168</v>
      </c>
      <c r="D19" s="103" t="s">
        <v>278</v>
      </c>
      <c r="E19" s="104" t="s">
        <v>279</v>
      </c>
      <c r="F19" s="105" t="s">
        <v>280</v>
      </c>
      <c r="G19" s="106" t="s">
        <v>281</v>
      </c>
      <c r="H19" s="127" t="s">
        <v>282</v>
      </c>
      <c r="I19" s="111" t="s">
        <v>283</v>
      </c>
      <c r="J19" s="120"/>
      <c r="K19" s="120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7" ht="15.75" customHeight="1">
      <c r="A20" s="79"/>
      <c r="B20" s="101" t="s">
        <v>284</v>
      </c>
      <c r="C20" s="101" t="s">
        <v>167</v>
      </c>
      <c r="D20" s="103" t="s">
        <v>285</v>
      </c>
      <c r="E20" s="104" t="s">
        <v>286</v>
      </c>
      <c r="F20" s="105" t="s">
        <v>287</v>
      </c>
      <c r="G20" s="106" t="s">
        <v>288</v>
      </c>
      <c r="H20" s="127" t="s">
        <v>289</v>
      </c>
      <c r="I20" s="111" t="s">
        <v>290</v>
      </c>
      <c r="J20" s="120"/>
      <c r="K20" s="120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spans="1:27" ht="15.75" customHeight="1">
      <c r="A21" s="129"/>
      <c r="B21" s="101" t="s">
        <v>291</v>
      </c>
      <c r="C21" s="101" t="s">
        <v>292</v>
      </c>
      <c r="D21" s="103" t="s">
        <v>293</v>
      </c>
      <c r="E21" s="104" t="s">
        <v>294</v>
      </c>
      <c r="F21" s="105" t="s">
        <v>170</v>
      </c>
      <c r="G21" s="106" t="s">
        <v>163</v>
      </c>
      <c r="H21" s="127" t="s">
        <v>295</v>
      </c>
      <c r="I21" s="111" t="s">
        <v>165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ht="15.75" customHeight="1">
      <c r="A22" s="79"/>
      <c r="B22" s="101" t="s">
        <v>296</v>
      </c>
      <c r="C22" s="101" t="s">
        <v>297</v>
      </c>
      <c r="D22" s="103" t="s">
        <v>298</v>
      </c>
      <c r="E22" s="104" t="s">
        <v>299</v>
      </c>
      <c r="F22" s="105" t="s">
        <v>162</v>
      </c>
      <c r="G22" s="106" t="s">
        <v>173</v>
      </c>
      <c r="H22" s="127" t="s">
        <v>300</v>
      </c>
      <c r="I22" s="111" t="s">
        <v>171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ht="15.75" customHeight="1">
      <c r="A23" s="79"/>
      <c r="B23" s="101"/>
      <c r="C23" s="101" t="s">
        <v>301</v>
      </c>
      <c r="D23" s="103"/>
      <c r="E23" s="104"/>
      <c r="F23" s="105"/>
      <c r="G23" s="106"/>
      <c r="H23" s="127"/>
      <c r="I23" s="111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5.75" customHeight="1">
      <c r="A24" s="79"/>
      <c r="B24" s="79"/>
      <c r="C24" s="130"/>
      <c r="D24" s="130"/>
      <c r="E24" s="79"/>
      <c r="F24" s="130"/>
      <c r="G24" s="130"/>
      <c r="H24" s="130"/>
      <c r="I24" s="130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>
      <c r="A25" s="116" t="s">
        <v>253</v>
      </c>
      <c r="B25" s="115">
        <f t="shared" ref="B25:I25" si="3">COUNTIF(B17:B24, "*SJ*")</f>
        <v>2</v>
      </c>
      <c r="C25" s="115">
        <f t="shared" si="3"/>
        <v>3</v>
      </c>
      <c r="D25" s="115">
        <f t="shared" si="3"/>
        <v>2</v>
      </c>
      <c r="E25" s="115">
        <f t="shared" si="3"/>
        <v>2</v>
      </c>
      <c r="F25" s="115">
        <f t="shared" si="3"/>
        <v>2</v>
      </c>
      <c r="G25" s="115">
        <f t="shared" si="3"/>
        <v>2</v>
      </c>
      <c r="H25" s="115">
        <f t="shared" si="3"/>
        <v>2</v>
      </c>
      <c r="I25" s="115">
        <f t="shared" si="3"/>
        <v>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ht="15.75" customHeight="1">
      <c r="A26" s="116" t="s">
        <v>254</v>
      </c>
      <c r="B26" s="115">
        <f>B27-B25</f>
        <v>4</v>
      </c>
      <c r="C26" s="115">
        <f t="shared" ref="C26:I26" si="4">C27-C25</f>
        <v>4</v>
      </c>
      <c r="D26" s="115">
        <f t="shared" si="4"/>
        <v>4</v>
      </c>
      <c r="E26" s="115">
        <f t="shared" si="4"/>
        <v>4</v>
      </c>
      <c r="F26" s="115">
        <f t="shared" si="4"/>
        <v>4</v>
      </c>
      <c r="G26" s="115">
        <f t="shared" si="4"/>
        <v>4</v>
      </c>
      <c r="H26" s="115">
        <f t="shared" si="4"/>
        <v>4</v>
      </c>
      <c r="I26" s="115">
        <f t="shared" si="4"/>
        <v>4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15.75" customHeight="1">
      <c r="A27" s="116" t="s">
        <v>302</v>
      </c>
      <c r="B27" s="115">
        <f t="shared" ref="B27:I27" si="5">COUNTA(B17:B24)</f>
        <v>6</v>
      </c>
      <c r="C27" s="115">
        <f t="shared" si="5"/>
        <v>7</v>
      </c>
      <c r="D27" s="115">
        <f t="shared" si="5"/>
        <v>6</v>
      </c>
      <c r="E27" s="115">
        <f t="shared" si="5"/>
        <v>6</v>
      </c>
      <c r="F27" s="115">
        <f t="shared" si="5"/>
        <v>6</v>
      </c>
      <c r="G27" s="115">
        <f t="shared" si="5"/>
        <v>6</v>
      </c>
      <c r="H27" s="115">
        <f t="shared" si="5"/>
        <v>6</v>
      </c>
      <c r="I27" s="115">
        <f t="shared" si="5"/>
        <v>6</v>
      </c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spans="1:27" ht="15.75" customHeight="1">
      <c r="A28" s="115" t="s">
        <v>303</v>
      </c>
      <c r="B28" s="115">
        <f t="shared" ref="B28:I28" si="6">B14+B27</f>
        <v>12</v>
      </c>
      <c r="C28" s="115">
        <f>C14+C27</f>
        <v>13</v>
      </c>
      <c r="D28" s="115">
        <f>D14+D27</f>
        <v>13</v>
      </c>
      <c r="E28" s="115">
        <f t="shared" si="6"/>
        <v>13</v>
      </c>
      <c r="F28" s="115">
        <f t="shared" si="6"/>
        <v>12</v>
      </c>
      <c r="G28" s="115">
        <f t="shared" si="6"/>
        <v>12</v>
      </c>
      <c r="H28" s="115">
        <f t="shared" si="6"/>
        <v>13</v>
      </c>
      <c r="I28" s="115">
        <f t="shared" si="6"/>
        <v>12</v>
      </c>
      <c r="J28" s="77">
        <f>SUM(B28:I28)</f>
        <v>100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spans="1:27" ht="15.75" customHeight="1"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spans="1:27" ht="15.75" customHeight="1"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spans="1:27" ht="15.75" customHeight="1">
      <c r="A31" s="120"/>
      <c r="B31" s="131"/>
      <c r="F31" s="132"/>
      <c r="H31" s="131"/>
      <c r="I31" s="131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spans="1:27" ht="15.75" customHeight="1">
      <c r="A32" s="120"/>
      <c r="B32" s="131"/>
      <c r="F32" s="131"/>
      <c r="G32" s="133" t="s">
        <v>304</v>
      </c>
      <c r="H32" s="120">
        <v>7</v>
      </c>
      <c r="I32" s="132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spans="1:27" ht="15.75" customHeight="1">
      <c r="A33" s="120"/>
      <c r="B33" s="131"/>
      <c r="C33" s="131"/>
      <c r="D33" s="131"/>
      <c r="E33" s="131"/>
      <c r="F33" s="131"/>
      <c r="G33" s="133" t="s">
        <v>305</v>
      </c>
      <c r="H33" s="120">
        <v>6</v>
      </c>
      <c r="I33" s="132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spans="1:27" ht="15.75" customHeight="1">
      <c r="A34" s="120"/>
      <c r="B34" s="131"/>
      <c r="G34" s="133" t="s">
        <v>306</v>
      </c>
      <c r="H34" s="134">
        <v>6</v>
      </c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spans="1:27" ht="15.75" customHeight="1">
      <c r="A35" s="109"/>
      <c r="B35" s="109"/>
      <c r="G35" s="120" t="s">
        <v>307</v>
      </c>
      <c r="H35" s="109">
        <v>26</v>
      </c>
      <c r="I35" s="135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spans="1:27" ht="15.75" customHeight="1">
      <c r="A36" s="109"/>
      <c r="B36" s="109"/>
      <c r="C36" s="109"/>
      <c r="D36" s="109"/>
      <c r="E36" s="109"/>
      <c r="F36" s="109"/>
      <c r="G36" s="109" t="s">
        <v>308</v>
      </c>
      <c r="H36" s="109">
        <v>1</v>
      </c>
      <c r="I36" s="109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5.75" customHeight="1">
      <c r="A37" s="109"/>
      <c r="B37" s="109"/>
      <c r="C37" s="109"/>
      <c r="D37" s="109"/>
      <c r="F37" s="109"/>
      <c r="G37" s="109" t="s">
        <v>309</v>
      </c>
      <c r="H37" s="109">
        <f>J28-SUM(H32:H36)</f>
        <v>54</v>
      </c>
      <c r="I37" s="109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spans="1:27" ht="15.75" customHeight="1">
      <c r="A38" s="109"/>
      <c r="B38" s="136"/>
      <c r="C38" s="136"/>
      <c r="D38" s="136"/>
      <c r="E38" s="136"/>
      <c r="F38" s="136"/>
      <c r="G38" s="136"/>
      <c r="H38" s="136"/>
      <c r="I38" s="13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pans="1:27" ht="15.75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spans="1:27" ht="15.75" customHeight="1">
      <c r="A40" s="109"/>
      <c r="B40" s="109"/>
      <c r="C40" s="109"/>
      <c r="D40" s="109"/>
      <c r="G40" s="109"/>
      <c r="H40" s="109"/>
      <c r="I40" s="109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spans="1:27" ht="15.75" customHeight="1">
      <c r="A41" s="109"/>
      <c r="B41" s="109"/>
      <c r="C41" s="109"/>
      <c r="D41" s="109"/>
      <c r="G41" s="109"/>
      <c r="H41" s="109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5.75" customHeight="1">
      <c r="A42" s="109"/>
      <c r="B42" s="109"/>
      <c r="C42" s="109"/>
      <c r="D42" s="109"/>
      <c r="G42" s="109"/>
      <c r="H42" s="109"/>
      <c r="I42" s="109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5.75" customHeight="1">
      <c r="A43" s="109"/>
      <c r="B43" s="109"/>
      <c r="C43" s="109"/>
      <c r="D43" s="109"/>
      <c r="G43" s="109"/>
      <c r="H43" s="109"/>
      <c r="I43" s="109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5.75" customHeight="1">
      <c r="A44" s="109"/>
      <c r="B44" s="109"/>
      <c r="C44" s="109"/>
      <c r="D44" s="109"/>
      <c r="E44" s="109"/>
      <c r="F44" s="109"/>
      <c r="G44" s="109"/>
      <c r="H44" s="109"/>
      <c r="I44" s="109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5.75" customHeight="1">
      <c r="A45" s="109" t="s">
        <v>310</v>
      </c>
      <c r="B45" s="79" t="s">
        <v>311</v>
      </c>
      <c r="C45" s="79" t="s">
        <v>312</v>
      </c>
      <c r="D45" s="79" t="s">
        <v>313</v>
      </c>
      <c r="E45" s="109"/>
      <c r="F45" s="109"/>
      <c r="G45" s="109"/>
      <c r="H45" s="109"/>
      <c r="I45" s="109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5.75" customHeight="1">
      <c r="A46" s="131"/>
      <c r="B46" s="79" t="s">
        <v>314</v>
      </c>
      <c r="C46" s="79" t="s">
        <v>315</v>
      </c>
      <c r="D46" s="79" t="s">
        <v>316</v>
      </c>
      <c r="E46" s="109"/>
      <c r="F46" s="109"/>
      <c r="G46" s="109"/>
      <c r="H46" s="109"/>
      <c r="I46" s="109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5.75" customHeight="1">
      <c r="B47" s="79" t="s">
        <v>317</v>
      </c>
      <c r="C47" s="138"/>
      <c r="D47" s="138"/>
      <c r="E47" s="109"/>
      <c r="F47" s="109"/>
      <c r="G47" s="109"/>
      <c r="H47" s="109"/>
      <c r="I47" s="109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15.75" customHeight="1">
      <c r="A48" s="109"/>
      <c r="B48" s="109"/>
      <c r="C48" s="109"/>
      <c r="D48" s="109"/>
      <c r="E48" s="109"/>
      <c r="F48" s="109"/>
      <c r="G48" s="109"/>
      <c r="H48" s="109"/>
      <c r="I48" s="109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ht="15.75" customHeight="1">
      <c r="A49" s="109"/>
      <c r="B49" s="109"/>
      <c r="C49" s="109"/>
      <c r="D49" s="109"/>
      <c r="E49" s="109"/>
      <c r="F49" s="109"/>
      <c r="G49" s="109"/>
      <c r="H49" s="109"/>
      <c r="I49" s="10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spans="1:27" ht="15.75" customHeight="1">
      <c r="A50" s="109"/>
      <c r="B50" s="109"/>
      <c r="C50" s="109"/>
      <c r="D50" s="109"/>
      <c r="E50" s="109"/>
      <c r="F50" s="109"/>
      <c r="G50" s="109"/>
      <c r="H50" s="109"/>
      <c r="I50" s="109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spans="1:27" ht="15.75" customHeight="1">
      <c r="A51" s="109"/>
      <c r="B51" s="109"/>
      <c r="C51" s="109"/>
      <c r="D51" s="109"/>
      <c r="E51" s="109"/>
      <c r="F51" s="109"/>
      <c r="G51" s="109"/>
      <c r="H51" s="109"/>
      <c r="I51" s="109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spans="1:27" ht="15.75" customHeight="1">
      <c r="A52" s="109"/>
      <c r="B52" s="109"/>
      <c r="C52" s="109"/>
      <c r="D52" s="109"/>
      <c r="E52" s="109"/>
      <c r="F52" s="109"/>
      <c r="G52" s="109"/>
      <c r="H52" s="109"/>
      <c r="I52" s="109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spans="1:27" ht="15.75" customHeight="1">
      <c r="A53" s="109"/>
      <c r="B53" s="109"/>
      <c r="C53" s="109"/>
      <c r="D53" s="109"/>
      <c r="E53" s="109"/>
      <c r="F53" s="109"/>
      <c r="G53" s="109"/>
      <c r="H53" s="109"/>
      <c r="I53" s="109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spans="1:27" ht="15.75" customHeight="1">
      <c r="A54" s="109"/>
      <c r="B54" s="109"/>
      <c r="C54" s="109"/>
      <c r="D54" s="109"/>
      <c r="E54" s="109"/>
      <c r="F54" s="109"/>
      <c r="G54" s="109"/>
      <c r="H54" s="109"/>
      <c r="I54" s="109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spans="1:27" ht="15.75" customHeight="1">
      <c r="A55" s="109"/>
      <c r="B55" s="109"/>
      <c r="C55" s="109"/>
      <c r="D55" s="109"/>
      <c r="E55" s="109"/>
      <c r="F55" s="109"/>
      <c r="G55" s="109"/>
      <c r="H55" s="109"/>
      <c r="I55" s="109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spans="1:27" ht="15.75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ht="15.75" customHeight="1">
      <c r="A57" s="109"/>
      <c r="B57" s="109"/>
      <c r="C57" s="109"/>
      <c r="D57" s="109"/>
      <c r="E57" s="109"/>
      <c r="F57" s="109"/>
      <c r="G57" s="109"/>
      <c r="H57" s="109"/>
      <c r="I57" s="10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ht="15.75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ht="15.75" customHeight="1">
      <c r="A59" s="109"/>
      <c r="B59" s="109"/>
      <c r="C59" s="109"/>
      <c r="D59" s="109"/>
      <c r="E59" s="109"/>
      <c r="F59" s="109"/>
      <c r="G59" s="109"/>
      <c r="H59" s="109"/>
      <c r="I59" s="10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ht="15.75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ht="15.75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ht="15.75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27" ht="15.75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27" ht="15.75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5.7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15.7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ht="15.7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15.75" customHeight="1">
      <c r="A68" s="109"/>
      <c r="B68" s="109"/>
      <c r="C68" s="109"/>
      <c r="D68" s="109"/>
      <c r="E68" s="109"/>
      <c r="F68" s="109"/>
      <c r="G68" s="109"/>
      <c r="H68" s="109"/>
      <c r="I68" s="109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ht="15.75" customHeight="1">
      <c r="A69" s="109"/>
      <c r="B69" s="109"/>
      <c r="C69" s="109"/>
      <c r="D69" s="109"/>
      <c r="E69" s="109"/>
      <c r="F69" s="109"/>
      <c r="G69" s="109"/>
      <c r="H69" s="109"/>
      <c r="I69" s="109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ht="15.75" customHeight="1">
      <c r="A70" s="109"/>
      <c r="B70" s="109"/>
      <c r="C70" s="109"/>
      <c r="D70" s="109"/>
      <c r="E70" s="109"/>
      <c r="F70" s="109"/>
      <c r="G70" s="109"/>
      <c r="H70" s="109"/>
      <c r="I70" s="109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.75" customHeight="1">
      <c r="A71" s="109"/>
      <c r="B71" s="109"/>
      <c r="C71" s="109"/>
      <c r="D71" s="109"/>
      <c r="E71" s="109"/>
      <c r="F71" s="109"/>
      <c r="G71" s="109"/>
      <c r="H71" s="109"/>
      <c r="I71" s="109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.75" customHeight="1">
      <c r="A72" s="109"/>
      <c r="B72" s="109"/>
      <c r="C72" s="109"/>
      <c r="D72" s="109"/>
      <c r="E72" s="109"/>
      <c r="F72" s="109"/>
      <c r="G72" s="109"/>
      <c r="H72" s="109"/>
      <c r="I72" s="109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.75" customHeight="1">
      <c r="A73" s="109"/>
      <c r="B73" s="109"/>
      <c r="C73" s="109"/>
      <c r="D73" s="109"/>
      <c r="E73" s="109"/>
      <c r="F73" s="109"/>
      <c r="G73" s="109"/>
      <c r="H73" s="109"/>
      <c r="I73" s="109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.75" customHeight="1">
      <c r="A74" s="109"/>
      <c r="B74" s="109"/>
      <c r="C74" s="109"/>
      <c r="D74" s="109"/>
      <c r="E74" s="109"/>
      <c r="F74" s="109"/>
      <c r="G74" s="109"/>
      <c r="H74" s="109"/>
      <c r="I74" s="109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1:2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1:27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1:27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1:27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spans="1:27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spans="1:27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spans="1:2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spans="1:27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spans="1:27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spans="1:27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spans="1:27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spans="1:27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spans="1:27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spans="1:27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spans="1:27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spans="1:27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pans="1: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spans="1:27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spans="1:27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spans="1:27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spans="1:27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spans="1:27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spans="1:27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spans="1:27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spans="1:27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spans="1:27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spans="1:2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spans="1:27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spans="1:27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spans="1:27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spans="1:27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spans="1:27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spans="1:27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spans="1:27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spans="1:27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spans="1:2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spans="1:27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spans="1:27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pans="1:27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spans="1:27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spans="1:27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spans="1:27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spans="1:27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spans="1:27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spans="1:27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spans="1:2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spans="1:27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spans="1:27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spans="1:27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spans="1:27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spans="1:27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spans="1:27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spans="1:27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spans="1:27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spans="1:2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spans="1:27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spans="1:27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1:2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spans="1:27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spans="1:27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spans="1:27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spans="1:27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spans="1:27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spans="1:27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spans="1:27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spans="1:27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spans="1:27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spans="1:27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spans="1:2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spans="1:27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spans="1:27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spans="1:27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spans="1:27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pans="1:27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spans="1:27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spans="1:27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spans="1:27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spans="1:27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spans="1:2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spans="1:27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spans="1:27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spans="1:27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spans="1:27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spans="1:27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spans="1:27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spans="1:27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spans="1:27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spans="1:27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spans="1:2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spans="1:27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spans="1:27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spans="1:27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spans="1:27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spans="1:27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pans="1:27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spans="1:27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spans="1:27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spans="1:27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spans="1:2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spans="1:27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spans="1:27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spans="1:27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spans="1:27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spans="1:27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spans="1:27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spans="1:27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spans="1:27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spans="1:27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spans="1:2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spans="1:27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spans="1:27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spans="1:27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spans="1:27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spans="1:27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spans="1:27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spans="1:27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spans="1:27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pans="1:27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spans="1: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spans="1:27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spans="1:27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spans="1:27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spans="1:27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spans="1:27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spans="1:27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spans="1:27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spans="1:27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spans="1:27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spans="1:2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spans="1:27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spans="1:27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spans="1:27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spans="1:27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spans="1:27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spans="1:27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spans="1:27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spans="1:27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spans="1:27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pans="1:2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spans="1:27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spans="1:27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spans="1:27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spans="1:27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spans="1:27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spans="1:27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spans="1:27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spans="1:27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spans="1:27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spans="1:2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spans="1:27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spans="1:27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spans="1:27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spans="1:27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spans="1:27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spans="1:27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spans="1:27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spans="1:27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spans="1:27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spans="1:2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spans="1:27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spans="1:27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pans="1:27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spans="1:27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27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spans="1:27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spans="1:27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spans="1:27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spans="1:27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spans="1:2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spans="1:27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spans="1:27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spans="1:27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spans="1:27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spans="1:27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spans="1:27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spans="1:27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spans="1:27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spans="1:27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spans="1:2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spans="1:27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spans="1:27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spans="1:27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pans="1:27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spans="1:27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spans="1:27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spans="1:27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spans="1:27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spans="1:27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spans="1:2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spans="1:27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spans="1:27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spans="1:27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spans="1:27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spans="1:27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spans="1:27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spans="1:27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spans="1:27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spans="1:27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spans="1:2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pans="1:27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spans="1:27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spans="1:27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spans="1:27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spans="1:27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spans="1:27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spans="1:27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spans="1:27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spans="1:27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spans="1:2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spans="1:27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spans="1:27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spans="1:27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spans="1:27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spans="1:27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spans="1:27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spans="1:27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spans="1:27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spans="1:27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spans="1:2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spans="1:27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pans="1:27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spans="1:27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spans="1:27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spans="1:27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spans="1:27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spans="1:27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spans="1:27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spans="1:27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spans="1:2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spans="1:27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spans="1:27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spans="1:27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spans="1:27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spans="1:27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spans="1:27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spans="1:27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spans="1:27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spans="1:27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spans="1:2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spans="1:27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spans="1:27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spans="1:27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spans="1:27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pans="1:27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spans="1:27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spans="1:27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spans="1:27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spans="1:27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spans="1:2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spans="1:27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spans="1:27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spans="1:27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spans="1:27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spans="1:27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spans="1:27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spans="1:27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spans="1:27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spans="1:27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spans="1:2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spans="1:27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spans="1:27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spans="1:27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spans="1:27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spans="1:27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pans="1:27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spans="1:27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spans="1:27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spans="1:27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spans="1: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spans="1:27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spans="1:27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spans="1:27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spans="1:27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spans="1:27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spans="1:27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spans="1:27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spans="1:27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spans="1:27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spans="1:2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spans="1:27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spans="1:27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spans="1:27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spans="1:27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spans="1:27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spans="1:27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spans="1:27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spans="1:27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pans="1:27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spans="1:2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spans="1:27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spans="1:27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spans="1:27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spans="1:27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spans="1:27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spans="1:27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spans="1:27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spans="1:27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spans="1:27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spans="1:2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spans="1:27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spans="1:27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spans="1:27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spans="1:27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spans="1:27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spans="1:27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spans="1:27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spans="1:27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spans="1:27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pans="1:2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spans="1:27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spans="1:27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spans="1:27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spans="1:27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spans="1:27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spans="1:27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spans="1:27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spans="1:27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spans="1:27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spans="1:2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spans="1:27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spans="1:27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spans="1:27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spans="1:27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spans="1:27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spans="1:27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spans="1:27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spans="1:27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spans="1:27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spans="1:2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spans="1:27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spans="1:27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spans="1:27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spans="1:27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spans="1:27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spans="1:27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spans="1:27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pans="1:27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spans="1:27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spans="1:2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spans="1:27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spans="1:27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spans="1:27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spans="1:27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spans="1:27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spans="1:27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spans="1:27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spans="1:27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spans="1:27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spans="1:2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spans="1:27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spans="1:27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spans="1:27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spans="1:27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spans="1:27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spans="1:27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spans="1:27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spans="1:27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pans="1:27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spans="1:2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spans="1:27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spans="1:27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spans="1:27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spans="1:27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spans="1:27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spans="1:27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spans="1:27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spans="1:27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spans="1:27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spans="1:2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spans="1:27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spans="1:27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spans="1:27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spans="1:27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spans="1:27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spans="1:27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spans="1:27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spans="1:27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spans="1:27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pans="1:2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spans="1:27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spans="1:27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spans="1:27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spans="1:27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spans="1:27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spans="1:27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spans="1:27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spans="1:27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spans="1:27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spans="1:2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spans="1:27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spans="1:27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spans="1:27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spans="1:27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spans="1:27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spans="1:27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spans="1:27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spans="1:27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spans="1:27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spans="1:2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pans="1:27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spans="1:27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spans="1:27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spans="1:27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spans="1:27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spans="1:27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spans="1:27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spans="1:27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spans="1: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spans="1:27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spans="1:27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spans="1:27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spans="1:27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spans="1:27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spans="1:27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spans="1:27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spans="1:27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spans="1:27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spans="1:2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spans="1:27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pans="1:27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spans="1:27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spans="1:27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spans="1:27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spans="1:27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spans="1:27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spans="1:27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spans="1:27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spans="1:2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spans="1:27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spans="1:27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spans="1:27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spans="1:27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spans="1:27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spans="1:27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spans="1:27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spans="1:27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spans="1:27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spans="1:2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spans="1:27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spans="1:27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pans="1:27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spans="1:27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spans="1:27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spans="1:27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spans="1:27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spans="1:27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spans="1:27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spans="1:2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spans="1:27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spans="1:27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spans="1:27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spans="1:27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spans="1:27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spans="1:27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spans="1:27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spans="1:27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spans="1:27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spans="1:2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spans="1:27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spans="1:27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spans="1:27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pans="1:27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spans="1:27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spans="1:27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spans="1:27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spans="1:27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spans="1:27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spans="1:2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spans="1:27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spans="1:27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spans="1:27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spans="1:27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spans="1:27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spans="1:27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spans="1:27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spans="1:27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spans="1:27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spans="1:2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spans="1:27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spans="1:27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spans="1:27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spans="1:27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pans="1:27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spans="1:27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spans="1:27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spans="1:27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spans="1:27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spans="1:2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spans="1:27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spans="1:27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spans="1:27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spans="1:27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spans="1:27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spans="1:27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spans="1:27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spans="1:27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spans="1:27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spans="1:2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spans="1:27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spans="1:27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spans="1:27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spans="1:27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spans="1:27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pans="1:27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spans="1:27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spans="1:27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spans="1:27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spans="1: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spans="1:27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spans="1:27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spans="1:27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spans="1:27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spans="1:27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spans="1:27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spans="1:27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spans="1:27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spans="1:27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spans="1:2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spans="1:27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spans="1:27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spans="1:27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spans="1:27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spans="1:27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spans="1:27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pans="1:27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spans="1:27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spans="1:27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spans="1:2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spans="1:27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spans="1:27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spans="1:27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spans="1:27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spans="1:27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spans="1:27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</row>
    <row r="854" spans="1:27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</row>
    <row r="855" spans="1:27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</row>
    <row r="856" spans="1:27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</row>
    <row r="857" spans="1:2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</row>
    <row r="858" spans="1:27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</row>
    <row r="859" spans="1:27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</row>
    <row r="860" spans="1:27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</row>
    <row r="861" spans="1:27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</row>
    <row r="862" spans="1:27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</row>
    <row r="863" spans="1:27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</row>
    <row r="864" spans="1:27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spans="1:27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</row>
    <row r="866" spans="1:27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</row>
    <row r="867" spans="1:2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</row>
    <row r="868" spans="1:27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</row>
    <row r="869" spans="1:27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</row>
    <row r="870" spans="1:27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</row>
    <row r="871" spans="1:27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</row>
    <row r="872" spans="1:27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</row>
    <row r="873" spans="1:27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</row>
    <row r="874" spans="1:27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</row>
    <row r="875" spans="1:27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</row>
    <row r="876" spans="1:27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</row>
    <row r="877" spans="1:2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</row>
    <row r="878" spans="1:27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</row>
    <row r="879" spans="1:27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</row>
    <row r="880" spans="1:27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</row>
    <row r="881" spans="1:27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</row>
    <row r="882" spans="1:27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</row>
    <row r="883" spans="1:27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</row>
    <row r="884" spans="1:27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</row>
    <row r="885" spans="1:27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spans="1:27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</row>
    <row r="887" spans="1:2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</row>
    <row r="888" spans="1:27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</row>
    <row r="889" spans="1:27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</row>
    <row r="890" spans="1:27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</row>
    <row r="891" spans="1:27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</row>
    <row r="892" spans="1:27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</row>
    <row r="893" spans="1:27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</row>
    <row r="894" spans="1:27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</row>
    <row r="895" spans="1:27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</row>
    <row r="896" spans="1:27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</row>
    <row r="897" spans="1:2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</row>
    <row r="898" spans="1:27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</row>
    <row r="899" spans="1:27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</row>
    <row r="900" spans="1:27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</row>
    <row r="901" spans="1:27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</row>
    <row r="902" spans="1:27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</row>
    <row r="903" spans="1:27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</row>
    <row r="904" spans="1:27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</row>
    <row r="905" spans="1:27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</row>
    <row r="906" spans="1:27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spans="1:2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</row>
    <row r="908" spans="1:27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</row>
    <row r="909" spans="1:27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</row>
    <row r="910" spans="1:27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</row>
    <row r="911" spans="1:27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</row>
    <row r="912" spans="1:27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</row>
    <row r="913" spans="1:27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</row>
    <row r="914" spans="1:27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</row>
    <row r="915" spans="1:27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</row>
    <row r="916" spans="1:27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</row>
    <row r="917" spans="1:2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</row>
    <row r="918" spans="1:27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</row>
    <row r="919" spans="1:27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</row>
    <row r="920" spans="1:27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</row>
    <row r="921" spans="1:27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</row>
    <row r="922" spans="1:27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</row>
    <row r="923" spans="1:27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</row>
    <row r="924" spans="1:27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</row>
    <row r="925" spans="1:27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</row>
    <row r="926" spans="1:27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</row>
    <row r="927" spans="1: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spans="1:27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</row>
    <row r="929" spans="1:27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</row>
    <row r="930" spans="1:27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</row>
    <row r="931" spans="1:27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</row>
    <row r="932" spans="1:27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</row>
    <row r="933" spans="1:27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</row>
    <row r="934" spans="1:27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</row>
    <row r="935" spans="1:27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</row>
    <row r="936" spans="1:27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</row>
    <row r="937" spans="1:2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</row>
    <row r="938" spans="1:27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</row>
    <row r="939" spans="1:27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</row>
    <row r="940" spans="1:27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</row>
    <row r="941" spans="1:27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</row>
    <row r="942" spans="1:27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</row>
    <row r="943" spans="1:27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</row>
    <row r="944" spans="1:27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</row>
    <row r="945" spans="1:27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</row>
    <row r="946" spans="1:27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</row>
    <row r="947" spans="1:2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</row>
    <row r="948" spans="1:27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spans="1:27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</row>
    <row r="950" spans="1:27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</row>
    <row r="951" spans="1:27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</row>
    <row r="952" spans="1:27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</row>
    <row r="953" spans="1:27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</row>
    <row r="954" spans="1:27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</row>
    <row r="955" spans="1:27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</row>
    <row r="956" spans="1:27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</row>
    <row r="957" spans="1:2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</row>
    <row r="958" spans="1:27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</row>
    <row r="959" spans="1:27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</row>
    <row r="960" spans="1:27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</row>
    <row r="961" spans="1:27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</row>
    <row r="962" spans="1:27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</row>
    <row r="963" spans="1:27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</row>
    <row r="964" spans="1:27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</row>
    <row r="965" spans="1:27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</row>
    <row r="966" spans="1:27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</row>
    <row r="967" spans="1:2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</row>
    <row r="968" spans="1:27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</row>
    <row r="969" spans="1:27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spans="1:27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</row>
    <row r="971" spans="1:27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</row>
    <row r="972" spans="1:27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</row>
    <row r="973" spans="1:27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</row>
    <row r="974" spans="1:27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</row>
    <row r="975" spans="1:27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</row>
    <row r="976" spans="1:27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</row>
    <row r="977" spans="1:2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</row>
    <row r="978" spans="1:27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</row>
    <row r="979" spans="1:27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</row>
    <row r="980" spans="1:27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</row>
    <row r="981" spans="1:27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</row>
    <row r="982" spans="1:27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</row>
    <row r="983" spans="1:27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</row>
    <row r="984" spans="1:27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</row>
    <row r="985" spans="1:27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</row>
    <row r="986" spans="1:27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</row>
    <row r="987" spans="1:2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</row>
    <row r="988" spans="1:27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</row>
    <row r="989" spans="1:27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</row>
    <row r="990" spans="1:27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spans="1:27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</row>
    <row r="992" spans="1:27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</row>
    <row r="993" spans="1:27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</row>
    <row r="994" spans="1:27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</row>
    <row r="995" spans="1:27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</row>
    <row r="996" spans="1:27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</row>
    <row r="997" spans="1:2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</row>
    <row r="998" spans="1:27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</row>
    <row r="999" spans="1:27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</row>
    <row r="1000" spans="1:27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</row>
    <row r="1001" spans="1:27" ht="15.7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</row>
    <row r="1002" spans="1:27" ht="15.7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</row>
    <row r="1003" spans="1:27" ht="15.75" customHeight="1">
      <c r="A1003" s="77"/>
      <c r="B1003" s="77"/>
      <c r="C1003" s="77"/>
      <c r="D1003" s="77"/>
      <c r="E1003" s="77"/>
      <c r="F1003" s="77"/>
      <c r="G1003" s="77"/>
      <c r="H1003" s="77"/>
      <c r="I1003" s="77"/>
      <c r="J1003" s="77"/>
      <c r="K1003" s="77"/>
      <c r="L1003" s="77"/>
      <c r="M1003" s="77"/>
      <c r="N1003" s="77"/>
      <c r="O1003" s="77"/>
      <c r="P1003" s="77"/>
      <c r="Q1003" s="77"/>
      <c r="R1003" s="77"/>
      <c r="S1003" s="77"/>
      <c r="T1003" s="77"/>
      <c r="U1003" s="77"/>
      <c r="V1003" s="77"/>
      <c r="W1003" s="77"/>
      <c r="X1003" s="77"/>
      <c r="Y1003" s="77"/>
      <c r="Z1003" s="77"/>
      <c r="AA1003" s="77"/>
    </row>
  </sheetData>
  <mergeCells count="3">
    <mergeCell ref="A1:I2"/>
    <mergeCell ref="K2:L2"/>
    <mergeCell ref="K8:L8"/>
  </mergeCells>
  <phoneticPr fontId="14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zoomScaleNormal="100" workbookViewId="0">
      <selection activeCell="E35" sqref="E35"/>
    </sheetView>
  </sheetViews>
  <sheetFormatPr defaultColWidth="14.42578125" defaultRowHeight="15.75" customHeight="1"/>
  <cols>
    <col min="1" max="4" width="20.140625" style="78" customWidth="1"/>
    <col min="5" max="5" width="21.140625" style="78" customWidth="1"/>
    <col min="6" max="8" width="20.140625" style="78" customWidth="1"/>
    <col min="9" max="9" width="22.7109375" style="78" bestFit="1" customWidth="1"/>
    <col min="10" max="16384" width="14.42578125" style="78"/>
  </cols>
  <sheetData>
    <row r="1" spans="1:27" ht="31.5" customHeight="1">
      <c r="A1" s="283" t="s">
        <v>461</v>
      </c>
      <c r="B1" s="283"/>
      <c r="C1" s="283"/>
      <c r="D1" s="283"/>
      <c r="E1" s="283"/>
      <c r="F1" s="283"/>
      <c r="G1" s="283"/>
      <c r="H1" s="283"/>
      <c r="I1" s="283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33" customHeight="1">
      <c r="A2" s="283"/>
      <c r="B2" s="283"/>
      <c r="C2" s="283"/>
      <c r="D2" s="283"/>
      <c r="E2" s="283"/>
      <c r="F2" s="283"/>
      <c r="G2" s="283"/>
      <c r="H2" s="283"/>
      <c r="I2" s="283"/>
      <c r="J2" s="77"/>
      <c r="K2" s="284" t="s">
        <v>460</v>
      </c>
      <c r="L2" s="28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5.75" customHeight="1">
      <c r="A3" s="79"/>
      <c r="B3" s="144" t="s">
        <v>131</v>
      </c>
      <c r="C3" s="144" t="s">
        <v>132</v>
      </c>
      <c r="D3" s="144" t="s">
        <v>133</v>
      </c>
      <c r="E3" s="144" t="s">
        <v>134</v>
      </c>
      <c r="F3" s="144" t="s">
        <v>135</v>
      </c>
      <c r="G3" s="144" t="s">
        <v>136</v>
      </c>
      <c r="H3" s="147" t="s">
        <v>137</v>
      </c>
      <c r="I3" s="144" t="s">
        <v>459</v>
      </c>
      <c r="K3" s="88" t="s">
        <v>321</v>
      </c>
      <c r="L3" s="77">
        <f>COUNTA(B4:I10)</f>
        <v>51</v>
      </c>
      <c r="M3" s="89" t="s">
        <v>458</v>
      </c>
      <c r="N3" s="89" t="s">
        <v>457</v>
      </c>
      <c r="O3" s="90" t="s">
        <v>456</v>
      </c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.75" customHeight="1">
      <c r="A4" s="91" t="s">
        <v>455</v>
      </c>
      <c r="B4" s="142" t="s">
        <v>454</v>
      </c>
      <c r="C4" s="142" t="s">
        <v>453</v>
      </c>
      <c r="D4" s="154" t="s">
        <v>452</v>
      </c>
      <c r="E4" s="154" t="s">
        <v>451</v>
      </c>
      <c r="F4" s="142" t="s">
        <v>450</v>
      </c>
      <c r="G4" s="142" t="s">
        <v>449</v>
      </c>
      <c r="H4" s="168" t="s">
        <v>448</v>
      </c>
      <c r="I4" s="169" t="s">
        <v>447</v>
      </c>
      <c r="K4" s="88" t="s">
        <v>322</v>
      </c>
      <c r="L4" s="77">
        <f>COUNTA(B17:I23)</f>
        <v>48</v>
      </c>
      <c r="M4" s="100" t="s">
        <v>439</v>
      </c>
      <c r="N4" s="100" t="s">
        <v>446</v>
      </c>
      <c r="O4" s="90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.75" customHeight="1">
      <c r="A5" s="79"/>
      <c r="B5" s="141" t="s">
        <v>445</v>
      </c>
      <c r="C5" s="141" t="s">
        <v>444</v>
      </c>
      <c r="D5" s="152" t="s">
        <v>143</v>
      </c>
      <c r="E5" s="152" t="s">
        <v>233</v>
      </c>
      <c r="F5" s="141" t="s">
        <v>443</v>
      </c>
      <c r="G5" s="141" t="s">
        <v>442</v>
      </c>
      <c r="H5" s="146" t="s">
        <v>441</v>
      </c>
      <c r="I5" s="141" t="s">
        <v>440</v>
      </c>
      <c r="K5" s="77"/>
      <c r="L5" s="77">
        <f>SUM(L3+L4)</f>
        <v>99</v>
      </c>
      <c r="M5" s="100" t="s">
        <v>439</v>
      </c>
      <c r="N5" s="100" t="s">
        <v>438</v>
      </c>
      <c r="O5" s="100" t="s">
        <v>437</v>
      </c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.75" customHeight="1">
      <c r="A6" s="79"/>
      <c r="B6" s="141" t="s">
        <v>216</v>
      </c>
      <c r="C6" s="141" t="s">
        <v>436</v>
      </c>
      <c r="D6" s="141" t="s">
        <v>435</v>
      </c>
      <c r="E6" s="141" t="s">
        <v>434</v>
      </c>
      <c r="F6" s="159" t="s">
        <v>228</v>
      </c>
      <c r="G6" s="141" t="s">
        <v>221</v>
      </c>
      <c r="H6" s="146" t="s">
        <v>222</v>
      </c>
      <c r="I6" s="141" t="s">
        <v>433</v>
      </c>
      <c r="J6" s="77"/>
      <c r="K6" s="77"/>
      <c r="L6" s="77"/>
      <c r="N6" s="109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15.75" customHeight="1">
      <c r="A7" s="79"/>
      <c r="B7" s="159" t="s">
        <v>432</v>
      </c>
      <c r="C7" s="140" t="s">
        <v>431</v>
      </c>
      <c r="D7" s="141" t="s">
        <v>430</v>
      </c>
      <c r="E7" s="141" t="s">
        <v>219</v>
      </c>
      <c r="F7" s="159" t="s">
        <v>234</v>
      </c>
      <c r="G7" s="152" t="s">
        <v>141</v>
      </c>
      <c r="H7" s="155" t="s">
        <v>429</v>
      </c>
      <c r="I7" s="141" t="s">
        <v>428</v>
      </c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5.75" customHeight="1">
      <c r="A8" s="79"/>
      <c r="B8" s="159" t="s">
        <v>231</v>
      </c>
      <c r="C8" s="140" t="s">
        <v>427</v>
      </c>
      <c r="D8" s="141" t="s">
        <v>426</v>
      </c>
      <c r="E8" s="141" t="s">
        <v>242</v>
      </c>
      <c r="F8" s="164" t="s">
        <v>243</v>
      </c>
      <c r="G8" s="165" t="s">
        <v>425</v>
      </c>
      <c r="H8" s="155" t="s">
        <v>424</v>
      </c>
      <c r="I8" s="152" t="s">
        <v>423</v>
      </c>
      <c r="J8" s="77"/>
      <c r="K8" s="286" t="s">
        <v>238</v>
      </c>
      <c r="L8" s="28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5.75" customHeight="1">
      <c r="A9" s="79"/>
      <c r="B9" s="178" t="s">
        <v>239</v>
      </c>
      <c r="C9" s="177" t="s">
        <v>232</v>
      </c>
      <c r="D9" s="140" t="s">
        <v>226</v>
      </c>
      <c r="E9" s="141" t="s">
        <v>422</v>
      </c>
      <c r="F9" s="178" t="s">
        <v>421</v>
      </c>
      <c r="G9" s="177" t="s">
        <v>420</v>
      </c>
      <c r="H9" s="179" t="s">
        <v>419</v>
      </c>
      <c r="I9" s="152" t="s">
        <v>144</v>
      </c>
      <c r="J9" s="77"/>
      <c r="K9" s="112" t="s">
        <v>246</v>
      </c>
      <c r="L9" s="113" t="s">
        <v>247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5.75" customHeight="1">
      <c r="A10" s="79"/>
      <c r="B10" s="79"/>
      <c r="C10" s="79"/>
      <c r="D10" s="140" t="s">
        <v>418</v>
      </c>
      <c r="E10" s="170" t="s">
        <v>417</v>
      </c>
      <c r="F10" s="79"/>
      <c r="G10" s="79"/>
      <c r="H10" s="145" t="s">
        <v>416</v>
      </c>
      <c r="I10" s="79"/>
      <c r="J10" s="77"/>
      <c r="K10" s="112" t="s">
        <v>251</v>
      </c>
      <c r="L10" s="113" t="s">
        <v>252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5.75" customHeight="1">
      <c r="A11" s="100"/>
      <c r="B11" s="130"/>
      <c r="C11" s="130"/>
      <c r="D11" s="130"/>
      <c r="E11" s="130"/>
      <c r="F11" s="130"/>
      <c r="G11" s="130"/>
      <c r="H11" s="130"/>
      <c r="I11" s="139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5.75" customHeight="1">
      <c r="A12" s="116" t="s">
        <v>385</v>
      </c>
      <c r="B12" s="139">
        <f t="shared" ref="B12:I12" si="0">COUNTIF(B4:B11, "*SJ*")</f>
        <v>2</v>
      </c>
      <c r="C12" s="139">
        <f t="shared" si="0"/>
        <v>3</v>
      </c>
      <c r="D12" s="139">
        <f t="shared" si="0"/>
        <v>4</v>
      </c>
      <c r="E12" s="139">
        <f t="shared" si="0"/>
        <v>2</v>
      </c>
      <c r="F12" s="139">
        <f t="shared" si="0"/>
        <v>2</v>
      </c>
      <c r="G12" s="139">
        <f t="shared" si="0"/>
        <v>3</v>
      </c>
      <c r="H12" s="139">
        <f t="shared" si="0"/>
        <v>3</v>
      </c>
      <c r="I12" s="139">
        <f t="shared" si="0"/>
        <v>3</v>
      </c>
      <c r="J12" s="77"/>
      <c r="K12" s="117">
        <v>309</v>
      </c>
      <c r="L12" s="117">
        <v>311</v>
      </c>
      <c r="M12" s="118">
        <v>312</v>
      </c>
      <c r="N12" s="117">
        <v>313</v>
      </c>
      <c r="O12" s="118">
        <v>314</v>
      </c>
      <c r="P12" s="117">
        <v>315</v>
      </c>
      <c r="Q12" s="118">
        <v>316</v>
      </c>
      <c r="R12" s="118">
        <v>318</v>
      </c>
      <c r="S12" s="118">
        <v>320</v>
      </c>
      <c r="U12" s="77"/>
      <c r="V12" s="77"/>
      <c r="W12" s="77"/>
      <c r="X12" s="77"/>
      <c r="Y12" s="77"/>
      <c r="Z12" s="77"/>
      <c r="AA12" s="77"/>
    </row>
    <row r="13" spans="1:27" ht="15.75" customHeight="1">
      <c r="A13" s="116" t="s">
        <v>384</v>
      </c>
      <c r="B13" s="139">
        <f t="shared" ref="B13:I13" si="1">B14-B12</f>
        <v>4</v>
      </c>
      <c r="C13" s="139">
        <f t="shared" si="1"/>
        <v>3</v>
      </c>
      <c r="D13" s="139">
        <f t="shared" si="1"/>
        <v>3</v>
      </c>
      <c r="E13" s="139">
        <f t="shared" si="1"/>
        <v>5</v>
      </c>
      <c r="F13" s="139">
        <f t="shared" si="1"/>
        <v>4</v>
      </c>
      <c r="G13" s="139">
        <f t="shared" si="1"/>
        <v>3</v>
      </c>
      <c r="H13" s="139">
        <f t="shared" si="1"/>
        <v>4</v>
      </c>
      <c r="I13" s="139">
        <f t="shared" si="1"/>
        <v>3</v>
      </c>
      <c r="J13" s="119"/>
      <c r="K13" s="117" t="s">
        <v>246</v>
      </c>
      <c r="L13" s="117" t="s">
        <v>246</v>
      </c>
      <c r="M13" s="118" t="s">
        <v>251</v>
      </c>
      <c r="N13" s="117" t="s">
        <v>246</v>
      </c>
      <c r="O13" s="118" t="s">
        <v>251</v>
      </c>
      <c r="P13" s="117" t="s">
        <v>246</v>
      </c>
      <c r="Q13" s="118" t="s">
        <v>251</v>
      </c>
      <c r="R13" s="118" t="s">
        <v>251</v>
      </c>
      <c r="S13" s="118" t="s">
        <v>251</v>
      </c>
      <c r="U13" s="77"/>
      <c r="V13" s="77"/>
      <c r="W13" s="77"/>
      <c r="X13" s="77"/>
      <c r="Y13" s="77"/>
      <c r="Z13" s="77"/>
      <c r="AA13" s="77"/>
    </row>
    <row r="14" spans="1:27" ht="15.75" customHeight="1">
      <c r="A14" s="115" t="s">
        <v>415</v>
      </c>
      <c r="B14" s="139">
        <f t="shared" ref="B14:I14" si="2">COUNTA(B4:B11)</f>
        <v>6</v>
      </c>
      <c r="C14" s="139">
        <f t="shared" si="2"/>
        <v>6</v>
      </c>
      <c r="D14" s="139">
        <f t="shared" si="2"/>
        <v>7</v>
      </c>
      <c r="E14" s="139">
        <f t="shared" si="2"/>
        <v>7</v>
      </c>
      <c r="F14" s="139">
        <f t="shared" si="2"/>
        <v>6</v>
      </c>
      <c r="G14" s="139">
        <f t="shared" si="2"/>
        <v>6</v>
      </c>
      <c r="H14" s="139">
        <f t="shared" si="2"/>
        <v>7</v>
      </c>
      <c r="I14" s="139">
        <f t="shared" si="2"/>
        <v>6</v>
      </c>
      <c r="J14" s="120">
        <f>SUM(B14:I14)</f>
        <v>51</v>
      </c>
      <c r="K14" s="121" t="s">
        <v>256</v>
      </c>
      <c r="L14" s="121" t="s">
        <v>256</v>
      </c>
      <c r="M14" s="121" t="s">
        <v>256</v>
      </c>
      <c r="N14" s="121" t="s">
        <v>256</v>
      </c>
      <c r="O14" s="121" t="s">
        <v>256</v>
      </c>
      <c r="P14" s="121" t="s">
        <v>256</v>
      </c>
      <c r="Q14" s="121" t="s">
        <v>256</v>
      </c>
      <c r="R14" s="121" t="s">
        <v>256</v>
      </c>
      <c r="S14" s="121" t="s">
        <v>256</v>
      </c>
      <c r="U14" s="77"/>
      <c r="V14" s="77"/>
      <c r="W14" s="77"/>
      <c r="X14" s="77"/>
      <c r="Y14" s="77"/>
      <c r="Z14" s="77"/>
      <c r="AA14" s="77"/>
    </row>
    <row r="15" spans="1:27" ht="15.75" customHeight="1">
      <c r="A15" s="115"/>
      <c r="B15" s="130"/>
      <c r="C15" s="130"/>
      <c r="D15" s="130"/>
      <c r="E15" s="130"/>
      <c r="F15" s="130"/>
      <c r="G15" s="130"/>
      <c r="H15" s="130"/>
      <c r="I15" s="130"/>
      <c r="J15" s="120"/>
      <c r="K15" s="120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15.75" customHeight="1">
      <c r="A16" s="115"/>
      <c r="B16" s="144" t="s">
        <v>151</v>
      </c>
      <c r="C16" s="144" t="s">
        <v>414</v>
      </c>
      <c r="D16" s="144" t="s">
        <v>153</v>
      </c>
      <c r="E16" s="144" t="s">
        <v>154</v>
      </c>
      <c r="F16" s="144" t="s">
        <v>413</v>
      </c>
      <c r="G16" s="144" t="s">
        <v>156</v>
      </c>
      <c r="H16" s="144" t="s">
        <v>157</v>
      </c>
      <c r="I16" s="143" t="s">
        <v>412</v>
      </c>
      <c r="J16" s="120"/>
      <c r="K16" s="120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1:27" ht="15.75" customHeight="1">
      <c r="A17" s="91" t="s">
        <v>260</v>
      </c>
      <c r="B17" s="142" t="s">
        <v>411</v>
      </c>
      <c r="C17" s="142" t="s">
        <v>410</v>
      </c>
      <c r="D17" s="142" t="s">
        <v>409</v>
      </c>
      <c r="E17" s="142" t="s">
        <v>408</v>
      </c>
      <c r="F17" s="167" t="s">
        <v>407</v>
      </c>
      <c r="G17" s="154" t="s">
        <v>406</v>
      </c>
      <c r="H17" s="142" t="s">
        <v>405</v>
      </c>
      <c r="I17" s="154" t="s">
        <v>404</v>
      </c>
      <c r="J17" s="120"/>
      <c r="K17" s="120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15.75" customHeight="1">
      <c r="A18" s="126"/>
      <c r="B18" s="141" t="s">
        <v>403</v>
      </c>
      <c r="C18" s="141" t="s">
        <v>402</v>
      </c>
      <c r="D18" s="141" t="s">
        <v>271</v>
      </c>
      <c r="E18" s="152" t="s">
        <v>401</v>
      </c>
      <c r="F18" s="164" t="s">
        <v>273</v>
      </c>
      <c r="G18" s="152" t="s">
        <v>163</v>
      </c>
      <c r="H18" s="141" t="s">
        <v>275</v>
      </c>
      <c r="I18" s="152" t="s">
        <v>165</v>
      </c>
      <c r="J18" s="120"/>
      <c r="K18" s="120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spans="1:27" ht="15.75" customHeight="1">
      <c r="A19" s="128"/>
      <c r="B19" s="141" t="s">
        <v>400</v>
      </c>
      <c r="C19" s="141" t="s">
        <v>399</v>
      </c>
      <c r="D19" s="141" t="s">
        <v>278</v>
      </c>
      <c r="E19" s="152" t="s">
        <v>299</v>
      </c>
      <c r="F19" s="159" t="s">
        <v>280</v>
      </c>
      <c r="G19" s="152" t="s">
        <v>173</v>
      </c>
      <c r="H19" s="141" t="s">
        <v>282</v>
      </c>
      <c r="I19" s="152" t="s">
        <v>171</v>
      </c>
      <c r="J19" s="120"/>
      <c r="K19" s="120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7" ht="15.75" customHeight="1">
      <c r="A20" s="79"/>
      <c r="B20" s="152" t="s">
        <v>398</v>
      </c>
      <c r="C20" s="152" t="s">
        <v>168</v>
      </c>
      <c r="D20" s="141" t="s">
        <v>397</v>
      </c>
      <c r="E20" s="153" t="s">
        <v>272</v>
      </c>
      <c r="F20" s="152" t="s">
        <v>170</v>
      </c>
      <c r="G20" s="141" t="s">
        <v>274</v>
      </c>
      <c r="H20" s="152" t="s">
        <v>289</v>
      </c>
      <c r="I20" s="141" t="s">
        <v>396</v>
      </c>
      <c r="J20" s="120"/>
      <c r="K20" s="120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spans="1:27" ht="15.75" customHeight="1">
      <c r="A21" s="129"/>
      <c r="B21" s="152" t="s">
        <v>395</v>
      </c>
      <c r="C21" s="152" t="s">
        <v>167</v>
      </c>
      <c r="D21" s="141" t="s">
        <v>394</v>
      </c>
      <c r="E21" s="140" t="s">
        <v>279</v>
      </c>
      <c r="F21" s="152" t="s">
        <v>162</v>
      </c>
      <c r="G21" s="141" t="s">
        <v>393</v>
      </c>
      <c r="H21" s="152" t="s">
        <v>392</v>
      </c>
      <c r="I21" s="141" t="s">
        <v>283</v>
      </c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ht="15.75" customHeight="1">
      <c r="A22" s="79"/>
      <c r="B22" s="170" t="s">
        <v>391</v>
      </c>
      <c r="C22" s="140" t="s">
        <v>390</v>
      </c>
      <c r="D22" s="178" t="s">
        <v>389</v>
      </c>
      <c r="E22" s="79"/>
      <c r="F22" s="170" t="s">
        <v>388</v>
      </c>
      <c r="G22" s="141" t="s">
        <v>288</v>
      </c>
      <c r="H22" s="140" t="s">
        <v>387</v>
      </c>
      <c r="I22" s="140" t="s">
        <v>290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ht="15.75" customHeight="1">
      <c r="A23" s="79"/>
      <c r="B23" s="79"/>
      <c r="C23" s="140" t="s">
        <v>386</v>
      </c>
      <c r="D23" s="79"/>
      <c r="E23" s="79"/>
      <c r="F23" s="79"/>
      <c r="G23" s="79"/>
      <c r="H23" s="79"/>
      <c r="I23" s="79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5.75" customHeight="1">
      <c r="A24" s="79"/>
      <c r="B24" s="79"/>
      <c r="C24" s="130"/>
      <c r="D24" s="130"/>
      <c r="E24" s="79"/>
      <c r="F24" s="130"/>
      <c r="G24" s="130"/>
      <c r="H24" s="130"/>
      <c r="I24" s="130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>
      <c r="A25" s="116" t="s">
        <v>385</v>
      </c>
      <c r="B25" s="139">
        <f t="shared" ref="B25:I25" si="3">COUNTIF(B17:B24, "*SJ*")</f>
        <v>2</v>
      </c>
      <c r="C25" s="139">
        <f t="shared" si="3"/>
        <v>3</v>
      </c>
      <c r="D25" s="139">
        <f t="shared" si="3"/>
        <v>2</v>
      </c>
      <c r="E25" s="139">
        <f t="shared" si="3"/>
        <v>2</v>
      </c>
      <c r="F25" s="139">
        <f t="shared" si="3"/>
        <v>2</v>
      </c>
      <c r="G25" s="139">
        <f t="shared" si="3"/>
        <v>2</v>
      </c>
      <c r="H25" s="139">
        <f t="shared" si="3"/>
        <v>2</v>
      </c>
      <c r="I25" s="139">
        <f t="shared" si="3"/>
        <v>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ht="15.75" customHeight="1">
      <c r="A26" s="116" t="s">
        <v>384</v>
      </c>
      <c r="B26" s="139">
        <f t="shared" ref="B26:I26" si="4">B27-B25</f>
        <v>4</v>
      </c>
      <c r="C26" s="139">
        <f t="shared" si="4"/>
        <v>4</v>
      </c>
      <c r="D26" s="139">
        <f t="shared" si="4"/>
        <v>4</v>
      </c>
      <c r="E26" s="139">
        <f t="shared" si="4"/>
        <v>3</v>
      </c>
      <c r="F26" s="139">
        <f t="shared" si="4"/>
        <v>4</v>
      </c>
      <c r="G26" s="139">
        <f t="shared" si="4"/>
        <v>4</v>
      </c>
      <c r="H26" s="139">
        <f t="shared" si="4"/>
        <v>4</v>
      </c>
      <c r="I26" s="139">
        <f t="shared" si="4"/>
        <v>4</v>
      </c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15.75" customHeight="1">
      <c r="A27" s="116" t="s">
        <v>383</v>
      </c>
      <c r="B27" s="139">
        <f t="shared" ref="B27:I27" si="5">COUNTA(B17:B24)</f>
        <v>6</v>
      </c>
      <c r="C27" s="139">
        <f t="shared" si="5"/>
        <v>7</v>
      </c>
      <c r="D27" s="139">
        <f t="shared" si="5"/>
        <v>6</v>
      </c>
      <c r="E27" s="139">
        <f t="shared" si="5"/>
        <v>5</v>
      </c>
      <c r="F27" s="139">
        <f t="shared" si="5"/>
        <v>6</v>
      </c>
      <c r="G27" s="139">
        <f t="shared" si="5"/>
        <v>6</v>
      </c>
      <c r="H27" s="139">
        <f t="shared" si="5"/>
        <v>6</v>
      </c>
      <c r="I27" s="139">
        <f t="shared" si="5"/>
        <v>6</v>
      </c>
      <c r="J27" s="120">
        <f>SUM(B27:I27)</f>
        <v>48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spans="1:27" ht="15.75" customHeight="1">
      <c r="A28" s="115" t="s">
        <v>382</v>
      </c>
      <c r="B28" s="139">
        <f t="shared" ref="B28:I28" si="6">B14+B27</f>
        <v>12</v>
      </c>
      <c r="C28" s="139">
        <f t="shared" si="6"/>
        <v>13</v>
      </c>
      <c r="D28" s="139">
        <f t="shared" si="6"/>
        <v>13</v>
      </c>
      <c r="E28" s="139">
        <f t="shared" si="6"/>
        <v>12</v>
      </c>
      <c r="F28" s="139">
        <f t="shared" si="6"/>
        <v>12</v>
      </c>
      <c r="G28" s="139">
        <f t="shared" si="6"/>
        <v>12</v>
      </c>
      <c r="H28" s="139">
        <f t="shared" si="6"/>
        <v>13</v>
      </c>
      <c r="I28" s="139">
        <f t="shared" si="6"/>
        <v>12</v>
      </c>
      <c r="J28" s="77">
        <f>SUM(B28:I28)</f>
        <v>99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spans="1:27" ht="15.75" customHeight="1"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spans="1:27" ht="15.75" customHeight="1"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spans="1:27" ht="15.75" customHeight="1">
      <c r="A31" s="120"/>
      <c r="B31" s="131"/>
      <c r="F31" s="132"/>
      <c r="H31" s="131"/>
      <c r="I31" s="131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spans="1:27" ht="15.75" customHeight="1">
      <c r="A32" s="120"/>
      <c r="B32" s="131"/>
      <c r="F32" s="131"/>
      <c r="G32" s="133" t="s">
        <v>381</v>
      </c>
      <c r="H32" s="120">
        <v>7</v>
      </c>
      <c r="I32" s="132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spans="1:27" ht="15.75" customHeight="1">
      <c r="A33" s="120"/>
      <c r="B33" s="131"/>
      <c r="C33" s="131"/>
      <c r="D33" s="131"/>
      <c r="E33" s="131"/>
      <c r="F33" s="131"/>
      <c r="G33" s="133" t="s">
        <v>380</v>
      </c>
      <c r="H33" s="120">
        <v>6</v>
      </c>
      <c r="I33" s="132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spans="1:27" ht="15.75" customHeight="1">
      <c r="A34" s="120"/>
      <c r="B34" s="131"/>
      <c r="G34" s="133" t="s">
        <v>379</v>
      </c>
      <c r="H34" s="134">
        <v>6</v>
      </c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spans="1:27" ht="15.75" customHeight="1">
      <c r="A35" s="109"/>
      <c r="B35" s="109"/>
      <c r="G35" s="120" t="s">
        <v>378</v>
      </c>
      <c r="H35" s="109">
        <v>26</v>
      </c>
      <c r="I35" s="135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spans="1:27" ht="15.75" customHeight="1">
      <c r="A36" s="109"/>
      <c r="B36" s="109"/>
      <c r="C36" s="109"/>
      <c r="D36" s="109"/>
      <c r="E36" s="109"/>
      <c r="F36" s="109"/>
      <c r="G36" s="109" t="s">
        <v>377</v>
      </c>
      <c r="H36" s="109">
        <v>1</v>
      </c>
      <c r="I36" s="109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5.75" customHeight="1">
      <c r="A37" s="109" t="s">
        <v>376</v>
      </c>
      <c r="B37" s="109" t="s">
        <v>375</v>
      </c>
      <c r="C37" s="109"/>
      <c r="D37" s="109"/>
      <c r="F37" s="109"/>
      <c r="G37" s="109" t="s">
        <v>374</v>
      </c>
      <c r="H37" s="109">
        <v>46</v>
      </c>
      <c r="I37" s="109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spans="1:27" ht="15.75" customHeight="1">
      <c r="A38" s="109"/>
      <c r="B38" s="136"/>
      <c r="C38" s="136"/>
      <c r="D38" s="136"/>
      <c r="E38" s="136"/>
      <c r="F38" s="136"/>
      <c r="G38" s="136"/>
      <c r="H38" s="136"/>
      <c r="I38" s="13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pans="1:27" ht="15.75" customHeight="1">
      <c r="A39" s="109"/>
      <c r="B39" s="109"/>
      <c r="C39" s="109"/>
      <c r="D39" s="109"/>
      <c r="E39" s="109"/>
      <c r="F39" s="109"/>
      <c r="G39" s="109"/>
      <c r="H39" s="109"/>
      <c r="I39" s="109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spans="1:27" ht="15.75" customHeight="1">
      <c r="A40" s="109"/>
      <c r="B40" s="109"/>
      <c r="C40" s="109"/>
      <c r="D40" s="109"/>
      <c r="G40" s="109"/>
      <c r="H40" s="109"/>
      <c r="I40" s="109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spans="1:27" ht="15.75" customHeight="1">
      <c r="A41" s="109"/>
      <c r="B41" s="109"/>
      <c r="C41" s="109"/>
      <c r="D41" s="109"/>
      <c r="G41" s="109"/>
      <c r="H41" s="109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5.75" customHeight="1" thickBot="1">
      <c r="A42" s="109"/>
      <c r="B42" s="109"/>
      <c r="C42" s="109"/>
      <c r="D42" s="109"/>
      <c r="G42" s="109"/>
      <c r="H42" s="109"/>
      <c r="I42" s="109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5.75" customHeight="1">
      <c r="A43" s="109"/>
      <c r="B43" s="109"/>
      <c r="C43" s="109"/>
      <c r="D43" s="109"/>
      <c r="F43" s="207"/>
      <c r="G43" s="208" t="s">
        <v>373</v>
      </c>
      <c r="H43" s="208" t="s">
        <v>372</v>
      </c>
      <c r="I43" s="208" t="s">
        <v>319</v>
      </c>
      <c r="J43" s="229" t="s">
        <v>325</v>
      </c>
      <c r="K43" s="230"/>
      <c r="L43" s="230"/>
      <c r="M43" s="231"/>
      <c r="N43" s="208" t="s">
        <v>318</v>
      </c>
      <c r="O43" s="208" t="s">
        <v>349</v>
      </c>
      <c r="P43" s="208" t="s">
        <v>348</v>
      </c>
      <c r="Q43" s="229" t="s">
        <v>347</v>
      </c>
      <c r="R43" s="232" t="s">
        <v>346</v>
      </c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5.75" customHeight="1">
      <c r="A44" s="109"/>
      <c r="B44" s="109"/>
      <c r="C44" s="109"/>
      <c r="D44" s="109"/>
      <c r="E44" s="109"/>
      <c r="F44" s="209"/>
      <c r="G44" s="131"/>
      <c r="H44" s="109"/>
      <c r="I44" s="109"/>
      <c r="J44" s="233"/>
      <c r="K44" s="233"/>
      <c r="L44" s="233"/>
      <c r="M44" s="109"/>
      <c r="N44" s="131"/>
      <c r="O44" s="109"/>
      <c r="P44" s="109"/>
      <c r="Q44" s="233"/>
      <c r="R44" s="234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5.75" customHeight="1">
      <c r="A45" s="109" t="s">
        <v>371</v>
      </c>
      <c r="B45" s="79" t="s">
        <v>370</v>
      </c>
      <c r="C45" s="79" t="s">
        <v>312</v>
      </c>
      <c r="D45" s="79" t="s">
        <v>313</v>
      </c>
      <c r="E45" s="109"/>
      <c r="F45" s="209" t="s">
        <v>369</v>
      </c>
      <c r="G45" s="150" t="s">
        <v>368</v>
      </c>
      <c r="H45" s="151" t="s">
        <v>367</v>
      </c>
      <c r="I45" s="109"/>
      <c r="J45" s="235" t="s">
        <v>326</v>
      </c>
      <c r="K45" s="233"/>
      <c r="L45" s="233"/>
      <c r="M45" s="109" t="s">
        <v>345</v>
      </c>
      <c r="N45" s="150" t="s">
        <v>344</v>
      </c>
      <c r="O45" s="151"/>
      <c r="P45" s="158" t="s">
        <v>343</v>
      </c>
      <c r="Q45" s="235" t="s">
        <v>342</v>
      </c>
      <c r="R45" s="236" t="s">
        <v>341</v>
      </c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5.75" customHeight="1">
      <c r="A46" s="131"/>
      <c r="B46" s="79" t="s">
        <v>366</v>
      </c>
      <c r="C46" s="79" t="s">
        <v>365</v>
      </c>
      <c r="D46" s="79" t="s">
        <v>364</v>
      </c>
      <c r="E46" s="109"/>
      <c r="F46" s="209"/>
      <c r="G46" s="150" t="s">
        <v>355</v>
      </c>
      <c r="H46" s="109"/>
      <c r="I46" s="109"/>
      <c r="J46" s="233"/>
      <c r="K46" s="233"/>
      <c r="L46" s="233"/>
      <c r="M46" s="109"/>
      <c r="N46" s="150" t="s">
        <v>340</v>
      </c>
      <c r="O46" s="109"/>
      <c r="P46" s="109"/>
      <c r="Q46" s="237" t="s">
        <v>339</v>
      </c>
      <c r="R46" s="238" t="s">
        <v>338</v>
      </c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5.75" customHeight="1">
      <c r="B47" s="79" t="s">
        <v>363</v>
      </c>
      <c r="C47" s="138"/>
      <c r="D47" s="138"/>
      <c r="E47" s="109"/>
      <c r="F47" s="209"/>
      <c r="G47" s="109"/>
      <c r="H47" s="109"/>
      <c r="I47" s="109"/>
      <c r="J47" s="233"/>
      <c r="K47" s="233"/>
      <c r="L47" s="233"/>
      <c r="M47" s="109"/>
      <c r="N47" s="109" t="s">
        <v>337</v>
      </c>
      <c r="O47" s="109"/>
      <c r="P47" s="109"/>
      <c r="Q47" s="233"/>
      <c r="R47" s="238" t="s">
        <v>336</v>
      </c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15.75" customHeight="1">
      <c r="A48" s="109"/>
      <c r="B48" s="109"/>
      <c r="C48" s="109"/>
      <c r="D48" s="109"/>
      <c r="E48" s="109"/>
      <c r="F48" s="209"/>
      <c r="G48" s="109"/>
      <c r="H48" s="109"/>
      <c r="I48" s="109"/>
      <c r="J48" s="233"/>
      <c r="K48" s="233"/>
      <c r="L48" s="233"/>
      <c r="M48" s="109"/>
      <c r="N48" s="109" t="s">
        <v>335</v>
      </c>
      <c r="O48" s="109"/>
      <c r="P48" s="109"/>
      <c r="Q48" s="233"/>
      <c r="R48" s="234"/>
      <c r="S48" s="77"/>
      <c r="T48" s="77"/>
      <c r="U48" s="77"/>
      <c r="V48" s="77"/>
      <c r="W48" s="77"/>
      <c r="X48" s="77"/>
      <c r="Y48" s="77"/>
      <c r="Z48" s="77"/>
      <c r="AA48" s="77"/>
    </row>
    <row r="49" spans="1:27" ht="15.75" customHeight="1" thickBot="1">
      <c r="A49" s="109"/>
      <c r="B49" s="109"/>
      <c r="C49" s="109"/>
      <c r="D49" s="109"/>
      <c r="E49" s="109"/>
      <c r="F49" s="211"/>
      <c r="G49" s="149"/>
      <c r="H49" s="149"/>
      <c r="I49" s="149"/>
      <c r="J49" s="233"/>
      <c r="K49" s="233"/>
      <c r="L49" s="233"/>
      <c r="M49" s="239"/>
      <c r="N49" s="239"/>
      <c r="O49" s="239"/>
      <c r="P49" s="239"/>
      <c r="Q49" s="233"/>
      <c r="R49" s="234"/>
      <c r="S49" s="77"/>
      <c r="T49" s="77"/>
      <c r="U49" s="77"/>
      <c r="V49" s="77"/>
      <c r="W49" s="77"/>
      <c r="X49" s="77"/>
      <c r="Y49" s="77"/>
      <c r="Z49" s="77"/>
      <c r="AA49" s="77"/>
    </row>
    <row r="50" spans="1:27" ht="15.75" customHeight="1" thickTop="1" thickBot="1">
      <c r="A50" s="109"/>
      <c r="B50" s="109"/>
      <c r="C50" s="109"/>
      <c r="D50" s="109"/>
      <c r="E50" s="109"/>
      <c r="F50" s="209"/>
      <c r="G50" s="109"/>
      <c r="H50" s="109"/>
      <c r="I50" s="109"/>
      <c r="J50" s="233"/>
      <c r="K50" s="233"/>
      <c r="L50" s="233"/>
      <c r="M50" s="109"/>
      <c r="N50" s="149"/>
      <c r="O50" s="149"/>
      <c r="P50" s="149"/>
      <c r="Q50" s="149"/>
      <c r="R50" s="242"/>
      <c r="S50" s="77"/>
      <c r="T50" s="77"/>
      <c r="U50" s="77"/>
      <c r="V50" s="77"/>
      <c r="W50" s="77"/>
      <c r="X50" s="77"/>
      <c r="Y50" s="77"/>
      <c r="Z50" s="77"/>
      <c r="AA50" s="77"/>
    </row>
    <row r="51" spans="1:27" ht="15.75" customHeight="1" thickTop="1">
      <c r="A51" s="109"/>
      <c r="B51" s="109"/>
      <c r="C51" s="109"/>
      <c r="D51" s="109"/>
      <c r="E51" s="109"/>
      <c r="F51" s="209"/>
      <c r="G51" s="150" t="s">
        <v>350</v>
      </c>
      <c r="H51" s="151" t="s">
        <v>493</v>
      </c>
      <c r="I51" s="158" t="s">
        <v>320</v>
      </c>
      <c r="J51" s="233"/>
      <c r="K51" s="233"/>
      <c r="L51" s="233"/>
      <c r="M51" s="109"/>
      <c r="N51" s="109" t="s">
        <v>334</v>
      </c>
      <c r="O51" s="109" t="s">
        <v>333</v>
      </c>
      <c r="P51" s="240" t="s">
        <v>332</v>
      </c>
      <c r="Q51" s="233"/>
      <c r="R51" s="238" t="s">
        <v>494</v>
      </c>
      <c r="S51" s="77"/>
      <c r="T51" s="77"/>
      <c r="U51" s="77"/>
      <c r="V51" s="77"/>
      <c r="W51" s="77"/>
      <c r="X51" s="77"/>
      <c r="Y51" s="77"/>
      <c r="Z51" s="77"/>
      <c r="AA51" s="77"/>
    </row>
    <row r="52" spans="1:27" ht="15.75" customHeight="1">
      <c r="A52" s="109"/>
      <c r="B52" s="109"/>
      <c r="C52" s="109"/>
      <c r="D52" s="109"/>
      <c r="E52" s="109"/>
      <c r="F52" s="209"/>
      <c r="G52" s="109"/>
      <c r="H52" s="109"/>
      <c r="I52" s="109"/>
      <c r="J52" s="233"/>
      <c r="K52" s="233"/>
      <c r="L52" s="233"/>
      <c r="M52" s="109"/>
      <c r="N52" s="240" t="s">
        <v>331</v>
      </c>
      <c r="O52" s="239"/>
      <c r="P52" s="239"/>
      <c r="Q52" s="233"/>
      <c r="R52" s="238"/>
      <c r="S52" s="77"/>
      <c r="T52" s="77"/>
      <c r="U52" s="77"/>
      <c r="V52" s="77"/>
      <c r="W52" s="77"/>
      <c r="X52" s="77"/>
      <c r="Y52" s="77"/>
      <c r="Z52" s="77"/>
      <c r="AA52" s="77"/>
    </row>
    <row r="53" spans="1:27" ht="15.75" customHeight="1" thickBot="1">
      <c r="A53" s="109"/>
      <c r="B53" s="109"/>
      <c r="C53" s="109"/>
      <c r="D53" s="109"/>
      <c r="E53" s="109"/>
      <c r="F53" s="212"/>
      <c r="G53" s="213"/>
      <c r="H53" s="213"/>
      <c r="I53" s="213"/>
      <c r="J53" s="241"/>
      <c r="K53" s="241"/>
      <c r="L53" s="241"/>
      <c r="M53" s="243"/>
      <c r="N53" s="244" t="s">
        <v>330</v>
      </c>
      <c r="O53" s="243"/>
      <c r="P53" s="243"/>
      <c r="Q53" s="243"/>
      <c r="R53" s="245"/>
      <c r="S53" s="77"/>
      <c r="T53" s="77"/>
      <c r="U53" s="77"/>
      <c r="V53" s="77"/>
      <c r="W53" s="77"/>
      <c r="X53" s="77"/>
      <c r="Y53" s="77"/>
      <c r="Z53" s="77"/>
      <c r="AA53" s="77"/>
    </row>
    <row r="54" spans="1:27" ht="15.75" customHeight="1">
      <c r="A54" s="109"/>
      <c r="B54" s="109"/>
      <c r="C54" s="109"/>
      <c r="D54" s="109"/>
      <c r="E54" s="109"/>
      <c r="F54" s="109"/>
      <c r="G54" s="109"/>
      <c r="H54" s="109"/>
      <c r="I54" s="109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spans="1:27" ht="15.75" customHeight="1">
      <c r="A55" s="109"/>
      <c r="B55" s="109"/>
      <c r="C55" s="109"/>
      <c r="D55" s="109"/>
      <c r="E55" s="109"/>
      <c r="F55" s="109"/>
      <c r="G55" s="109"/>
      <c r="H55" s="109"/>
      <c r="I55" s="109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spans="1:27" ht="15.75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ht="15.75" customHeight="1">
      <c r="A57" s="109"/>
      <c r="B57" s="109"/>
      <c r="C57" s="109"/>
      <c r="D57" s="109"/>
      <c r="E57" s="109"/>
      <c r="F57" s="109"/>
      <c r="G57" s="109"/>
      <c r="H57" s="109"/>
      <c r="I57" s="10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ht="15.75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ht="15.75" customHeight="1">
      <c r="A59" s="109"/>
      <c r="B59" s="109"/>
      <c r="C59" s="109"/>
      <c r="D59" s="109"/>
      <c r="E59" s="109"/>
      <c r="F59" s="109"/>
      <c r="G59" s="109"/>
      <c r="H59" s="109"/>
      <c r="I59" s="10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ht="15.75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ht="15.75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ht="15.75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27" ht="15.75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27" ht="15.75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5.7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15.7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ht="15.7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15.75" customHeight="1">
      <c r="A68" s="109"/>
      <c r="B68" s="109"/>
      <c r="C68" s="109"/>
      <c r="D68" s="109"/>
      <c r="E68" s="109"/>
      <c r="F68" s="109"/>
      <c r="G68" s="109"/>
      <c r="H68" s="109"/>
      <c r="I68" s="109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ht="15.75" customHeight="1">
      <c r="A69" s="109"/>
      <c r="B69" s="109"/>
      <c r="C69" s="109"/>
      <c r="D69" s="109"/>
      <c r="E69" s="109"/>
      <c r="F69" s="109"/>
      <c r="G69" s="109"/>
      <c r="H69" s="109"/>
      <c r="I69" s="109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ht="15.75" customHeight="1">
      <c r="A70" s="109"/>
      <c r="B70" s="109"/>
      <c r="C70" s="109"/>
      <c r="D70" s="109"/>
      <c r="E70" s="109"/>
      <c r="F70" s="109"/>
      <c r="G70" s="109"/>
      <c r="H70" s="109"/>
      <c r="I70" s="109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.75" customHeight="1">
      <c r="A71" s="109"/>
      <c r="B71" s="109"/>
      <c r="C71" s="109"/>
      <c r="D71" s="109"/>
      <c r="E71" s="109"/>
      <c r="F71" s="109"/>
      <c r="G71" s="109"/>
      <c r="H71" s="109"/>
      <c r="I71" s="109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.75" customHeight="1">
      <c r="A72" s="109"/>
      <c r="B72" s="109"/>
      <c r="C72" s="109"/>
      <c r="D72" s="109"/>
      <c r="E72" s="109"/>
      <c r="F72" s="109"/>
      <c r="G72" s="109"/>
      <c r="H72" s="109"/>
      <c r="I72" s="109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.75" customHeight="1"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1:2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1:27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1:27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1:27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spans="1:27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spans="1:27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spans="1:2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spans="1:27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spans="1:27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spans="1:27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spans="1:27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spans="1:27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spans="1:27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spans="1:27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spans="1:27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spans="1:27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pans="1: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spans="1:27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spans="1:27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spans="1:27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spans="1:27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spans="1:27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spans="1:27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spans="1:27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spans="1:27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spans="1:27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spans="1:2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spans="1:27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spans="1:27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spans="1:27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spans="1:27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spans="1:27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spans="1:27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spans="1:27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spans="1:27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spans="1:2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spans="1:27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spans="1:27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pans="1:27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spans="1:27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spans="1:27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spans="1:27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spans="1:27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spans="1:27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spans="1:27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spans="1:2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spans="1:27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spans="1:27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spans="1:27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spans="1:27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spans="1:27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spans="1:27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spans="1:27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spans="1:27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spans="1:2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spans="1:27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spans="1:27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1:2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spans="1:27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spans="1:27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spans="1:27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spans="1:27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spans="1:27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spans="1:27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spans="1:27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spans="1:27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spans="1:27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spans="1:27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spans="1:2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spans="1:27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spans="1:27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spans="1:27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spans="1:27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pans="1:27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spans="1:27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spans="1:27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spans="1:27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spans="1:27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spans="1:2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spans="1:27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spans="1:27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spans="1:27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spans="1:27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spans="1:27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spans="1:27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spans="1:27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spans="1:27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spans="1:27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spans="1:2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spans="1:27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spans="1:27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spans="1:27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spans="1:27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spans="1:27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pans="1:27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spans="1:27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spans="1:27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spans="1:27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spans="1:2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spans="1:27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spans="1:27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spans="1:27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spans="1:27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spans="1:27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spans="1:27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spans="1:27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spans="1:27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spans="1:27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spans="1:2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spans="1:27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spans="1:27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spans="1:27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spans="1:27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spans="1:27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spans="1:27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spans="1:27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spans="1:27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pans="1:27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spans="1: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spans="1:27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spans="1:27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spans="1:27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spans="1:27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spans="1:27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spans="1:27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spans="1:27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spans="1:27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spans="1:27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spans="1:2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spans="1:27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spans="1:27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spans="1:27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spans="1:27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spans="1:27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spans="1:27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spans="1:27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spans="1:27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spans="1:27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pans="1:2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spans="1:27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spans="1:27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spans="1:27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spans="1:27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spans="1:27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spans="1:27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spans="1:27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spans="1:27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spans="1:27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spans="1:2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spans="1:27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spans="1:27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spans="1:27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spans="1:27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spans="1:27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spans="1:27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spans="1:27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spans="1:27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spans="1:27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spans="1:2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spans="1:27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spans="1:27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pans="1:27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spans="1:27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27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spans="1:27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spans="1:27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spans="1:27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spans="1:27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spans="1:2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spans="1:27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spans="1:27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spans="1:27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spans="1:27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spans="1:27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spans="1:27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spans="1:27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spans="1:27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spans="1:27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spans="1:2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spans="1:27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spans="1:27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spans="1:27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pans="1:27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spans="1:27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spans="1:27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spans="1:27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spans="1:27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spans="1:27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spans="1:2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spans="1:27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spans="1:27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spans="1:27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spans="1:27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spans="1:27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spans="1:27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spans="1:27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spans="1:27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spans="1:27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spans="1:2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pans="1:27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spans="1:27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spans="1:27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spans="1:27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spans="1:27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spans="1:27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spans="1:27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spans="1:27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spans="1:27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spans="1:2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spans="1:27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spans="1:27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spans="1:27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spans="1:27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spans="1:27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spans="1:27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spans="1:27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spans="1:27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spans="1:27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spans="1:2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spans="1:27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pans="1:27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spans="1:27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spans="1:27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spans="1:27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spans="1:27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spans="1:27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spans="1:27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spans="1:27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spans="1:2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spans="1:27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spans="1:27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spans="1:27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spans="1:27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spans="1:27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spans="1:27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spans="1:27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spans="1:27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spans="1:27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spans="1:2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spans="1:27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spans="1:27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spans="1:27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spans="1:27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pans="1:27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spans="1:27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spans="1:27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spans="1:27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spans="1:27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spans="1:2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spans="1:27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spans="1:27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spans="1:27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spans="1:27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spans="1:27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spans="1:27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spans="1:27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spans="1:27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spans="1:27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spans="1:2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spans="1:27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spans="1:27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spans="1:27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spans="1:27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spans="1:27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pans="1:27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spans="1:27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spans="1:27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spans="1:27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spans="1: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spans="1:27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spans="1:27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spans="1:27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spans="1:27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spans="1:27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spans="1:27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spans="1:27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spans="1:27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spans="1:27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spans="1:2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spans="1:27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spans="1:27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spans="1:27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spans="1:27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spans="1:27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spans="1:27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spans="1:27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spans="1:27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pans="1:27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spans="1:2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spans="1:27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spans="1:27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spans="1:27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spans="1:27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spans="1:27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spans="1:27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spans="1:27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spans="1:27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spans="1:27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spans="1:2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spans="1:27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spans="1:27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spans="1:27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spans="1:27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spans="1:27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spans="1:27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spans="1:27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spans="1:27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spans="1:27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pans="1:2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spans="1:27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spans="1:27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spans="1:27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spans="1:27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spans="1:27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spans="1:27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spans="1:27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spans="1:27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spans="1:27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spans="1:2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spans="1:27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spans="1:27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spans="1:27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spans="1:27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spans="1:27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spans="1:27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spans="1:27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spans="1:27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spans="1:27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spans="1:2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spans="1:27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spans="1:27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spans="1:27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spans="1:27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spans="1:27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spans="1:27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spans="1:27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pans="1:27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spans="1:27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spans="1:2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spans="1:27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spans="1:27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spans="1:27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spans="1:27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spans="1:27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spans="1:27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spans="1:27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spans="1:27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spans="1:27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spans="1:2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spans="1:27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spans="1:27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spans="1:27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spans="1:27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spans="1:27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spans="1:27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spans="1:27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spans="1:27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pans="1:27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spans="1:2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spans="1:27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spans="1:27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spans="1:27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spans="1:27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spans="1:27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spans="1:27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spans="1:27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spans="1:27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spans="1:27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spans="1:2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spans="1:27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spans="1:27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spans="1:27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spans="1:27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spans="1:27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spans="1:27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spans="1:27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spans="1:27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spans="1:27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pans="1:2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spans="1:27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spans="1:27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spans="1:27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spans="1:27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spans="1:27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spans="1:27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spans="1:27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spans="1:27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spans="1:27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spans="1:2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spans="1:27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spans="1:27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spans="1:27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spans="1:27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spans="1:27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spans="1:27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spans="1:27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spans="1:27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spans="1:27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spans="1:2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pans="1:27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spans="1:27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spans="1:27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spans="1:27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spans="1:27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spans="1:27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spans="1:27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spans="1:27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spans="1: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spans="1:27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spans="1:27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spans="1:27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spans="1:27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spans="1:27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spans="1:27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spans="1:27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spans="1:27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spans="1:27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spans="1:2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spans="1:27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pans="1:27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spans="1:27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spans="1:27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spans="1:27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spans="1:27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spans="1:27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spans="1:27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spans="1:27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spans="1:2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spans="1:27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spans="1:27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spans="1:27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spans="1:27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spans="1:27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spans="1:27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spans="1:27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spans="1:27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spans="1:27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spans="1:2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spans="1:27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spans="1:27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pans="1:27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spans="1:27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spans="1:27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spans="1:27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spans="1:27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spans="1:27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spans="1:27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spans="1:2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spans="1:27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spans="1:27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spans="1:27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spans="1:27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spans="1:27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spans="1:27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spans="1:27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spans="1:27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spans="1:27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spans="1:2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spans="1:27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spans="1:27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spans="1:27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pans="1:27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spans="1:27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spans="1:27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spans="1:27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spans="1:27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spans="1:27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spans="1:2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spans="1:27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spans="1:27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spans="1:27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spans="1:27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spans="1:27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spans="1:27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spans="1:27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spans="1:27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spans="1:27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spans="1:2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spans="1:27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spans="1:27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spans="1:27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spans="1:27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pans="1:27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spans="1:27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spans="1:27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spans="1:27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spans="1:27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spans="1:2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spans="1:27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spans="1:27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spans="1:27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spans="1:27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spans="1:27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spans="1:27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spans="1:27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spans="1:27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spans="1:27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spans="1:2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spans="1:27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spans="1:27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spans="1:27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spans="1:27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spans="1:27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pans="1:27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spans="1:27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spans="1:27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spans="1:27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spans="1: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spans="1:27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spans="1:27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spans="1:27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spans="1:27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spans="1:27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spans="1:27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spans="1:27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spans="1:27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spans="1:27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spans="1:2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spans="1:27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spans="1:27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spans="1:27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spans="1:27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spans="1:27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spans="1:27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pans="1:27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spans="1:27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spans="1:27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spans="1:2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spans="1:27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spans="1:27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spans="1:27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spans="1:27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spans="1:27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spans="1:27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</row>
    <row r="854" spans="1:27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</row>
    <row r="855" spans="1:27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</row>
    <row r="856" spans="1:27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</row>
    <row r="857" spans="1:2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</row>
    <row r="858" spans="1:27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</row>
    <row r="859" spans="1:27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</row>
    <row r="860" spans="1:27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</row>
    <row r="861" spans="1:27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</row>
    <row r="862" spans="1:27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</row>
    <row r="863" spans="1:27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</row>
    <row r="864" spans="1:27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spans="1:27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</row>
    <row r="866" spans="1:27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</row>
    <row r="867" spans="1:2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</row>
    <row r="868" spans="1:27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</row>
    <row r="869" spans="1:27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</row>
    <row r="870" spans="1:27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</row>
    <row r="871" spans="1:27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</row>
    <row r="872" spans="1:27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</row>
    <row r="873" spans="1:27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</row>
    <row r="874" spans="1:27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</row>
    <row r="875" spans="1:27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</row>
    <row r="876" spans="1:27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</row>
    <row r="877" spans="1:2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</row>
    <row r="878" spans="1:27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</row>
    <row r="879" spans="1:27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</row>
    <row r="880" spans="1:27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</row>
    <row r="881" spans="1:27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</row>
    <row r="882" spans="1:27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</row>
    <row r="883" spans="1:27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</row>
    <row r="884" spans="1:27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</row>
    <row r="885" spans="1:27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spans="1:27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</row>
    <row r="887" spans="1:2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</row>
    <row r="888" spans="1:27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</row>
    <row r="889" spans="1:27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</row>
    <row r="890" spans="1:27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</row>
    <row r="891" spans="1:27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</row>
    <row r="892" spans="1:27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</row>
    <row r="893" spans="1:27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</row>
    <row r="894" spans="1:27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</row>
    <row r="895" spans="1:27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</row>
    <row r="896" spans="1:27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</row>
    <row r="897" spans="1:2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</row>
    <row r="898" spans="1:27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</row>
    <row r="899" spans="1:27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</row>
    <row r="900" spans="1:27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</row>
    <row r="901" spans="1:27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</row>
    <row r="902" spans="1:27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</row>
    <row r="903" spans="1:27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</row>
    <row r="904" spans="1:27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</row>
    <row r="905" spans="1:27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</row>
    <row r="906" spans="1:27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spans="1:2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</row>
    <row r="908" spans="1:27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</row>
    <row r="909" spans="1:27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</row>
    <row r="910" spans="1:27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</row>
    <row r="911" spans="1:27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</row>
    <row r="912" spans="1:27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</row>
    <row r="913" spans="1:27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</row>
    <row r="914" spans="1:27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</row>
    <row r="915" spans="1:27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</row>
    <row r="916" spans="1:27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</row>
    <row r="917" spans="1:2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</row>
    <row r="918" spans="1:27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</row>
    <row r="919" spans="1:27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</row>
    <row r="920" spans="1:27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</row>
    <row r="921" spans="1:27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</row>
    <row r="922" spans="1:27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</row>
    <row r="923" spans="1:27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</row>
    <row r="924" spans="1:27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</row>
    <row r="925" spans="1:27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</row>
    <row r="926" spans="1:27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</row>
    <row r="927" spans="1: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spans="1:27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</row>
    <row r="929" spans="1:27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</row>
    <row r="930" spans="1:27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</row>
    <row r="931" spans="1:27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</row>
    <row r="932" spans="1:27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</row>
    <row r="933" spans="1:27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</row>
    <row r="934" spans="1:27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</row>
    <row r="935" spans="1:27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</row>
    <row r="936" spans="1:27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</row>
    <row r="937" spans="1:2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</row>
    <row r="938" spans="1:27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</row>
    <row r="939" spans="1:27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</row>
    <row r="940" spans="1:27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</row>
    <row r="941" spans="1:27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</row>
    <row r="942" spans="1:27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</row>
    <row r="943" spans="1:27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</row>
    <row r="944" spans="1:27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</row>
    <row r="945" spans="1:27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</row>
    <row r="946" spans="1:27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</row>
    <row r="947" spans="1:2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</row>
    <row r="948" spans="1:27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spans="1:27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</row>
    <row r="950" spans="1:27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</row>
    <row r="951" spans="1:27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</row>
    <row r="952" spans="1:27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</row>
    <row r="953" spans="1:27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</row>
    <row r="954" spans="1:27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</row>
    <row r="955" spans="1:27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</row>
    <row r="956" spans="1:27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</row>
    <row r="957" spans="1:2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</row>
    <row r="958" spans="1:27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</row>
    <row r="959" spans="1:27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</row>
    <row r="960" spans="1:27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</row>
    <row r="961" spans="1:27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</row>
    <row r="962" spans="1:27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</row>
    <row r="963" spans="1:27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</row>
    <row r="964" spans="1:27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</row>
    <row r="965" spans="1:27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</row>
    <row r="966" spans="1:27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</row>
    <row r="967" spans="1:2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</row>
    <row r="968" spans="1:27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</row>
    <row r="969" spans="1:27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spans="1:27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</row>
    <row r="971" spans="1:27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</row>
    <row r="972" spans="1:27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</row>
    <row r="973" spans="1:27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</row>
    <row r="974" spans="1:27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</row>
    <row r="975" spans="1:27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</row>
    <row r="976" spans="1:27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</row>
    <row r="977" spans="1:2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</row>
    <row r="978" spans="1:27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</row>
    <row r="979" spans="1:27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</row>
    <row r="980" spans="1:27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</row>
    <row r="981" spans="1:27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</row>
    <row r="982" spans="1:27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</row>
    <row r="983" spans="1:27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</row>
    <row r="984" spans="1:27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</row>
    <row r="985" spans="1:27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</row>
    <row r="986" spans="1:27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</row>
    <row r="987" spans="1:2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</row>
    <row r="988" spans="1:27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</row>
    <row r="989" spans="1:27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</row>
    <row r="990" spans="1:27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spans="1:27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</row>
    <row r="992" spans="1:27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</row>
    <row r="993" spans="1:27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</row>
    <row r="994" spans="1:27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</row>
    <row r="995" spans="1:27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</row>
    <row r="996" spans="1:27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</row>
    <row r="997" spans="1:2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</row>
    <row r="998" spans="1:27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</row>
    <row r="999" spans="1:27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</row>
    <row r="1000" spans="1:27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</row>
    <row r="1001" spans="1:27" ht="15.7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</row>
  </sheetData>
  <mergeCells count="3">
    <mergeCell ref="A1:I2"/>
    <mergeCell ref="K2:L2"/>
    <mergeCell ref="K8:L8"/>
  </mergeCells>
  <phoneticPr fontId="14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zoomScaleNormal="100" workbookViewId="0">
      <selection activeCell="E26" sqref="E26"/>
    </sheetView>
  </sheetViews>
  <sheetFormatPr defaultColWidth="14.42578125" defaultRowHeight="15.75" customHeight="1"/>
  <cols>
    <col min="1" max="4" width="20.140625" style="78" customWidth="1"/>
    <col min="5" max="5" width="21.140625" style="78" customWidth="1"/>
    <col min="6" max="8" width="20.140625" style="78" customWidth="1"/>
    <col min="9" max="9" width="22.7109375" style="78" bestFit="1" customWidth="1"/>
    <col min="10" max="16384" width="14.42578125" style="78"/>
  </cols>
  <sheetData>
    <row r="1" spans="1:27" ht="31.5" customHeight="1">
      <c r="A1" s="283" t="s">
        <v>500</v>
      </c>
      <c r="B1" s="283"/>
      <c r="C1" s="283"/>
      <c r="D1" s="283"/>
      <c r="E1" s="283"/>
      <c r="F1" s="283"/>
      <c r="G1" s="283"/>
      <c r="H1" s="283"/>
      <c r="I1" s="283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33" customHeight="1">
      <c r="A2" s="283"/>
      <c r="B2" s="283"/>
      <c r="C2" s="283"/>
      <c r="D2" s="283"/>
      <c r="E2" s="283"/>
      <c r="F2" s="283"/>
      <c r="G2" s="283"/>
      <c r="H2" s="283"/>
      <c r="I2" s="283"/>
      <c r="J2" s="77"/>
      <c r="K2" s="284" t="s">
        <v>460</v>
      </c>
      <c r="L2" s="28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5.75" customHeight="1">
      <c r="A3" s="79"/>
      <c r="B3" s="144" t="s">
        <v>131</v>
      </c>
      <c r="C3" s="144" t="s">
        <v>132</v>
      </c>
      <c r="D3" s="144" t="s">
        <v>133</v>
      </c>
      <c r="E3" s="144" t="s">
        <v>134</v>
      </c>
      <c r="F3" s="144" t="s">
        <v>135</v>
      </c>
      <c r="G3" s="144" t="s">
        <v>136</v>
      </c>
      <c r="H3" s="147" t="s">
        <v>137</v>
      </c>
      <c r="I3" s="144" t="s">
        <v>459</v>
      </c>
      <c r="K3" s="88" t="s">
        <v>321</v>
      </c>
      <c r="L3" s="77">
        <f>COUNTA(B4:I10)</f>
        <v>44</v>
      </c>
      <c r="M3" s="89" t="s">
        <v>458</v>
      </c>
      <c r="N3" s="89" t="s">
        <v>457</v>
      </c>
      <c r="O3" s="90" t="s">
        <v>456</v>
      </c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.75" customHeight="1">
      <c r="A4" s="91" t="s">
        <v>455</v>
      </c>
      <c r="B4" s="142" t="s">
        <v>454</v>
      </c>
      <c r="C4" s="142" t="s">
        <v>453</v>
      </c>
      <c r="D4" s="154" t="s">
        <v>452</v>
      </c>
      <c r="E4" s="154" t="s">
        <v>451</v>
      </c>
      <c r="F4" s="142" t="s">
        <v>450</v>
      </c>
      <c r="G4" s="142" t="s">
        <v>449</v>
      </c>
      <c r="H4" s="260" t="s">
        <v>448</v>
      </c>
      <c r="I4" s="258" t="s">
        <v>474</v>
      </c>
      <c r="K4" s="88" t="s">
        <v>322</v>
      </c>
      <c r="L4" s="77">
        <f>COUNTA(B17:I23)</f>
        <v>42</v>
      </c>
      <c r="M4" s="100" t="s">
        <v>439</v>
      </c>
      <c r="N4" s="100" t="s">
        <v>446</v>
      </c>
      <c r="O4" s="90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.75" customHeight="1">
      <c r="A5" s="79"/>
      <c r="B5" s="141" t="s">
        <v>445</v>
      </c>
      <c r="C5" s="141" t="s">
        <v>444</v>
      </c>
      <c r="D5" s="152" t="s">
        <v>143</v>
      </c>
      <c r="E5" s="152" t="s">
        <v>233</v>
      </c>
      <c r="F5" s="141" t="s">
        <v>443</v>
      </c>
      <c r="G5" s="141" t="s">
        <v>442</v>
      </c>
      <c r="H5" s="146" t="s">
        <v>441</v>
      </c>
      <c r="I5" s="141" t="s">
        <v>440</v>
      </c>
      <c r="K5" s="77"/>
      <c r="L5" s="77">
        <f>SUM(L3+L4)</f>
        <v>86</v>
      </c>
      <c r="M5" s="100" t="s">
        <v>439</v>
      </c>
      <c r="N5" s="100" t="s">
        <v>438</v>
      </c>
      <c r="O5" s="100" t="s">
        <v>437</v>
      </c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.75" customHeight="1">
      <c r="A6" s="79"/>
      <c r="B6" s="141" t="s">
        <v>216</v>
      </c>
      <c r="C6" s="141" t="s">
        <v>436</v>
      </c>
      <c r="D6" s="141" t="s">
        <v>435</v>
      </c>
      <c r="E6" s="141" t="s">
        <v>434</v>
      </c>
      <c r="F6" s="254" t="s">
        <v>228</v>
      </c>
      <c r="G6" s="141" t="s">
        <v>477</v>
      </c>
      <c r="H6" s="146" t="s">
        <v>222</v>
      </c>
      <c r="I6" s="141" t="s">
        <v>476</v>
      </c>
      <c r="J6" s="77"/>
      <c r="K6" s="77"/>
      <c r="L6" s="77"/>
      <c r="N6" s="109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15.75" customHeight="1">
      <c r="A7" s="79"/>
      <c r="B7" s="254" t="s">
        <v>432</v>
      </c>
      <c r="C7" s="141" t="s">
        <v>472</v>
      </c>
      <c r="D7" s="141" t="s">
        <v>430</v>
      </c>
      <c r="E7" s="141" t="s">
        <v>219</v>
      </c>
      <c r="F7" s="254" t="s">
        <v>234</v>
      </c>
      <c r="G7" s="152" t="s">
        <v>141</v>
      </c>
      <c r="H7" s="155" t="s">
        <v>499</v>
      </c>
      <c r="I7" s="141" t="s">
        <v>428</v>
      </c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5.75" customHeight="1">
      <c r="A8" s="79"/>
      <c r="B8" s="254" t="s">
        <v>231</v>
      </c>
      <c r="C8" s="141" t="s">
        <v>491</v>
      </c>
      <c r="D8" s="141" t="s">
        <v>426</v>
      </c>
      <c r="E8" s="141" t="s">
        <v>242</v>
      </c>
      <c r="F8" s="259" t="s">
        <v>464</v>
      </c>
      <c r="G8" s="253" t="s">
        <v>425</v>
      </c>
      <c r="H8" s="155" t="s">
        <v>424</v>
      </c>
      <c r="I8" s="152" t="s">
        <v>423</v>
      </c>
      <c r="J8" s="77"/>
      <c r="K8" s="286" t="s">
        <v>238</v>
      </c>
      <c r="L8" s="28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5.75" customHeight="1">
      <c r="A9" s="79"/>
      <c r="B9" s="257" t="s">
        <v>473</v>
      </c>
      <c r="C9" s="152" t="s">
        <v>469</v>
      </c>
      <c r="D9" s="79"/>
      <c r="E9" s="141" t="s">
        <v>422</v>
      </c>
      <c r="F9" s="79"/>
      <c r="G9" s="79"/>
      <c r="H9" s="79"/>
      <c r="I9" s="152" t="s">
        <v>144</v>
      </c>
      <c r="J9" s="77"/>
      <c r="K9" s="112" t="s">
        <v>246</v>
      </c>
      <c r="L9" s="113" t="s">
        <v>247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5.75" customHeight="1">
      <c r="A10" s="79"/>
      <c r="B10" s="79"/>
      <c r="C10" s="79"/>
      <c r="D10" s="79"/>
      <c r="E10" s="79"/>
      <c r="F10" s="79"/>
      <c r="G10" s="79"/>
      <c r="H10" s="145"/>
      <c r="I10" s="79"/>
      <c r="J10" s="77"/>
      <c r="K10" s="112" t="s">
        <v>251</v>
      </c>
      <c r="L10" s="113" t="s">
        <v>252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5.75" customHeight="1">
      <c r="A11" s="100"/>
      <c r="B11" s="220"/>
      <c r="C11" s="220"/>
      <c r="D11" s="220"/>
      <c r="E11" s="220"/>
      <c r="F11" s="220"/>
      <c r="G11" s="220"/>
      <c r="H11" s="220"/>
      <c r="I11" s="221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5.75" customHeight="1">
      <c r="A12" s="116" t="s">
        <v>385</v>
      </c>
      <c r="B12" s="221">
        <f t="shared" ref="B12:I12" si="0">COUNTIF(B4:B11, "*SJ*")</f>
        <v>2</v>
      </c>
      <c r="C12" s="221">
        <f t="shared" si="0"/>
        <v>4</v>
      </c>
      <c r="D12" s="221">
        <f t="shared" si="0"/>
        <v>3</v>
      </c>
      <c r="E12" s="221">
        <f t="shared" si="0"/>
        <v>2</v>
      </c>
      <c r="F12" s="221">
        <f t="shared" si="0"/>
        <v>2</v>
      </c>
      <c r="G12" s="221">
        <f t="shared" si="0"/>
        <v>3</v>
      </c>
      <c r="H12" s="221">
        <f t="shared" si="0"/>
        <v>2</v>
      </c>
      <c r="I12" s="221">
        <f t="shared" si="0"/>
        <v>3</v>
      </c>
      <c r="J12" s="77"/>
      <c r="K12" s="117">
        <v>309</v>
      </c>
      <c r="L12" s="117">
        <v>311</v>
      </c>
      <c r="M12" s="118">
        <v>312</v>
      </c>
      <c r="N12" s="117">
        <v>313</v>
      </c>
      <c r="O12" s="118">
        <v>314</v>
      </c>
      <c r="P12" s="117">
        <v>315</v>
      </c>
      <c r="Q12" s="118">
        <v>316</v>
      </c>
      <c r="R12" s="118">
        <v>318</v>
      </c>
      <c r="S12" s="118">
        <v>320</v>
      </c>
      <c r="U12" s="77"/>
      <c r="V12" s="77"/>
      <c r="W12" s="77"/>
      <c r="X12" s="77"/>
      <c r="Y12" s="77"/>
      <c r="Z12" s="77"/>
      <c r="AA12" s="77"/>
    </row>
    <row r="13" spans="1:27" ht="15.75" customHeight="1">
      <c r="A13" s="116" t="s">
        <v>384</v>
      </c>
      <c r="B13" s="221">
        <f t="shared" ref="B13:I13" si="1">B14-B12</f>
        <v>4</v>
      </c>
      <c r="C13" s="221">
        <f t="shared" si="1"/>
        <v>2</v>
      </c>
      <c r="D13" s="221">
        <f t="shared" si="1"/>
        <v>2</v>
      </c>
      <c r="E13" s="221">
        <f t="shared" si="1"/>
        <v>4</v>
      </c>
      <c r="F13" s="221">
        <f t="shared" si="1"/>
        <v>3</v>
      </c>
      <c r="G13" s="221">
        <f t="shared" si="1"/>
        <v>2</v>
      </c>
      <c r="H13" s="221">
        <f t="shared" si="1"/>
        <v>3</v>
      </c>
      <c r="I13" s="221">
        <f t="shared" si="1"/>
        <v>3</v>
      </c>
      <c r="J13" s="119"/>
      <c r="K13" s="117" t="s">
        <v>246</v>
      </c>
      <c r="L13" s="117" t="s">
        <v>246</v>
      </c>
      <c r="M13" s="118" t="s">
        <v>251</v>
      </c>
      <c r="N13" s="117" t="s">
        <v>246</v>
      </c>
      <c r="O13" s="118" t="s">
        <v>251</v>
      </c>
      <c r="P13" s="117" t="s">
        <v>246</v>
      </c>
      <c r="Q13" s="118" t="s">
        <v>251</v>
      </c>
      <c r="R13" s="118" t="s">
        <v>251</v>
      </c>
      <c r="S13" s="118" t="s">
        <v>251</v>
      </c>
      <c r="U13" s="77"/>
      <c r="V13" s="77"/>
      <c r="W13" s="77"/>
      <c r="X13" s="77"/>
      <c r="Y13" s="77"/>
      <c r="Z13" s="77"/>
      <c r="AA13" s="77"/>
    </row>
    <row r="14" spans="1:27" ht="15.75" customHeight="1">
      <c r="A14" s="115" t="s">
        <v>415</v>
      </c>
      <c r="B14" s="221">
        <f t="shared" ref="B14:I14" si="2">COUNTA(B4:B11)</f>
        <v>6</v>
      </c>
      <c r="C14" s="221">
        <f t="shared" si="2"/>
        <v>6</v>
      </c>
      <c r="D14" s="221">
        <f t="shared" si="2"/>
        <v>5</v>
      </c>
      <c r="E14" s="221">
        <f t="shared" si="2"/>
        <v>6</v>
      </c>
      <c r="F14" s="221">
        <f t="shared" si="2"/>
        <v>5</v>
      </c>
      <c r="G14" s="221">
        <f t="shared" si="2"/>
        <v>5</v>
      </c>
      <c r="H14" s="221">
        <f t="shared" si="2"/>
        <v>5</v>
      </c>
      <c r="I14" s="221">
        <f t="shared" si="2"/>
        <v>6</v>
      </c>
      <c r="J14" s="120">
        <f>SUM(B14:I14)</f>
        <v>44</v>
      </c>
      <c r="K14" s="121" t="s">
        <v>256</v>
      </c>
      <c r="L14" s="121" t="s">
        <v>256</v>
      </c>
      <c r="M14" s="121" t="s">
        <v>256</v>
      </c>
      <c r="N14" s="121" t="s">
        <v>256</v>
      </c>
      <c r="O14" s="121" t="s">
        <v>256</v>
      </c>
      <c r="P14" s="121" t="s">
        <v>256</v>
      </c>
      <c r="Q14" s="121" t="s">
        <v>256</v>
      </c>
      <c r="R14" s="121" t="s">
        <v>256</v>
      </c>
      <c r="S14" s="121" t="s">
        <v>256</v>
      </c>
      <c r="U14" s="77"/>
      <c r="V14" s="77"/>
      <c r="W14" s="77"/>
      <c r="X14" s="77"/>
      <c r="Y14" s="77"/>
      <c r="Z14" s="77"/>
      <c r="AA14" s="77"/>
    </row>
    <row r="15" spans="1:27" ht="15.75" customHeight="1">
      <c r="A15" s="115"/>
      <c r="B15" s="220"/>
      <c r="C15" s="220"/>
      <c r="D15" s="220"/>
      <c r="E15" s="220"/>
      <c r="F15" s="220"/>
      <c r="G15" s="220"/>
      <c r="H15" s="220"/>
      <c r="I15" s="220"/>
      <c r="J15" s="120"/>
      <c r="K15" s="120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15.75" customHeight="1">
      <c r="A16" s="115"/>
      <c r="B16" s="144" t="s">
        <v>151</v>
      </c>
      <c r="C16" s="144" t="s">
        <v>414</v>
      </c>
      <c r="D16" s="144" t="s">
        <v>153</v>
      </c>
      <c r="E16" s="144" t="s">
        <v>154</v>
      </c>
      <c r="F16" s="144" t="s">
        <v>413</v>
      </c>
      <c r="G16" s="144" t="s">
        <v>156</v>
      </c>
      <c r="H16" s="144" t="s">
        <v>157</v>
      </c>
      <c r="I16" s="222" t="s">
        <v>475</v>
      </c>
      <c r="J16" s="120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1:27" ht="15.75" customHeight="1">
      <c r="A17" s="91" t="s">
        <v>260</v>
      </c>
      <c r="B17" s="142" t="s">
        <v>411</v>
      </c>
      <c r="C17" s="142" t="s">
        <v>410</v>
      </c>
      <c r="D17" s="142" t="s">
        <v>409</v>
      </c>
      <c r="E17" s="258" t="s">
        <v>265</v>
      </c>
      <c r="F17" s="142" t="s">
        <v>264</v>
      </c>
      <c r="G17" s="154" t="s">
        <v>406</v>
      </c>
      <c r="H17" s="142" t="s">
        <v>405</v>
      </c>
      <c r="I17" s="154" t="s">
        <v>465</v>
      </c>
      <c r="J17" s="120"/>
      <c r="K17" s="120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15.75" customHeight="1">
      <c r="A18" s="126"/>
      <c r="B18" s="141" t="s">
        <v>403</v>
      </c>
      <c r="C18" s="141" t="s">
        <v>402</v>
      </c>
      <c r="D18" s="141" t="s">
        <v>271</v>
      </c>
      <c r="E18" s="259" t="s">
        <v>273</v>
      </c>
      <c r="F18" s="141" t="s">
        <v>297</v>
      </c>
      <c r="G18" s="152" t="s">
        <v>163</v>
      </c>
      <c r="H18" s="141" t="s">
        <v>275</v>
      </c>
      <c r="I18" s="152" t="s">
        <v>165</v>
      </c>
      <c r="J18" s="120"/>
      <c r="K18" s="120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spans="1:27" ht="15.75" customHeight="1">
      <c r="A19" s="128"/>
      <c r="B19" s="141" t="s">
        <v>478</v>
      </c>
      <c r="C19" s="151" t="s">
        <v>471</v>
      </c>
      <c r="D19" s="141" t="s">
        <v>278</v>
      </c>
      <c r="E19" s="254" t="s">
        <v>280</v>
      </c>
      <c r="F19" s="152" t="s">
        <v>286</v>
      </c>
      <c r="G19" s="152" t="s">
        <v>482</v>
      </c>
      <c r="H19" s="141" t="s">
        <v>282</v>
      </c>
      <c r="I19" s="152" t="s">
        <v>171</v>
      </c>
      <c r="J19" s="120"/>
      <c r="K19" s="120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7" ht="15.75" customHeight="1">
      <c r="A20" s="79"/>
      <c r="B20" s="152" t="s">
        <v>398</v>
      </c>
      <c r="C20" s="152" t="s">
        <v>483</v>
      </c>
      <c r="D20" s="141" t="s">
        <v>397</v>
      </c>
      <c r="E20" s="152" t="s">
        <v>484</v>
      </c>
      <c r="F20" s="152" t="s">
        <v>486</v>
      </c>
      <c r="G20" s="141" t="s">
        <v>480</v>
      </c>
      <c r="H20" s="141" t="s">
        <v>283</v>
      </c>
      <c r="I20" s="141" t="s">
        <v>281</v>
      </c>
      <c r="J20" s="120"/>
      <c r="K20" s="120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spans="1:27" ht="15.75" customHeight="1">
      <c r="A21" s="129"/>
      <c r="B21" s="152" t="s">
        <v>395</v>
      </c>
      <c r="C21" s="152" t="s">
        <v>167</v>
      </c>
      <c r="D21" s="141" t="s">
        <v>394</v>
      </c>
      <c r="E21" s="152" t="s">
        <v>162</v>
      </c>
      <c r="F21" s="255" t="s">
        <v>468</v>
      </c>
      <c r="G21" s="141" t="s">
        <v>276</v>
      </c>
      <c r="H21" s="152" t="s">
        <v>485</v>
      </c>
      <c r="I21" s="141" t="s">
        <v>288</v>
      </c>
      <c r="J21" s="77"/>
      <c r="K21" s="77"/>
      <c r="L21" s="77"/>
      <c r="M21" s="120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ht="15.75" customHeight="1">
      <c r="A22" s="79"/>
      <c r="B22" s="150" t="s">
        <v>470</v>
      </c>
      <c r="C22" s="79"/>
      <c r="D22" s="79"/>
      <c r="E22" s="79"/>
      <c r="F22" s="79"/>
      <c r="G22" s="79"/>
      <c r="H22" s="152" t="s">
        <v>466</v>
      </c>
      <c r="I22" s="79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ht="15.75" customHeight="1">
      <c r="A23" s="79"/>
      <c r="B23" s="79"/>
      <c r="C23" s="79"/>
      <c r="D23" s="79"/>
      <c r="E23" s="79"/>
      <c r="F23" s="79"/>
      <c r="G23" s="79"/>
      <c r="H23" s="79"/>
      <c r="I23" s="79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5.75" customHeight="1">
      <c r="A24" s="79"/>
      <c r="B24" s="79"/>
      <c r="C24" s="130"/>
      <c r="D24" s="130"/>
      <c r="E24" s="79"/>
      <c r="F24" s="130"/>
      <c r="G24" s="130"/>
      <c r="H24" s="130"/>
      <c r="I24" s="130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>
      <c r="A25" s="116" t="s">
        <v>385</v>
      </c>
      <c r="B25" s="139">
        <f t="shared" ref="B25:I25" si="3">COUNTIF(B17:B24, "*SJ*")</f>
        <v>3</v>
      </c>
      <c r="C25" s="139">
        <f t="shared" si="3"/>
        <v>2</v>
      </c>
      <c r="D25" s="139">
        <f t="shared" si="3"/>
        <v>2</v>
      </c>
      <c r="E25" s="139">
        <f t="shared" si="3"/>
        <v>1</v>
      </c>
      <c r="F25" s="139">
        <f t="shared" si="3"/>
        <v>3</v>
      </c>
      <c r="G25" s="139">
        <f t="shared" si="3"/>
        <v>2</v>
      </c>
      <c r="H25" s="139">
        <f t="shared" si="3"/>
        <v>2</v>
      </c>
      <c r="I25" s="139">
        <f t="shared" si="3"/>
        <v>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ht="15.75" customHeight="1">
      <c r="A26" s="116" t="s">
        <v>384</v>
      </c>
      <c r="B26" s="139">
        <f t="shared" ref="B26:I26" si="4">B27-B25</f>
        <v>3</v>
      </c>
      <c r="C26" s="139">
        <f t="shared" si="4"/>
        <v>3</v>
      </c>
      <c r="D26" s="139">
        <f t="shared" si="4"/>
        <v>3</v>
      </c>
      <c r="E26" s="139">
        <f t="shared" si="4"/>
        <v>4</v>
      </c>
      <c r="F26" s="139">
        <f t="shared" si="4"/>
        <v>2</v>
      </c>
      <c r="G26" s="139">
        <f t="shared" si="4"/>
        <v>3</v>
      </c>
      <c r="H26" s="139">
        <f t="shared" si="4"/>
        <v>4</v>
      </c>
      <c r="I26" s="139">
        <f t="shared" si="4"/>
        <v>3</v>
      </c>
      <c r="J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15.75" customHeight="1">
      <c r="A27" s="116" t="s">
        <v>383</v>
      </c>
      <c r="B27" s="139">
        <f t="shared" ref="B27:I27" si="5">COUNTA(B17:B24)</f>
        <v>6</v>
      </c>
      <c r="C27" s="139">
        <f t="shared" si="5"/>
        <v>5</v>
      </c>
      <c r="D27" s="139">
        <f t="shared" si="5"/>
        <v>5</v>
      </c>
      <c r="E27" s="139">
        <f t="shared" si="5"/>
        <v>5</v>
      </c>
      <c r="F27" s="139">
        <f t="shared" si="5"/>
        <v>5</v>
      </c>
      <c r="G27" s="139">
        <f t="shared" si="5"/>
        <v>5</v>
      </c>
      <c r="H27" s="139">
        <f t="shared" si="5"/>
        <v>6</v>
      </c>
      <c r="I27" s="139">
        <f t="shared" si="5"/>
        <v>5</v>
      </c>
      <c r="J27" s="120">
        <f>SUM(B27:I27)</f>
        <v>42</v>
      </c>
      <c r="L27" s="77"/>
      <c r="M27" s="77" t="s">
        <v>492</v>
      </c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spans="1:27" ht="15.75" customHeight="1">
      <c r="A28" s="115" t="s">
        <v>382</v>
      </c>
      <c r="B28" s="139">
        <f t="shared" ref="B28:I28" si="6">B14+B27</f>
        <v>12</v>
      </c>
      <c r="C28" s="139">
        <f t="shared" si="6"/>
        <v>11</v>
      </c>
      <c r="D28" s="139">
        <f t="shared" si="6"/>
        <v>10</v>
      </c>
      <c r="E28" s="139">
        <f t="shared" si="6"/>
        <v>11</v>
      </c>
      <c r="F28" s="139">
        <f t="shared" si="6"/>
        <v>10</v>
      </c>
      <c r="G28" s="139">
        <f t="shared" si="6"/>
        <v>10</v>
      </c>
      <c r="H28" s="139">
        <f t="shared" si="6"/>
        <v>11</v>
      </c>
      <c r="I28" s="139">
        <f t="shared" si="6"/>
        <v>11</v>
      </c>
      <c r="J28" s="77">
        <f>SUM(B28:I28)</f>
        <v>86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spans="1:27" ht="15.75" customHeight="1" thickBot="1"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spans="1:27" ht="15.75" customHeight="1" thickBot="1">
      <c r="A30" s="120"/>
      <c r="B30" s="131"/>
      <c r="C30" s="250" t="s">
        <v>318</v>
      </c>
      <c r="D30" s="252" t="s">
        <v>498</v>
      </c>
      <c r="E30" s="256" t="s">
        <v>122</v>
      </c>
      <c r="F30" s="251" t="s">
        <v>349</v>
      </c>
      <c r="G30" s="261" t="s">
        <v>325</v>
      </c>
      <c r="H30" s="262" t="s">
        <v>495</v>
      </c>
      <c r="I30" s="263" t="s">
        <v>496</v>
      </c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spans="1:27" ht="15.75" customHeight="1">
      <c r="A31" s="120"/>
      <c r="B31" s="131"/>
      <c r="H31" s="264" t="s">
        <v>381</v>
      </c>
      <c r="I31" s="265">
        <v>6</v>
      </c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spans="1:27" ht="15.75" customHeight="1">
      <c r="A32" s="120"/>
      <c r="B32" s="131"/>
      <c r="C32" s="131"/>
      <c r="D32" s="131"/>
      <c r="E32" s="131"/>
      <c r="F32" s="131"/>
      <c r="H32" s="264" t="s">
        <v>380</v>
      </c>
      <c r="I32" s="265">
        <v>6</v>
      </c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spans="1:27" ht="15.75" customHeight="1">
      <c r="A33" s="120"/>
      <c r="B33" s="131"/>
      <c r="H33" s="264" t="s">
        <v>379</v>
      </c>
      <c r="I33" s="266">
        <v>1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spans="1:27" ht="15.75" customHeight="1">
      <c r="A34" s="109"/>
      <c r="B34" s="109"/>
      <c r="H34" s="267" t="s">
        <v>378</v>
      </c>
      <c r="I34" s="268">
        <v>27</v>
      </c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spans="1:27" ht="15.75" customHeight="1" thickBot="1">
      <c r="A35" s="109"/>
      <c r="B35" s="109"/>
      <c r="C35" s="109"/>
      <c r="D35" s="109"/>
      <c r="E35" s="109"/>
      <c r="F35" s="109"/>
      <c r="H35" s="211" t="s">
        <v>374</v>
      </c>
      <c r="I35" s="269">
        <v>46</v>
      </c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spans="1:27" ht="15.75" customHeight="1" thickTop="1" thickBot="1">
      <c r="A36" s="109"/>
      <c r="B36" s="109"/>
      <c r="C36" s="109"/>
      <c r="D36" s="109"/>
      <c r="F36" s="109"/>
      <c r="H36" s="270" t="s">
        <v>497</v>
      </c>
      <c r="I36" s="271">
        <f>SUM(I31:I35)</f>
        <v>86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5.75" customHeight="1">
      <c r="A37" s="109"/>
      <c r="B37" s="136"/>
      <c r="C37" s="136"/>
      <c r="D37" s="136"/>
      <c r="E37" s="136"/>
      <c r="F37" s="136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spans="1:27" ht="15.75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pans="1:27" ht="15.75" customHeight="1">
      <c r="A39" s="109"/>
      <c r="B39" s="109"/>
      <c r="C39" s="109"/>
      <c r="D39" s="109"/>
      <c r="G39" s="109"/>
      <c r="H39" s="109"/>
      <c r="I39" s="109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spans="1:27" ht="15.75" customHeight="1">
      <c r="A40" s="109"/>
      <c r="B40" s="109"/>
      <c r="C40" s="109"/>
      <c r="D40" s="109"/>
      <c r="G40" s="109"/>
      <c r="H40" s="109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spans="1:27" ht="15.75" customHeight="1" thickBot="1">
      <c r="A41" s="109"/>
      <c r="B41" s="109"/>
      <c r="C41" s="109"/>
      <c r="D41" s="109"/>
      <c r="G41" s="109"/>
      <c r="H41" s="109"/>
      <c r="I41" s="109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5.75" customHeight="1">
      <c r="A42" s="109"/>
      <c r="B42" s="109"/>
      <c r="C42" s="109"/>
      <c r="D42" s="109"/>
      <c r="F42" s="207"/>
      <c r="G42" s="247" t="s">
        <v>373</v>
      </c>
      <c r="H42" s="248" t="s">
        <v>372</v>
      </c>
      <c r="I42" s="246" t="s">
        <v>319</v>
      </c>
      <c r="J42" s="249" t="s">
        <v>325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5.75" customHeight="1" thickBot="1">
      <c r="A43" s="109"/>
      <c r="B43" s="109"/>
      <c r="C43" s="109"/>
      <c r="D43" s="109"/>
      <c r="E43" s="109"/>
      <c r="F43" s="212"/>
      <c r="G43" s="215"/>
      <c r="H43" s="213"/>
      <c r="I43" s="213"/>
      <c r="J43" s="214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5.75" customHeight="1">
      <c r="A44" s="109" t="s">
        <v>371</v>
      </c>
      <c r="B44" s="79" t="s">
        <v>370</v>
      </c>
      <c r="C44" s="79" t="s">
        <v>312</v>
      </c>
      <c r="D44" s="79" t="s">
        <v>313</v>
      </c>
      <c r="E44" s="109"/>
      <c r="F44" s="209" t="s">
        <v>369</v>
      </c>
      <c r="G44" s="217" t="s">
        <v>368</v>
      </c>
      <c r="H44" s="218" t="s">
        <v>367</v>
      </c>
      <c r="I44" s="109"/>
      <c r="J44" s="272" t="s">
        <v>326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5.75" customHeight="1">
      <c r="A45" s="131"/>
      <c r="B45" s="79" t="s">
        <v>366</v>
      </c>
      <c r="C45" s="79" t="s">
        <v>365</v>
      </c>
      <c r="D45" s="79" t="s">
        <v>364</v>
      </c>
      <c r="E45" s="109"/>
      <c r="F45" s="209"/>
      <c r="G45" s="217" t="s">
        <v>355</v>
      </c>
      <c r="H45" s="109"/>
      <c r="I45" s="109"/>
      <c r="J45" s="210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5.75" customHeight="1">
      <c r="B46" s="79" t="s">
        <v>363</v>
      </c>
      <c r="C46" s="138"/>
      <c r="D46" s="138"/>
      <c r="E46" s="109"/>
      <c r="F46" s="209"/>
      <c r="G46" s="109"/>
      <c r="H46" s="109"/>
      <c r="I46" s="109"/>
      <c r="J46" s="210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5.75" customHeight="1">
      <c r="A47" s="109"/>
      <c r="B47" s="109"/>
      <c r="C47" s="109"/>
      <c r="D47" s="109"/>
      <c r="E47" s="109"/>
      <c r="F47" s="209"/>
      <c r="G47" s="109"/>
      <c r="H47" s="109"/>
      <c r="I47" s="109"/>
      <c r="J47" s="210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15.75" customHeight="1" thickBot="1">
      <c r="A48" s="109"/>
      <c r="B48" s="109"/>
      <c r="C48" s="109"/>
      <c r="D48" s="109"/>
      <c r="E48" s="109"/>
      <c r="F48" s="211"/>
      <c r="G48" s="149"/>
      <c r="H48" s="149"/>
      <c r="I48" s="149"/>
      <c r="J48" s="216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ht="15.75" customHeight="1" thickTop="1">
      <c r="A49" s="109"/>
      <c r="B49" s="109"/>
      <c r="C49" s="109"/>
      <c r="D49" s="109"/>
      <c r="E49" s="109"/>
      <c r="F49" s="209"/>
      <c r="G49" s="109"/>
      <c r="H49" s="109"/>
      <c r="I49" s="109"/>
      <c r="J49" s="210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spans="1:27" ht="15.75" customHeight="1">
      <c r="A50" s="109"/>
      <c r="B50" s="109"/>
      <c r="C50" s="109"/>
      <c r="D50" s="109"/>
      <c r="E50" s="109"/>
      <c r="F50" s="209"/>
      <c r="G50" s="217" t="s">
        <v>350</v>
      </c>
      <c r="H50" s="218" t="s">
        <v>467</v>
      </c>
      <c r="I50" s="219" t="s">
        <v>320</v>
      </c>
      <c r="J50" s="210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spans="1:27" ht="15.75" customHeight="1" thickBot="1">
      <c r="A51" s="109"/>
      <c r="B51" s="109"/>
      <c r="C51" s="109"/>
      <c r="D51" s="109"/>
      <c r="E51" s="109"/>
      <c r="F51" s="212"/>
      <c r="G51" s="213"/>
      <c r="H51" s="213"/>
      <c r="I51" s="213"/>
      <c r="J51" s="214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spans="1:27" ht="15.75" customHeight="1">
      <c r="A52" s="109"/>
      <c r="B52" s="109"/>
      <c r="C52" s="109"/>
      <c r="D52" s="109"/>
      <c r="E52" s="109"/>
      <c r="F52" s="109"/>
      <c r="G52" s="109"/>
      <c r="H52" s="109"/>
      <c r="I52" s="109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spans="1:27" ht="15.75" customHeight="1">
      <c r="A53" s="109"/>
      <c r="B53" s="109"/>
      <c r="C53" s="109"/>
      <c r="D53" s="109"/>
      <c r="E53" s="109"/>
      <c r="F53" s="109"/>
      <c r="G53" s="109"/>
      <c r="H53" s="109"/>
      <c r="I53" s="109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spans="1:27" ht="15.75" customHeight="1">
      <c r="A54" s="109"/>
      <c r="B54" s="109"/>
      <c r="C54" s="109"/>
      <c r="D54" s="109"/>
      <c r="E54" s="109"/>
      <c r="F54" s="109"/>
      <c r="G54" s="109"/>
      <c r="H54" s="109"/>
      <c r="I54" s="109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spans="1:27" ht="15.75" customHeight="1">
      <c r="A55" s="109"/>
      <c r="B55" s="109"/>
      <c r="C55" s="109"/>
      <c r="D55" s="109"/>
      <c r="E55" s="109"/>
      <c r="F55" s="109"/>
      <c r="G55" s="109"/>
      <c r="H55" s="109"/>
      <c r="I55" s="109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spans="1:27" ht="15.75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ht="15.75" customHeight="1">
      <c r="A57" s="109"/>
      <c r="B57" s="109"/>
      <c r="C57" s="109"/>
      <c r="D57" s="109"/>
      <c r="E57" s="109"/>
      <c r="F57" s="109"/>
      <c r="G57" s="109"/>
      <c r="H57" s="109"/>
      <c r="I57" s="10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ht="15.75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ht="15.75" customHeight="1">
      <c r="A59" s="109"/>
      <c r="B59" s="109"/>
      <c r="C59" s="109"/>
      <c r="D59" s="109"/>
      <c r="E59" s="109"/>
      <c r="F59" s="109"/>
      <c r="G59" s="109"/>
      <c r="H59" s="109"/>
      <c r="I59" s="10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ht="15.75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ht="15.75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ht="15.75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27" ht="15.75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27" ht="15.75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5.7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15.7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ht="15.7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15.75" customHeight="1">
      <c r="A68" s="109"/>
      <c r="B68" s="109"/>
      <c r="C68" s="109"/>
      <c r="D68" s="109"/>
      <c r="E68" s="109"/>
      <c r="F68" s="109"/>
      <c r="G68" s="109"/>
      <c r="H68" s="109"/>
      <c r="I68" s="109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ht="15.75" customHeight="1">
      <c r="A69" s="109"/>
      <c r="B69" s="109"/>
      <c r="C69" s="109"/>
      <c r="D69" s="109"/>
      <c r="E69" s="109"/>
      <c r="F69" s="109"/>
      <c r="G69" s="109"/>
      <c r="H69" s="109"/>
      <c r="I69" s="109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ht="15.75" customHeight="1">
      <c r="A70" s="109"/>
      <c r="B70" s="109"/>
      <c r="C70" s="109"/>
      <c r="D70" s="109"/>
      <c r="E70" s="109"/>
      <c r="F70" s="109"/>
      <c r="G70" s="109"/>
      <c r="H70" s="109"/>
      <c r="I70" s="109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.75" customHeight="1">
      <c r="A71" s="109"/>
      <c r="B71" s="109"/>
      <c r="C71" s="109"/>
      <c r="D71" s="109"/>
      <c r="E71" s="109"/>
      <c r="F71" s="109"/>
      <c r="G71" s="109"/>
      <c r="H71" s="109"/>
      <c r="I71" s="109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.75" customHeight="1">
      <c r="A72" s="109"/>
      <c r="B72" s="109"/>
      <c r="C72" s="109"/>
      <c r="D72" s="109"/>
      <c r="E72" s="109"/>
      <c r="F72" s="109"/>
      <c r="G72" s="109"/>
      <c r="H72" s="109"/>
      <c r="I72" s="109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.75" customHeight="1">
      <c r="A73" s="109"/>
      <c r="B73" s="109"/>
      <c r="C73" s="109"/>
      <c r="D73" s="109"/>
      <c r="E73" s="109"/>
      <c r="F73" s="109"/>
      <c r="G73" s="109"/>
      <c r="H73" s="109"/>
      <c r="I73" s="109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.75" customHeight="1"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1:2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1:27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1:27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1:27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spans="1:27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spans="1:27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spans="1:2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spans="1:27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spans="1:27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spans="1:27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spans="1:27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spans="1:27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spans="1:27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spans="1:27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spans="1:27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spans="1:27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pans="1: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spans="1:27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spans="1:27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spans="1:27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spans="1:27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spans="1:27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spans="1:27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spans="1:27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spans="1:27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spans="1:27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spans="1:2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spans="1:27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spans="1:27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spans="1:27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spans="1:27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spans="1:27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spans="1:27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spans="1:27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spans="1:27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spans="1:2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spans="1:27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spans="1:27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pans="1:27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spans="1:27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spans="1:27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spans="1:27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spans="1:27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spans="1:27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spans="1:27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spans="1:2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spans="1:27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spans="1:27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spans="1:27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spans="1:27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spans="1:27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spans="1:27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spans="1:27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spans="1:27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spans="1:2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spans="1:27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spans="1:27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1:2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spans="1:27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spans="1:27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spans="1:27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spans="1:27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spans="1:27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spans="1:27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spans="1:27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spans="1:27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spans="1:27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spans="1:27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spans="1:2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spans="1:27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spans="1:27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spans="1:27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spans="1:27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pans="1:27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spans="1:27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spans="1:27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spans="1:27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spans="1:27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spans="1:2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spans="1:27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spans="1:27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spans="1:27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spans="1:27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spans="1:27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spans="1:27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spans="1:27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spans="1:27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spans="1:27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spans="1:2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spans="1:27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spans="1:27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spans="1:27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spans="1:27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spans="1:27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pans="1:27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spans="1:27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spans="1:27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spans="1:27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spans="1:2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spans="1:27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spans="1:27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spans="1:27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spans="1:27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spans="1:27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spans="1:27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spans="1:27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spans="1:27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spans="1:27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spans="1:2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spans="1:27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spans="1:27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spans="1:27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spans="1:27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spans="1:27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spans="1:27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spans="1:27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spans="1:27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pans="1:27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spans="1: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spans="1:27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spans="1:27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spans="1:27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spans="1:27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spans="1:27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spans="1:27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spans="1:27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spans="1:27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spans="1:27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spans="1:2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spans="1:27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spans="1:27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spans="1:27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spans="1:27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spans="1:27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spans="1:27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spans="1:27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spans="1:27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spans="1:27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pans="1:2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spans="1:27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spans="1:27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spans="1:27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spans="1:27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spans="1:27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spans="1:27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spans="1:27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spans="1:27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spans="1:27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spans="1:2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spans="1:27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spans="1:27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spans="1:27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spans="1:27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spans="1:27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spans="1:27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spans="1:27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spans="1:27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spans="1:27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spans="1:2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spans="1:27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spans="1:27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pans="1:27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spans="1:27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27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spans="1:27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spans="1:27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spans="1:27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spans="1:27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spans="1:2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spans="1:27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spans="1:27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spans="1:27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spans="1:27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spans="1:27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spans="1:27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spans="1:27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spans="1:27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spans="1:27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spans="1:2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spans="1:27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spans="1:27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spans="1:27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pans="1:27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spans="1:27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spans="1:27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spans="1:27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spans="1:27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spans="1:27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spans="1:2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spans="1:27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spans="1:27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spans="1:27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spans="1:27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spans="1:27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spans="1:27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spans="1:27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spans="1:27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spans="1:27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spans="1:2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pans="1:27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spans="1:27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spans="1:27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spans="1:27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spans="1:27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spans="1:27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spans="1:27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spans="1:27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spans="1:27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spans="1:2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spans="1:27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spans="1:27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spans="1:27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spans="1:27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spans="1:27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spans="1:27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spans="1:27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spans="1:27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spans="1:27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spans="1:2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spans="1:27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pans="1:27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spans="1:27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spans="1:27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spans="1:27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spans="1:27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spans="1:27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spans="1:27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spans="1:27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spans="1:2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spans="1:27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spans="1:27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spans="1:27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spans="1:27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spans="1:27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spans="1:27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spans="1:27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spans="1:27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spans="1:27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spans="1:2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spans="1:27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spans="1:27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spans="1:27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spans="1:27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pans="1:27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spans="1:27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spans="1:27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spans="1:27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spans="1:27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spans="1:2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spans="1:27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spans="1:27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spans="1:27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spans="1:27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spans="1:27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spans="1:27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spans="1:27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spans="1:27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spans="1:27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spans="1:2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spans="1:27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spans="1:27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spans="1:27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spans="1:27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spans="1:27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pans="1:27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spans="1:27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spans="1:27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spans="1:27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spans="1: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spans="1:27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spans="1:27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spans="1:27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spans="1:27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spans="1:27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spans="1:27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spans="1:27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spans="1:27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spans="1:27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spans="1:2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spans="1:27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spans="1:27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spans="1:27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spans="1:27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spans="1:27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spans="1:27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spans="1:27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spans="1:27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pans="1:27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spans="1:2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spans="1:27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spans="1:27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spans="1:27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spans="1:27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spans="1:27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spans="1:27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spans="1:27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spans="1:27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spans="1:27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spans="1:2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spans="1:27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spans="1:27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spans="1:27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spans="1:27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spans="1:27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spans="1:27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spans="1:27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spans="1:27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spans="1:27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pans="1:2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spans="1:27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spans="1:27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spans="1:27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spans="1:27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spans="1:27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spans="1:27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spans="1:27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spans="1:27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spans="1:27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spans="1:2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spans="1:27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spans="1:27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spans="1:27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spans="1:27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spans="1:27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spans="1:27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spans="1:27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spans="1:27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spans="1:27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spans="1:2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spans="1:27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spans="1:27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spans="1:27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spans="1:27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spans="1:27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spans="1:27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spans="1:27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pans="1:27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spans="1:27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spans="1:2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spans="1:27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spans="1:27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spans="1:27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spans="1:27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spans="1:27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spans="1:27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spans="1:27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spans="1:27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spans="1:27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spans="1:2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spans="1:27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spans="1:27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spans="1:27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spans="1:27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spans="1:27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spans="1:27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spans="1:27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spans="1:27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pans="1:27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spans="1:2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spans="1:27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spans="1:27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spans="1:27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spans="1:27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spans="1:27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spans="1:27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spans="1:27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spans="1:27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spans="1:27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spans="1:2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spans="1:27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spans="1:27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spans="1:27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spans="1:27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spans="1:27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spans="1:27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spans="1:27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spans="1:27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spans="1:27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pans="1:2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spans="1:27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spans="1:27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spans="1:27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spans="1:27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spans="1:27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spans="1:27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spans="1:27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spans="1:27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spans="1:27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spans="1:2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spans="1:27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spans="1:27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spans="1:27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spans="1:27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spans="1:27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spans="1:27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spans="1:27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spans="1:27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spans="1:27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spans="1:2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pans="1:27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spans="1:27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spans="1:27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spans="1:27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spans="1:27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spans="1:27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spans="1:27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spans="1:27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spans="1: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spans="1:27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spans="1:27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spans="1:27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spans="1:27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spans="1:27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spans="1:27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spans="1:27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spans="1:27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spans="1:27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spans="1:2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spans="1:27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pans="1:27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spans="1:27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spans="1:27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spans="1:27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spans="1:27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spans="1:27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spans="1:27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spans="1:27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spans="1:2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spans="1:27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spans="1:27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spans="1:27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spans="1:27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spans="1:27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spans="1:27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spans="1:27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spans="1:27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spans="1:27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spans="1:2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spans="1:27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spans="1:27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pans="1:27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spans="1:27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spans="1:27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spans="1:27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spans="1:27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spans="1:27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spans="1:27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spans="1:2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spans="1:27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spans="1:27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spans="1:27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spans="1:27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spans="1:27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spans="1:27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spans="1:27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spans="1:27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spans="1:27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spans="1:2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spans="1:27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spans="1:27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spans="1:27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pans="1:27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spans="1:27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spans="1:27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spans="1:27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spans="1:27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spans="1:27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spans="1:2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spans="1:27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spans="1:27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spans="1:27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spans="1:27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spans="1:27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spans="1:27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spans="1:27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spans="1:27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spans="1:27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spans="1:2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spans="1:27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spans="1:27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spans="1:27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spans="1:27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pans="1:27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spans="1:27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spans="1:27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spans="1:27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spans="1:27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spans="1:2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spans="1:27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spans="1:27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spans="1:27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spans="1:27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spans="1:27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spans="1:27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spans="1:27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spans="1:27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spans="1:27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spans="1:2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spans="1:27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spans="1:27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spans="1:27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spans="1:27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spans="1:27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pans="1:27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spans="1:27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spans="1:27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spans="1:27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spans="1: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spans="1:27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spans="1:27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spans="1:27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spans="1:27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spans="1:27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spans="1:27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spans="1:27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spans="1:27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spans="1:27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spans="1:2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spans="1:27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spans="1:27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spans="1:27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spans="1:27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spans="1:27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spans="1:27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pans="1:27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spans="1:27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spans="1:27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spans="1:2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spans="1:27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spans="1:27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spans="1:27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spans="1:27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spans="1:27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spans="1:27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</row>
    <row r="854" spans="1:27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</row>
    <row r="855" spans="1:27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</row>
    <row r="856" spans="1:27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</row>
    <row r="857" spans="1:2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</row>
    <row r="858" spans="1:27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</row>
    <row r="859" spans="1:27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</row>
    <row r="860" spans="1:27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</row>
    <row r="861" spans="1:27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</row>
    <row r="862" spans="1:27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</row>
    <row r="863" spans="1:27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</row>
    <row r="864" spans="1:27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spans="1:27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</row>
    <row r="866" spans="1:27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</row>
    <row r="867" spans="1:2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</row>
    <row r="868" spans="1:27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</row>
    <row r="869" spans="1:27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</row>
    <row r="870" spans="1:27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</row>
    <row r="871" spans="1:27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</row>
    <row r="872" spans="1:27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</row>
    <row r="873" spans="1:27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</row>
    <row r="874" spans="1:27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</row>
    <row r="875" spans="1:27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</row>
    <row r="876" spans="1:27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</row>
    <row r="877" spans="1:2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</row>
    <row r="878" spans="1:27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</row>
    <row r="879" spans="1:27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</row>
    <row r="880" spans="1:27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</row>
    <row r="881" spans="1:27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</row>
    <row r="882" spans="1:27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</row>
    <row r="883" spans="1:27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</row>
    <row r="884" spans="1:27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</row>
    <row r="885" spans="1:27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spans="1:27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</row>
    <row r="887" spans="1:2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</row>
    <row r="888" spans="1:27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</row>
    <row r="889" spans="1:27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</row>
    <row r="890" spans="1:27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</row>
    <row r="891" spans="1:27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</row>
    <row r="892" spans="1:27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</row>
    <row r="893" spans="1:27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</row>
    <row r="894" spans="1:27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</row>
    <row r="895" spans="1:27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</row>
    <row r="896" spans="1:27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</row>
    <row r="897" spans="1:2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</row>
    <row r="898" spans="1:27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</row>
    <row r="899" spans="1:27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</row>
    <row r="900" spans="1:27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</row>
    <row r="901" spans="1:27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</row>
    <row r="902" spans="1:27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</row>
    <row r="903" spans="1:27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</row>
    <row r="904" spans="1:27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</row>
    <row r="905" spans="1:27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</row>
    <row r="906" spans="1:27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spans="1:2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</row>
    <row r="908" spans="1:27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</row>
    <row r="909" spans="1:27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</row>
    <row r="910" spans="1:27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</row>
    <row r="911" spans="1:27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</row>
    <row r="912" spans="1:27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</row>
    <row r="913" spans="1:27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</row>
    <row r="914" spans="1:27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</row>
    <row r="915" spans="1:27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</row>
    <row r="916" spans="1:27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</row>
    <row r="917" spans="1:2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</row>
    <row r="918" spans="1:27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</row>
    <row r="919" spans="1:27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</row>
    <row r="920" spans="1:27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</row>
    <row r="921" spans="1:27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</row>
    <row r="922" spans="1:27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</row>
    <row r="923" spans="1:27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</row>
    <row r="924" spans="1:27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</row>
    <row r="925" spans="1:27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</row>
    <row r="926" spans="1:27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</row>
    <row r="927" spans="1: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spans="1:27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</row>
    <row r="929" spans="1:27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</row>
    <row r="930" spans="1:27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</row>
    <row r="931" spans="1:27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</row>
    <row r="932" spans="1:27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</row>
    <row r="933" spans="1:27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</row>
    <row r="934" spans="1:27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</row>
    <row r="935" spans="1:27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</row>
    <row r="936" spans="1:27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</row>
    <row r="937" spans="1:2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</row>
    <row r="938" spans="1:27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</row>
    <row r="939" spans="1:27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</row>
    <row r="940" spans="1:27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</row>
    <row r="941" spans="1:27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</row>
    <row r="942" spans="1:27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</row>
    <row r="943" spans="1:27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</row>
    <row r="944" spans="1:27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</row>
    <row r="945" spans="1:27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</row>
    <row r="946" spans="1:27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</row>
    <row r="947" spans="1:2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</row>
    <row r="948" spans="1:27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spans="1:27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</row>
    <row r="950" spans="1:27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</row>
    <row r="951" spans="1:27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</row>
    <row r="952" spans="1:27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</row>
    <row r="953" spans="1:27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</row>
    <row r="954" spans="1:27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</row>
    <row r="955" spans="1:27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</row>
    <row r="956" spans="1:27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</row>
    <row r="957" spans="1:2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</row>
    <row r="958" spans="1:27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</row>
    <row r="959" spans="1:27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</row>
    <row r="960" spans="1:27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</row>
    <row r="961" spans="1:27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</row>
    <row r="962" spans="1:27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</row>
    <row r="963" spans="1:27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</row>
    <row r="964" spans="1:27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</row>
    <row r="965" spans="1:27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</row>
    <row r="966" spans="1:27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</row>
    <row r="967" spans="1:2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</row>
    <row r="968" spans="1:27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</row>
    <row r="969" spans="1:27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spans="1:27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</row>
    <row r="971" spans="1:27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</row>
    <row r="972" spans="1:27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</row>
    <row r="973" spans="1:27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</row>
    <row r="974" spans="1:27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</row>
    <row r="975" spans="1:27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</row>
    <row r="976" spans="1:27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</row>
    <row r="977" spans="1:2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</row>
    <row r="978" spans="1:27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</row>
    <row r="979" spans="1:27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</row>
    <row r="980" spans="1:27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</row>
    <row r="981" spans="1:27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</row>
    <row r="982" spans="1:27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</row>
    <row r="983" spans="1:27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</row>
    <row r="984" spans="1:27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</row>
    <row r="985" spans="1:27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</row>
    <row r="986" spans="1:27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</row>
    <row r="987" spans="1:2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</row>
    <row r="988" spans="1:27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</row>
    <row r="989" spans="1:27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</row>
    <row r="990" spans="1:27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spans="1:27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</row>
    <row r="992" spans="1:27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</row>
    <row r="993" spans="1:27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</row>
    <row r="994" spans="1:27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</row>
    <row r="995" spans="1:27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</row>
    <row r="996" spans="1:27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</row>
    <row r="997" spans="1:2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</row>
    <row r="998" spans="1:27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</row>
    <row r="999" spans="1:27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</row>
    <row r="1000" spans="1:27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</row>
    <row r="1001" spans="1:27" ht="15.7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</row>
    <row r="1002" spans="1:27" ht="15.7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</row>
  </sheetData>
  <mergeCells count="3">
    <mergeCell ref="A1:I2"/>
    <mergeCell ref="K2:L2"/>
    <mergeCell ref="K8:L8"/>
  </mergeCells>
  <phoneticPr fontId="14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zoomScaleNormal="100" workbookViewId="0">
      <selection activeCell="F22" sqref="F22"/>
    </sheetView>
  </sheetViews>
  <sheetFormatPr defaultColWidth="14.42578125" defaultRowHeight="15.75" customHeight="1"/>
  <cols>
    <col min="1" max="4" width="20.140625" style="78" customWidth="1"/>
    <col min="5" max="5" width="21.140625" style="78" customWidth="1"/>
    <col min="6" max="8" width="20.140625" style="78" customWidth="1"/>
    <col min="9" max="9" width="22.7109375" style="78" bestFit="1" customWidth="1"/>
    <col min="10" max="16384" width="14.42578125" style="78"/>
  </cols>
  <sheetData>
    <row r="1" spans="1:27" ht="31.5" customHeight="1">
      <c r="A1" s="283" t="s">
        <v>500</v>
      </c>
      <c r="B1" s="283"/>
      <c r="C1" s="283"/>
      <c r="D1" s="283"/>
      <c r="E1" s="283"/>
      <c r="F1" s="283"/>
      <c r="G1" s="283"/>
      <c r="H1" s="283"/>
      <c r="I1" s="283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33" customHeight="1">
      <c r="A2" s="283"/>
      <c r="B2" s="283"/>
      <c r="C2" s="283"/>
      <c r="D2" s="283"/>
      <c r="E2" s="283"/>
      <c r="F2" s="283"/>
      <c r="G2" s="283"/>
      <c r="H2" s="283"/>
      <c r="I2" s="283"/>
      <c r="J2" s="77"/>
      <c r="K2" s="284" t="s">
        <v>188</v>
      </c>
      <c r="L2" s="28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5.75" customHeight="1">
      <c r="A3" s="79"/>
      <c r="B3" s="144" t="s">
        <v>131</v>
      </c>
      <c r="C3" s="144" t="s">
        <v>132</v>
      </c>
      <c r="D3" s="144" t="s">
        <v>133</v>
      </c>
      <c r="E3" s="144" t="s">
        <v>134</v>
      </c>
      <c r="F3" s="144" t="s">
        <v>135</v>
      </c>
      <c r="G3" s="144" t="s">
        <v>136</v>
      </c>
      <c r="H3" s="147" t="s">
        <v>137</v>
      </c>
      <c r="I3" s="144" t="s">
        <v>189</v>
      </c>
      <c r="K3" s="88" t="s">
        <v>190</v>
      </c>
      <c r="L3" s="77">
        <f>COUNTA(B4:I10)</f>
        <v>44</v>
      </c>
      <c r="M3" s="89" t="s">
        <v>191</v>
      </c>
      <c r="N3" s="89" t="s">
        <v>192</v>
      </c>
      <c r="O3" s="90" t="s">
        <v>193</v>
      </c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.75" customHeight="1">
      <c r="A4" s="91" t="s">
        <v>194</v>
      </c>
      <c r="B4" s="142" t="s">
        <v>195</v>
      </c>
      <c r="C4" s="142" t="s">
        <v>196</v>
      </c>
      <c r="D4" s="154" t="s">
        <v>197</v>
      </c>
      <c r="E4" s="154" t="s">
        <v>198</v>
      </c>
      <c r="F4" s="142" t="s">
        <v>199</v>
      </c>
      <c r="G4" s="142" t="s">
        <v>200</v>
      </c>
      <c r="H4" s="260" t="s">
        <v>201</v>
      </c>
      <c r="I4" s="258" t="s">
        <v>474</v>
      </c>
      <c r="K4" s="88" t="s">
        <v>203</v>
      </c>
      <c r="L4" s="77">
        <f>COUNTA(B17:I23)</f>
        <v>42</v>
      </c>
      <c r="M4" s="100" t="s">
        <v>204</v>
      </c>
      <c r="N4" s="100" t="s">
        <v>205</v>
      </c>
      <c r="O4" s="90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.75" customHeight="1">
      <c r="A5" s="79"/>
      <c r="B5" s="141" t="s">
        <v>206</v>
      </c>
      <c r="C5" s="141" t="s">
        <v>207</v>
      </c>
      <c r="D5" s="152" t="s">
        <v>143</v>
      </c>
      <c r="E5" s="152" t="s">
        <v>233</v>
      </c>
      <c r="F5" s="141" t="s">
        <v>219</v>
      </c>
      <c r="G5" s="141" t="s">
        <v>211</v>
      </c>
      <c r="H5" s="146" t="s">
        <v>212</v>
      </c>
      <c r="I5" s="141" t="s">
        <v>213</v>
      </c>
      <c r="K5" s="77"/>
      <c r="L5" s="77">
        <f>SUM(L3+L4)</f>
        <v>86</v>
      </c>
      <c r="M5" s="100" t="s">
        <v>204</v>
      </c>
      <c r="N5" s="100" t="s">
        <v>214</v>
      </c>
      <c r="O5" s="100" t="s">
        <v>215</v>
      </c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.75" customHeight="1">
      <c r="A6" s="79"/>
      <c r="B6" s="141" t="s">
        <v>216</v>
      </c>
      <c r="C6" s="141" t="s">
        <v>240</v>
      </c>
      <c r="D6" s="141" t="s">
        <v>208</v>
      </c>
      <c r="E6" s="141" t="s">
        <v>209</v>
      </c>
      <c r="F6" s="141" t="s">
        <v>210</v>
      </c>
      <c r="G6" s="141" t="s">
        <v>230</v>
      </c>
      <c r="H6" s="146" t="s">
        <v>222</v>
      </c>
      <c r="I6" s="141" t="s">
        <v>223</v>
      </c>
      <c r="J6" s="77"/>
      <c r="K6" s="77"/>
      <c r="L6" s="77"/>
      <c r="N6" s="109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15.75" customHeight="1">
      <c r="A7" s="79"/>
      <c r="B7" s="254" t="s">
        <v>224</v>
      </c>
      <c r="C7" s="141" t="s">
        <v>472</v>
      </c>
      <c r="D7" s="141" t="s">
        <v>218</v>
      </c>
      <c r="E7" s="141" t="s">
        <v>242</v>
      </c>
      <c r="F7" s="254" t="s">
        <v>228</v>
      </c>
      <c r="G7" s="141" t="s">
        <v>477</v>
      </c>
      <c r="H7" s="155" t="s">
        <v>499</v>
      </c>
      <c r="I7" s="152" t="s">
        <v>237</v>
      </c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5.75" customHeight="1">
      <c r="A8" s="79"/>
      <c r="B8" s="254" t="s">
        <v>231</v>
      </c>
      <c r="C8" s="141" t="s">
        <v>491</v>
      </c>
      <c r="D8" s="141" t="s">
        <v>241</v>
      </c>
      <c r="E8" s="141" t="s">
        <v>249</v>
      </c>
      <c r="F8" s="254" t="s">
        <v>234</v>
      </c>
      <c r="G8" s="152" t="s">
        <v>141</v>
      </c>
      <c r="H8" s="155" t="s">
        <v>245</v>
      </c>
      <c r="I8" s="152" t="s">
        <v>144</v>
      </c>
      <c r="J8" s="77"/>
      <c r="K8" s="286" t="s">
        <v>238</v>
      </c>
      <c r="L8" s="28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5.75" customHeight="1">
      <c r="A9" s="79"/>
      <c r="B9" s="257" t="s">
        <v>473</v>
      </c>
      <c r="C9" s="152" t="s">
        <v>469</v>
      </c>
      <c r="D9" s="79"/>
      <c r="F9" s="259" t="s">
        <v>464</v>
      </c>
      <c r="G9" s="253" t="s">
        <v>244</v>
      </c>
      <c r="H9" s="79"/>
      <c r="I9" s="79"/>
      <c r="J9" s="77"/>
      <c r="K9" s="112" t="s">
        <v>246</v>
      </c>
      <c r="L9" s="113" t="s">
        <v>247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5.75" customHeight="1">
      <c r="A10" s="79"/>
      <c r="B10" s="79"/>
      <c r="C10" s="79"/>
      <c r="D10" s="79"/>
      <c r="E10" s="79"/>
      <c r="F10" s="79"/>
      <c r="G10" s="79"/>
      <c r="H10" s="145"/>
      <c r="I10" s="79"/>
      <c r="J10" s="77"/>
      <c r="K10" s="112" t="s">
        <v>251</v>
      </c>
      <c r="L10" s="113" t="s">
        <v>252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5.75" customHeight="1">
      <c r="A11" s="100"/>
      <c r="B11" s="220"/>
      <c r="C11" s="220"/>
      <c r="D11" s="220"/>
      <c r="E11" s="220"/>
      <c r="F11" s="220"/>
      <c r="G11" s="220"/>
      <c r="H11" s="220"/>
      <c r="I11" s="221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5.75" customHeight="1">
      <c r="A12" s="116" t="s">
        <v>253</v>
      </c>
      <c r="B12" s="221">
        <f t="shared" ref="B12:I12" si="0">COUNTIF(B4:B11, "*SJ*")</f>
        <v>2</v>
      </c>
      <c r="C12" s="221">
        <f t="shared" si="0"/>
        <v>4</v>
      </c>
      <c r="D12" s="221">
        <f t="shared" si="0"/>
        <v>3</v>
      </c>
      <c r="E12" s="221">
        <f t="shared" si="0"/>
        <v>2</v>
      </c>
      <c r="F12" s="221">
        <f t="shared" si="0"/>
        <v>2</v>
      </c>
      <c r="G12" s="221">
        <f t="shared" si="0"/>
        <v>4</v>
      </c>
      <c r="H12" s="221">
        <f t="shared" si="0"/>
        <v>2</v>
      </c>
      <c r="I12" s="221">
        <f t="shared" si="0"/>
        <v>2</v>
      </c>
      <c r="J12" s="77"/>
      <c r="K12" s="117">
        <v>309</v>
      </c>
      <c r="L12" s="117">
        <v>311</v>
      </c>
      <c r="M12" s="118">
        <v>312</v>
      </c>
      <c r="N12" s="117">
        <v>313</v>
      </c>
      <c r="O12" s="118">
        <v>314</v>
      </c>
      <c r="P12" s="117">
        <v>315</v>
      </c>
      <c r="Q12" s="118">
        <v>316</v>
      </c>
      <c r="R12" s="118">
        <v>318</v>
      </c>
      <c r="S12" s="118">
        <v>320</v>
      </c>
      <c r="U12" s="77"/>
      <c r="V12" s="77"/>
      <c r="W12" s="77"/>
      <c r="X12" s="77"/>
      <c r="Y12" s="77"/>
      <c r="Z12" s="77"/>
      <c r="AA12" s="77"/>
    </row>
    <row r="13" spans="1:27" ht="15.75" customHeight="1">
      <c r="A13" s="116" t="s">
        <v>254</v>
      </c>
      <c r="B13" s="221">
        <f t="shared" ref="B13:I13" si="1">B14-B12</f>
        <v>4</v>
      </c>
      <c r="C13" s="221">
        <f t="shared" si="1"/>
        <v>2</v>
      </c>
      <c r="D13" s="221">
        <f t="shared" si="1"/>
        <v>2</v>
      </c>
      <c r="E13" s="221">
        <f t="shared" si="1"/>
        <v>3</v>
      </c>
      <c r="F13" s="221">
        <f t="shared" si="1"/>
        <v>4</v>
      </c>
      <c r="G13" s="221">
        <f t="shared" si="1"/>
        <v>2</v>
      </c>
      <c r="H13" s="221">
        <f t="shared" si="1"/>
        <v>3</v>
      </c>
      <c r="I13" s="221">
        <f t="shared" si="1"/>
        <v>3</v>
      </c>
      <c r="J13" s="119"/>
      <c r="K13" s="117" t="s">
        <v>246</v>
      </c>
      <c r="L13" s="117" t="s">
        <v>246</v>
      </c>
      <c r="M13" s="118" t="s">
        <v>251</v>
      </c>
      <c r="N13" s="117" t="s">
        <v>246</v>
      </c>
      <c r="O13" s="118" t="s">
        <v>251</v>
      </c>
      <c r="P13" s="117" t="s">
        <v>246</v>
      </c>
      <c r="Q13" s="118" t="s">
        <v>251</v>
      </c>
      <c r="R13" s="118" t="s">
        <v>251</v>
      </c>
      <c r="S13" s="118" t="s">
        <v>251</v>
      </c>
      <c r="U13" s="77"/>
      <c r="V13" s="77"/>
      <c r="W13" s="77"/>
      <c r="X13" s="77"/>
      <c r="Y13" s="77"/>
      <c r="Z13" s="77"/>
      <c r="AA13" s="77"/>
    </row>
    <row r="14" spans="1:27" ht="15.75" customHeight="1">
      <c r="A14" s="115" t="s">
        <v>255</v>
      </c>
      <c r="B14" s="221">
        <f t="shared" ref="B14:I14" si="2">COUNTA(B4:B11)</f>
        <v>6</v>
      </c>
      <c r="C14" s="221">
        <f t="shared" si="2"/>
        <v>6</v>
      </c>
      <c r="D14" s="221">
        <f t="shared" si="2"/>
        <v>5</v>
      </c>
      <c r="E14" s="221">
        <f t="shared" si="2"/>
        <v>5</v>
      </c>
      <c r="F14" s="221">
        <f t="shared" si="2"/>
        <v>6</v>
      </c>
      <c r="G14" s="221">
        <f t="shared" si="2"/>
        <v>6</v>
      </c>
      <c r="H14" s="221">
        <f t="shared" si="2"/>
        <v>5</v>
      </c>
      <c r="I14" s="221">
        <f t="shared" si="2"/>
        <v>5</v>
      </c>
      <c r="J14" s="120">
        <f>SUM(B14:I14)</f>
        <v>44</v>
      </c>
      <c r="K14" s="121" t="s">
        <v>256</v>
      </c>
      <c r="L14" s="121" t="s">
        <v>256</v>
      </c>
      <c r="M14" s="121" t="s">
        <v>256</v>
      </c>
      <c r="N14" s="121" t="s">
        <v>256</v>
      </c>
      <c r="O14" s="121" t="s">
        <v>256</v>
      </c>
      <c r="P14" s="121" t="s">
        <v>256</v>
      </c>
      <c r="Q14" s="121" t="s">
        <v>256</v>
      </c>
      <c r="R14" s="121" t="s">
        <v>256</v>
      </c>
      <c r="S14" s="121" t="s">
        <v>256</v>
      </c>
      <c r="U14" s="77"/>
      <c r="V14" s="77"/>
      <c r="W14" s="77"/>
      <c r="X14" s="77"/>
      <c r="Y14" s="77"/>
      <c r="Z14" s="77"/>
      <c r="AA14" s="77"/>
    </row>
    <row r="15" spans="1:27" ht="15.75" customHeight="1">
      <c r="A15" s="115"/>
      <c r="B15" s="220"/>
      <c r="C15" s="220"/>
      <c r="D15" s="220"/>
      <c r="E15" s="220"/>
      <c r="F15" s="220"/>
      <c r="G15" s="220"/>
      <c r="H15" s="220"/>
      <c r="I15" s="220"/>
      <c r="J15" s="120"/>
      <c r="K15" s="120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15.75" customHeight="1">
      <c r="A16" s="115"/>
      <c r="B16" s="144" t="s">
        <v>151</v>
      </c>
      <c r="C16" s="144" t="s">
        <v>257</v>
      </c>
      <c r="D16" s="144" t="s">
        <v>153</v>
      </c>
      <c r="E16" s="144" t="s">
        <v>154</v>
      </c>
      <c r="F16" s="144" t="s">
        <v>258</v>
      </c>
      <c r="G16" s="144" t="s">
        <v>156</v>
      </c>
      <c r="H16" s="144" t="s">
        <v>157</v>
      </c>
      <c r="I16" s="222" t="s">
        <v>475</v>
      </c>
      <c r="J16" s="120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1:27" ht="15.75" customHeight="1">
      <c r="A17" s="91" t="s">
        <v>260</v>
      </c>
      <c r="B17" s="142" t="s">
        <v>261</v>
      </c>
      <c r="C17" s="142" t="s">
        <v>262</v>
      </c>
      <c r="D17" s="142" t="s">
        <v>263</v>
      </c>
      <c r="E17" s="258" t="s">
        <v>265</v>
      </c>
      <c r="F17" s="142" t="s">
        <v>264</v>
      </c>
      <c r="G17" s="154" t="s">
        <v>266</v>
      </c>
      <c r="H17" s="142" t="s">
        <v>267</v>
      </c>
      <c r="I17" s="154" t="s">
        <v>465</v>
      </c>
      <c r="J17" s="120"/>
      <c r="K17" s="120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15.75" customHeight="1">
      <c r="A18" s="126"/>
      <c r="B18" s="141" t="s">
        <v>296</v>
      </c>
      <c r="C18" s="141" t="s">
        <v>269</v>
      </c>
      <c r="D18" s="141" t="s">
        <v>271</v>
      </c>
      <c r="E18" s="259" t="s">
        <v>273</v>
      </c>
      <c r="F18" s="141" t="s">
        <v>297</v>
      </c>
      <c r="G18" s="152" t="s">
        <v>163</v>
      </c>
      <c r="H18" s="141" t="s">
        <v>275</v>
      </c>
      <c r="I18" s="152" t="s">
        <v>165</v>
      </c>
      <c r="J18" s="120"/>
      <c r="K18" s="120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spans="1:27" ht="15.75" customHeight="1">
      <c r="A19" s="128"/>
      <c r="B19" s="152" t="s">
        <v>277</v>
      </c>
      <c r="C19" s="151" t="s">
        <v>471</v>
      </c>
      <c r="D19" s="141" t="s">
        <v>278</v>
      </c>
      <c r="E19" s="152" t="s">
        <v>484</v>
      </c>
      <c r="F19" s="152" t="s">
        <v>286</v>
      </c>
      <c r="G19" s="152" t="s">
        <v>299</v>
      </c>
      <c r="H19" s="141" t="s">
        <v>282</v>
      </c>
      <c r="I19" s="152" t="s">
        <v>171</v>
      </c>
      <c r="J19" s="120"/>
      <c r="K19" s="120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7" ht="15.75" customHeight="1">
      <c r="A20" s="79"/>
      <c r="B20" s="152" t="s">
        <v>284</v>
      </c>
      <c r="C20" s="152" t="s">
        <v>483</v>
      </c>
      <c r="D20" s="141" t="s">
        <v>285</v>
      </c>
      <c r="E20" s="152" t="s">
        <v>162</v>
      </c>
      <c r="F20" s="152" t="s">
        <v>486</v>
      </c>
      <c r="G20" s="141" t="s">
        <v>480</v>
      </c>
      <c r="H20" s="152" t="s">
        <v>485</v>
      </c>
      <c r="I20" s="141" t="s">
        <v>281</v>
      </c>
      <c r="J20" s="120"/>
      <c r="K20" s="120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spans="1:27" ht="15.75" customHeight="1">
      <c r="A21" s="129"/>
      <c r="B21" s="150" t="s">
        <v>470</v>
      </c>
      <c r="C21" s="152" t="s">
        <v>167</v>
      </c>
      <c r="D21" s="141" t="s">
        <v>293</v>
      </c>
      <c r="E21" s="141" t="s">
        <v>292</v>
      </c>
      <c r="F21" s="255" t="s">
        <v>468</v>
      </c>
      <c r="G21" s="254" t="s">
        <v>280</v>
      </c>
      <c r="H21" s="152" t="s">
        <v>466</v>
      </c>
      <c r="I21" s="141" t="s">
        <v>288</v>
      </c>
      <c r="J21" s="77"/>
      <c r="K21" s="77"/>
      <c r="L21" s="77"/>
      <c r="M21" s="120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ht="15.75" customHeight="1">
      <c r="A22" s="79"/>
      <c r="B22" s="79"/>
      <c r="C22" s="79"/>
      <c r="D22" s="79"/>
      <c r="E22" s="141" t="s">
        <v>283</v>
      </c>
      <c r="F22" s="79"/>
      <c r="H22" s="79"/>
      <c r="I22" s="79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ht="15.75" customHeight="1">
      <c r="A23" s="79"/>
      <c r="B23" s="79"/>
      <c r="C23" s="79"/>
      <c r="D23" s="79"/>
      <c r="E23" s="141" t="s">
        <v>276</v>
      </c>
      <c r="F23" s="79"/>
      <c r="G23" s="79"/>
      <c r="H23" s="79"/>
      <c r="I23" s="79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5.75" customHeight="1">
      <c r="A24" s="79"/>
      <c r="B24" s="79"/>
      <c r="C24" s="130"/>
      <c r="D24" s="130"/>
      <c r="E24" s="79"/>
      <c r="F24" s="130"/>
      <c r="G24" s="130"/>
      <c r="H24" s="130"/>
      <c r="I24" s="130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>
      <c r="A25" s="116" t="s">
        <v>253</v>
      </c>
      <c r="B25" s="139">
        <f t="shared" ref="B25:I25" si="3">COUNTIF(B17:B24, "*SJ*")</f>
        <v>2</v>
      </c>
      <c r="C25" s="139">
        <f t="shared" si="3"/>
        <v>3</v>
      </c>
      <c r="D25" s="139">
        <f t="shared" si="3"/>
        <v>2</v>
      </c>
      <c r="E25" s="139">
        <f t="shared" si="3"/>
        <v>2</v>
      </c>
      <c r="F25" s="139">
        <f t="shared" si="3"/>
        <v>3</v>
      </c>
      <c r="G25" s="139">
        <f t="shared" si="3"/>
        <v>1</v>
      </c>
      <c r="H25" s="139">
        <f t="shared" si="3"/>
        <v>2</v>
      </c>
      <c r="I25" s="139">
        <f t="shared" si="3"/>
        <v>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ht="15.75" customHeight="1">
      <c r="A26" s="116" t="s">
        <v>254</v>
      </c>
      <c r="B26" s="139">
        <f t="shared" ref="B26:I26" si="4">B27-B25</f>
        <v>3</v>
      </c>
      <c r="C26" s="139">
        <f t="shared" si="4"/>
        <v>2</v>
      </c>
      <c r="D26" s="139">
        <f t="shared" si="4"/>
        <v>3</v>
      </c>
      <c r="E26" s="139">
        <f t="shared" si="4"/>
        <v>5</v>
      </c>
      <c r="F26" s="139">
        <f t="shared" si="4"/>
        <v>2</v>
      </c>
      <c r="G26" s="139">
        <f t="shared" si="4"/>
        <v>4</v>
      </c>
      <c r="H26" s="139">
        <f t="shared" si="4"/>
        <v>3</v>
      </c>
      <c r="I26" s="139">
        <f t="shared" si="4"/>
        <v>3</v>
      </c>
      <c r="J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15.75" customHeight="1">
      <c r="A27" s="116" t="s">
        <v>302</v>
      </c>
      <c r="B27" s="139">
        <f t="shared" ref="B27:I27" si="5">COUNTA(B17:B24)</f>
        <v>5</v>
      </c>
      <c r="C27" s="139">
        <f t="shared" si="5"/>
        <v>5</v>
      </c>
      <c r="D27" s="139">
        <f t="shared" si="5"/>
        <v>5</v>
      </c>
      <c r="E27" s="139">
        <f t="shared" si="5"/>
        <v>7</v>
      </c>
      <c r="F27" s="139">
        <f t="shared" si="5"/>
        <v>5</v>
      </c>
      <c r="G27" s="139">
        <f t="shared" si="5"/>
        <v>5</v>
      </c>
      <c r="H27" s="139">
        <f t="shared" si="5"/>
        <v>5</v>
      </c>
      <c r="I27" s="139">
        <f t="shared" si="5"/>
        <v>5</v>
      </c>
      <c r="J27" s="120">
        <f>SUM(B27:I27)</f>
        <v>42</v>
      </c>
      <c r="L27" s="77"/>
      <c r="M27" s="77" t="s">
        <v>492</v>
      </c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spans="1:27" ht="15.75" customHeight="1">
      <c r="A28" s="115" t="s">
        <v>303</v>
      </c>
      <c r="B28" s="139">
        <f t="shared" ref="B28:I28" si="6">B14+B27</f>
        <v>11</v>
      </c>
      <c r="C28" s="139">
        <f t="shared" si="6"/>
        <v>11</v>
      </c>
      <c r="D28" s="139">
        <f t="shared" si="6"/>
        <v>10</v>
      </c>
      <c r="E28" s="139">
        <f t="shared" si="6"/>
        <v>12</v>
      </c>
      <c r="F28" s="139">
        <f t="shared" si="6"/>
        <v>11</v>
      </c>
      <c r="G28" s="139">
        <f t="shared" si="6"/>
        <v>11</v>
      </c>
      <c r="H28" s="139">
        <f t="shared" si="6"/>
        <v>10</v>
      </c>
      <c r="I28" s="139">
        <f t="shared" si="6"/>
        <v>10</v>
      </c>
      <c r="J28" s="77">
        <f>SUM(B28:I28)</f>
        <v>86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spans="1:27" ht="15.75" customHeight="1" thickBot="1"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spans="1:27" ht="15.75" customHeight="1" thickBot="1">
      <c r="A30" s="120"/>
      <c r="B30" s="131"/>
      <c r="C30" s="250" t="s">
        <v>318</v>
      </c>
      <c r="D30" s="252" t="s">
        <v>124</v>
      </c>
      <c r="E30" s="256" t="s">
        <v>122</v>
      </c>
      <c r="F30" s="251" t="s">
        <v>349</v>
      </c>
      <c r="G30" s="261" t="s">
        <v>325</v>
      </c>
      <c r="H30" s="262" t="s">
        <v>495</v>
      </c>
      <c r="I30" s="263" t="s">
        <v>496</v>
      </c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spans="1:27" ht="15.75" customHeight="1">
      <c r="A31" s="120"/>
      <c r="B31" s="131"/>
      <c r="H31" s="264" t="s">
        <v>304</v>
      </c>
      <c r="I31" s="265">
        <v>6</v>
      </c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spans="1:27" ht="15.75" customHeight="1">
      <c r="A32" s="120"/>
      <c r="B32" s="131"/>
      <c r="C32" s="131"/>
      <c r="D32" s="131"/>
      <c r="E32" s="131"/>
      <c r="F32" s="131"/>
      <c r="H32" s="264" t="s">
        <v>305</v>
      </c>
      <c r="I32" s="265">
        <v>6</v>
      </c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spans="1:27" ht="15.75" customHeight="1">
      <c r="A33" s="120"/>
      <c r="B33" s="131"/>
      <c r="H33" s="264" t="s">
        <v>306</v>
      </c>
      <c r="I33" s="266">
        <v>1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spans="1:27" ht="15.75" customHeight="1">
      <c r="A34" s="109"/>
      <c r="B34" s="109"/>
      <c r="H34" s="267" t="s">
        <v>307</v>
      </c>
      <c r="I34" s="268">
        <v>27</v>
      </c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spans="1:27" ht="15.75" customHeight="1" thickBot="1">
      <c r="A35" s="109"/>
      <c r="B35" s="109"/>
      <c r="C35" s="109"/>
      <c r="D35" s="109"/>
      <c r="E35" s="109"/>
      <c r="F35" s="109"/>
      <c r="H35" s="211" t="s">
        <v>309</v>
      </c>
      <c r="I35" s="269">
        <v>46</v>
      </c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spans="1:27" ht="15.75" customHeight="1" thickTop="1" thickBot="1">
      <c r="A36" s="109"/>
      <c r="B36" s="109"/>
      <c r="C36" s="109"/>
      <c r="D36" s="109"/>
      <c r="F36" s="109"/>
      <c r="H36" s="270" t="s">
        <v>125</v>
      </c>
      <c r="I36" s="271">
        <f>SUM(I31:I35)</f>
        <v>86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5.75" customHeight="1">
      <c r="A37" s="109"/>
      <c r="B37" s="136"/>
      <c r="C37" s="136"/>
      <c r="D37" s="136"/>
      <c r="E37" s="136"/>
      <c r="F37" s="136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spans="1:27" ht="15.75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pans="1:27" ht="15.75" customHeight="1">
      <c r="A39" s="109"/>
      <c r="B39" s="109"/>
      <c r="C39" s="109"/>
      <c r="D39" s="109"/>
      <c r="G39" s="109"/>
      <c r="H39" s="109"/>
      <c r="I39" s="109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spans="1:27" ht="15.75" customHeight="1">
      <c r="A40" s="109"/>
      <c r="B40" s="109"/>
      <c r="C40" s="109"/>
      <c r="D40" s="109"/>
      <c r="G40" s="109"/>
      <c r="H40" s="109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spans="1:27" ht="15.75" customHeight="1" thickBot="1">
      <c r="A41" s="109"/>
      <c r="B41" s="109"/>
      <c r="C41" s="109"/>
      <c r="D41" s="109"/>
      <c r="G41" s="109"/>
      <c r="H41" s="109"/>
      <c r="I41" s="109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5.75" customHeight="1">
      <c r="A42" s="109"/>
      <c r="B42" s="109"/>
      <c r="C42" s="109"/>
      <c r="D42" s="109"/>
      <c r="F42" s="207"/>
      <c r="G42" s="247" t="s">
        <v>318</v>
      </c>
      <c r="H42" s="248" t="s">
        <v>349</v>
      </c>
      <c r="I42" s="246" t="s">
        <v>122</v>
      </c>
      <c r="J42" s="249" t="s">
        <v>325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5.75" customHeight="1" thickBot="1">
      <c r="A43" s="109"/>
      <c r="B43" s="109"/>
      <c r="C43" s="109"/>
      <c r="D43" s="109"/>
      <c r="E43" s="109"/>
      <c r="F43" s="212"/>
      <c r="G43" s="215"/>
      <c r="H43" s="213"/>
      <c r="I43" s="213"/>
      <c r="J43" s="214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5.75" customHeight="1">
      <c r="A44" s="109" t="s">
        <v>310</v>
      </c>
      <c r="B44" s="79" t="s">
        <v>311</v>
      </c>
      <c r="C44" s="79" t="s">
        <v>312</v>
      </c>
      <c r="D44" s="79" t="s">
        <v>313</v>
      </c>
      <c r="E44" s="109"/>
      <c r="F44" s="209" t="s">
        <v>369</v>
      </c>
      <c r="G44" s="217" t="s">
        <v>368</v>
      </c>
      <c r="H44" s="218" t="s">
        <v>367</v>
      </c>
      <c r="I44" s="109"/>
      <c r="J44" s="272" t="s">
        <v>326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5.75" customHeight="1">
      <c r="A45" s="131"/>
      <c r="B45" s="79" t="s">
        <v>314</v>
      </c>
      <c r="C45" s="79" t="s">
        <v>315</v>
      </c>
      <c r="D45" s="79" t="s">
        <v>316</v>
      </c>
      <c r="E45" s="109"/>
      <c r="F45" s="209"/>
      <c r="G45" s="217" t="s">
        <v>355</v>
      </c>
      <c r="H45" s="109"/>
      <c r="I45" s="109"/>
      <c r="J45" s="210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5.75" customHeight="1">
      <c r="B46" s="79" t="s">
        <v>317</v>
      </c>
      <c r="C46" s="138"/>
      <c r="D46" s="138"/>
      <c r="E46" s="109"/>
      <c r="F46" s="209"/>
      <c r="G46" s="109"/>
      <c r="H46" s="109"/>
      <c r="I46" s="109"/>
      <c r="J46" s="210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5.75" customHeight="1">
      <c r="A47" s="109"/>
      <c r="B47" s="109"/>
      <c r="C47" s="109"/>
      <c r="D47" s="109"/>
      <c r="E47" s="109"/>
      <c r="F47" s="209"/>
      <c r="G47" s="109"/>
      <c r="H47" s="109"/>
      <c r="I47" s="109"/>
      <c r="J47" s="210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15.75" customHeight="1" thickBot="1">
      <c r="A48" s="109"/>
      <c r="B48" s="109"/>
      <c r="C48" s="109"/>
      <c r="D48" s="109"/>
      <c r="E48" s="109"/>
      <c r="F48" s="211"/>
      <c r="G48" s="149"/>
      <c r="H48" s="149"/>
      <c r="I48" s="149"/>
      <c r="J48" s="216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ht="15.75" customHeight="1" thickTop="1">
      <c r="A49" s="109"/>
      <c r="B49" s="109"/>
      <c r="C49" s="109"/>
      <c r="D49" s="109"/>
      <c r="E49" s="109"/>
      <c r="F49" s="209"/>
      <c r="G49" s="109"/>
      <c r="H49" s="109"/>
      <c r="I49" s="109"/>
      <c r="J49" s="210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spans="1:27" ht="15.75" customHeight="1">
      <c r="A50" s="109"/>
      <c r="B50" s="109"/>
      <c r="C50" s="109"/>
      <c r="D50" s="109"/>
      <c r="E50" s="109"/>
      <c r="F50" s="209"/>
      <c r="G50" s="217" t="s">
        <v>350</v>
      </c>
      <c r="H50" s="218" t="s">
        <v>467</v>
      </c>
      <c r="I50" s="219" t="s">
        <v>118</v>
      </c>
      <c r="J50" s="210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spans="1:27" ht="15.75" customHeight="1" thickBot="1">
      <c r="A51" s="109"/>
      <c r="B51" s="109"/>
      <c r="C51" s="109"/>
      <c r="D51" s="109"/>
      <c r="E51" s="109"/>
      <c r="F51" s="212"/>
      <c r="G51" s="213"/>
      <c r="H51" s="213"/>
      <c r="I51" s="213"/>
      <c r="J51" s="214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spans="1:27" ht="15.75" customHeight="1">
      <c r="A52" s="109"/>
      <c r="B52" s="109"/>
      <c r="C52" s="109"/>
      <c r="D52" s="109"/>
      <c r="E52" s="109"/>
      <c r="F52" s="109"/>
      <c r="G52" s="109"/>
      <c r="H52" s="109"/>
      <c r="I52" s="109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spans="1:27" ht="15.75" customHeight="1">
      <c r="A53" s="109"/>
      <c r="B53" s="109"/>
      <c r="C53" s="109"/>
      <c r="D53" s="109"/>
      <c r="E53" s="109"/>
      <c r="F53" s="109"/>
      <c r="G53" s="109"/>
      <c r="H53" s="109"/>
      <c r="I53" s="109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spans="1:27" ht="15.75" customHeight="1">
      <c r="A54" s="109"/>
      <c r="B54" s="109"/>
      <c r="C54" s="109"/>
      <c r="D54" s="109"/>
      <c r="E54" s="109"/>
      <c r="F54" s="109"/>
      <c r="G54" s="109"/>
      <c r="H54" s="109"/>
      <c r="I54" s="109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spans="1:27" ht="15.75" customHeight="1">
      <c r="A55" s="109"/>
      <c r="B55" s="109"/>
      <c r="C55" s="109"/>
      <c r="D55" s="109"/>
      <c r="E55" s="109"/>
      <c r="F55" s="109"/>
      <c r="G55" s="109"/>
      <c r="H55" s="109"/>
      <c r="I55" s="109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spans="1:27" ht="15.75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ht="15.75" customHeight="1">
      <c r="A57" s="109"/>
      <c r="B57" s="109"/>
      <c r="C57" s="109"/>
      <c r="D57" s="109"/>
      <c r="E57" s="109"/>
      <c r="F57" s="109"/>
      <c r="G57" s="109"/>
      <c r="H57" s="109"/>
      <c r="I57" s="10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ht="15.75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ht="15.75" customHeight="1">
      <c r="A59" s="109"/>
      <c r="B59" s="109"/>
      <c r="C59" s="109"/>
      <c r="D59" s="109"/>
      <c r="E59" s="109"/>
      <c r="F59" s="109"/>
      <c r="G59" s="109"/>
      <c r="H59" s="109"/>
      <c r="I59" s="10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ht="15.75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ht="15.75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ht="15.75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27" ht="15.75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27" ht="15.75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5.7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15.7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ht="15.7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15.75" customHeight="1">
      <c r="A68" s="109"/>
      <c r="B68" s="109"/>
      <c r="C68" s="109"/>
      <c r="D68" s="109"/>
      <c r="E68" s="109"/>
      <c r="F68" s="109"/>
      <c r="G68" s="109"/>
      <c r="H68" s="109"/>
      <c r="I68" s="109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ht="15.75" customHeight="1">
      <c r="A69" s="109"/>
      <c r="B69" s="109"/>
      <c r="C69" s="109"/>
      <c r="D69" s="109"/>
      <c r="E69" s="109"/>
      <c r="F69" s="109"/>
      <c r="G69" s="109"/>
      <c r="H69" s="109"/>
      <c r="I69" s="109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ht="15.75" customHeight="1">
      <c r="A70" s="109"/>
      <c r="B70" s="109"/>
      <c r="C70" s="109"/>
      <c r="D70" s="109"/>
      <c r="E70" s="109"/>
      <c r="F70" s="109"/>
      <c r="G70" s="109"/>
      <c r="H70" s="109"/>
      <c r="I70" s="109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.75" customHeight="1">
      <c r="A71" s="109"/>
      <c r="B71" s="109"/>
      <c r="C71" s="109"/>
      <c r="D71" s="109"/>
      <c r="E71" s="109"/>
      <c r="F71" s="109"/>
      <c r="G71" s="109"/>
      <c r="H71" s="109"/>
      <c r="I71" s="109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.75" customHeight="1">
      <c r="A72" s="109"/>
      <c r="B72" s="109"/>
      <c r="C72" s="109"/>
      <c r="D72" s="109"/>
      <c r="E72" s="109"/>
      <c r="F72" s="109"/>
      <c r="G72" s="109"/>
      <c r="H72" s="109"/>
      <c r="I72" s="109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.75" customHeight="1">
      <c r="A73" s="109"/>
      <c r="B73" s="109"/>
      <c r="C73" s="109"/>
      <c r="D73" s="109"/>
      <c r="E73" s="109"/>
      <c r="F73" s="109"/>
      <c r="G73" s="109"/>
      <c r="H73" s="109"/>
      <c r="I73" s="109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.75" customHeight="1"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1:2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1:27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1:27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1:27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spans="1:27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spans="1:27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spans="1:2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spans="1:27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spans="1:27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spans="1:27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spans="1:27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spans="1:27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spans="1:27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spans="1:27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spans="1:27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spans="1:27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pans="1: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spans="1:27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spans="1:27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spans="1:27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spans="1:27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spans="1:27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spans="1:27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spans="1:27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spans="1:27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spans="1:27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spans="1:2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spans="1:27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spans="1:27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spans="1:27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spans="1:27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spans="1:27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spans="1:27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spans="1:27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spans="1:27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spans="1:2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spans="1:27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spans="1:27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pans="1:27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spans="1:27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spans="1:27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spans="1:27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spans="1:27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spans="1:27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spans="1:27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spans="1:2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spans="1:27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spans="1:27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spans="1:27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spans="1:27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spans="1:27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spans="1:27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spans="1:27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spans="1:27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spans="1:2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spans="1:27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spans="1:27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1:2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spans="1:27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spans="1:27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spans="1:27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spans="1:27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spans="1:27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spans="1:27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spans="1:27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spans="1:27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spans="1:27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spans="1:27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spans="1:2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spans="1:27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spans="1:27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spans="1:27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spans="1:27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pans="1:27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spans="1:27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spans="1:27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spans="1:27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spans="1:27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spans="1:2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spans="1:27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spans="1:27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spans="1:27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spans="1:27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spans="1:27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spans="1:27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spans="1:27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spans="1:27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spans="1:27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spans="1:2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spans="1:27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spans="1:27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spans="1:27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spans="1:27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spans="1:27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pans="1:27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spans="1:27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spans="1:27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spans="1:27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spans="1:2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spans="1:27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spans="1:27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spans="1:27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spans="1:27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spans="1:27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spans="1:27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spans="1:27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spans="1:27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spans="1:27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spans="1:2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spans="1:27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spans="1:27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spans="1:27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spans="1:27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spans="1:27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spans="1:27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spans="1:27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spans="1:27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pans="1:27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spans="1: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spans="1:27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spans="1:27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spans="1:27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spans="1:27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spans="1:27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spans="1:27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spans="1:27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spans="1:27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spans="1:27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spans="1:2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spans="1:27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spans="1:27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spans="1:27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spans="1:27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spans="1:27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spans="1:27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spans="1:27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spans="1:27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spans="1:27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pans="1:2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spans="1:27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spans="1:27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spans="1:27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spans="1:27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spans="1:27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spans="1:27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spans="1:27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spans="1:27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spans="1:27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spans="1:2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spans="1:27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spans="1:27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spans="1:27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spans="1:27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spans="1:27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spans="1:27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spans="1:27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spans="1:27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spans="1:27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spans="1:2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spans="1:27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spans="1:27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pans="1:27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spans="1:27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27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spans="1:27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spans="1:27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spans="1:27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spans="1:27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spans="1:2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spans="1:27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spans="1:27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spans="1:27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spans="1:27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spans="1:27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spans="1:27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spans="1:27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spans="1:27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spans="1:27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spans="1:2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spans="1:27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spans="1:27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spans="1:27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pans="1:27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spans="1:27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spans="1:27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spans="1:27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spans="1:27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spans="1:27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spans="1:2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spans="1:27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spans="1:27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spans="1:27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spans="1:27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spans="1:27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spans="1:27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spans="1:27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spans="1:27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spans="1:27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spans="1:2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pans="1:27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spans="1:27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spans="1:27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spans="1:27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spans="1:27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spans="1:27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spans="1:27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spans="1:27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spans="1:27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spans="1:2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spans="1:27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spans="1:27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spans="1:27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spans="1:27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spans="1:27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spans="1:27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spans="1:27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spans="1:27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spans="1:27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spans="1:2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spans="1:27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pans="1:27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spans="1:27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spans="1:27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spans="1:27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spans="1:27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spans="1:27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spans="1:27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spans="1:27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spans="1:2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spans="1:27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spans="1:27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spans="1:27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spans="1:27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spans="1:27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spans="1:27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spans="1:27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spans="1:27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spans="1:27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spans="1:2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spans="1:27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spans="1:27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spans="1:27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spans="1:27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pans="1:27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spans="1:27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spans="1:27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spans="1:27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spans="1:27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spans="1:2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spans="1:27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spans="1:27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spans="1:27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spans="1:27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spans="1:27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spans="1:27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spans="1:27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spans="1:27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spans="1:27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spans="1:2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spans="1:27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spans="1:27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spans="1:27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spans="1:27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spans="1:27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pans="1:27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spans="1:27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spans="1:27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spans="1:27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spans="1: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spans="1:27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spans="1:27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spans="1:27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spans="1:27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spans="1:27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spans="1:27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spans="1:27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spans="1:27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spans="1:27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spans="1:2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spans="1:27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spans="1:27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spans="1:27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spans="1:27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spans="1:27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spans="1:27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spans="1:27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spans="1:27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pans="1:27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spans="1:2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spans="1:27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spans="1:27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spans="1:27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spans="1:27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spans="1:27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spans="1:27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spans="1:27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spans="1:27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spans="1:27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spans="1:2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spans="1:27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spans="1:27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spans="1:27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spans="1:27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spans="1:27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spans="1:27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spans="1:27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spans="1:27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spans="1:27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pans="1:2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spans="1:27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spans="1:27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spans="1:27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spans="1:27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spans="1:27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spans="1:27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spans="1:27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spans="1:27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spans="1:27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spans="1:2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spans="1:27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spans="1:27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spans="1:27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spans="1:27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spans="1:27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spans="1:27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spans="1:27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spans="1:27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spans="1:27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spans="1:2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spans="1:27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spans="1:27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spans="1:27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spans="1:27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spans="1:27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spans="1:27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spans="1:27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pans="1:27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spans="1:27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spans="1:2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spans="1:27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spans="1:27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spans="1:27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spans="1:27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spans="1:27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spans="1:27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spans="1:27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spans="1:27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spans="1:27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spans="1:2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spans="1:27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spans="1:27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spans="1:27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spans="1:27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spans="1:27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spans="1:27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spans="1:27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spans="1:27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pans="1:27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spans="1:2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spans="1:27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spans="1:27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spans="1:27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spans="1:27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spans="1:27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spans="1:27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spans="1:27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spans="1:27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spans="1:27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spans="1:2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spans="1:27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spans="1:27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spans="1:27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spans="1:27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spans="1:27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spans="1:27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spans="1:27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spans="1:27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spans="1:27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pans="1:2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spans="1:27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spans="1:27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spans="1:27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spans="1:27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spans="1:27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spans="1:27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spans="1:27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spans="1:27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spans="1:27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spans="1:2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spans="1:27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spans="1:27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spans="1:27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spans="1:27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spans="1:27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spans="1:27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spans="1:27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spans="1:27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spans="1:27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spans="1:2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pans="1:27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spans="1:27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spans="1:27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spans="1:27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spans="1:27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spans="1:27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spans="1:27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spans="1:27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spans="1: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spans="1:27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spans="1:27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spans="1:27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spans="1:27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spans="1:27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spans="1:27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spans="1:27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spans="1:27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spans="1:27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spans="1:2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spans="1:27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pans="1:27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spans="1:27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spans="1:27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spans="1:27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spans="1:27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spans="1:27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spans="1:27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spans="1:27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spans="1:2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spans="1:27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spans="1:27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spans="1:27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spans="1:27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spans="1:27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spans="1:27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spans="1:27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spans="1:27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spans="1:27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spans="1:2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spans="1:27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spans="1:27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pans="1:27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spans="1:27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spans="1:27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spans="1:27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spans="1:27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spans="1:27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spans="1:27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spans="1:2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spans="1:27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spans="1:27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spans="1:27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spans="1:27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spans="1:27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spans="1:27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spans="1:27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spans="1:27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spans="1:27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spans="1:2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spans="1:27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spans="1:27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spans="1:27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pans="1:27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spans="1:27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spans="1:27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spans="1:27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spans="1:27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spans="1:27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spans="1:2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spans="1:27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spans="1:27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spans="1:27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spans="1:27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spans="1:27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spans="1:27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spans="1:27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spans="1:27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spans="1:27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spans="1:2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spans="1:27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spans="1:27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spans="1:27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spans="1:27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pans="1:27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spans="1:27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spans="1:27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spans="1:27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spans="1:27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spans="1:2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spans="1:27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spans="1:27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spans="1:27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spans="1:27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spans="1:27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spans="1:27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spans="1:27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spans="1:27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spans="1:27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spans="1:2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spans="1:27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spans="1:27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spans="1:27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spans="1:27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spans="1:27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pans="1:27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spans="1:27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spans="1:27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spans="1:27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spans="1: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spans="1:27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spans="1:27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spans="1:27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spans="1:27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spans="1:27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spans="1:27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spans="1:27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spans="1:27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spans="1:27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spans="1:2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spans="1:27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spans="1:27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spans="1:27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spans="1:27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spans="1:27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spans="1:27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pans="1:27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spans="1:27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spans="1:27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spans="1:2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spans="1:27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spans="1:27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spans="1:27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spans="1:27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spans="1:27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spans="1:27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</row>
    <row r="854" spans="1:27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</row>
    <row r="855" spans="1:27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</row>
    <row r="856" spans="1:27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</row>
    <row r="857" spans="1:2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</row>
    <row r="858" spans="1:27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</row>
    <row r="859" spans="1:27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</row>
    <row r="860" spans="1:27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</row>
    <row r="861" spans="1:27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</row>
    <row r="862" spans="1:27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</row>
    <row r="863" spans="1:27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</row>
    <row r="864" spans="1:27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spans="1:27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</row>
    <row r="866" spans="1:27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</row>
    <row r="867" spans="1:2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</row>
    <row r="868" spans="1:27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</row>
    <row r="869" spans="1:27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</row>
    <row r="870" spans="1:27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</row>
    <row r="871" spans="1:27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</row>
    <row r="872" spans="1:27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</row>
    <row r="873" spans="1:27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</row>
    <row r="874" spans="1:27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</row>
    <row r="875" spans="1:27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</row>
    <row r="876" spans="1:27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</row>
    <row r="877" spans="1:2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</row>
    <row r="878" spans="1:27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</row>
    <row r="879" spans="1:27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</row>
    <row r="880" spans="1:27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</row>
    <row r="881" spans="1:27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</row>
    <row r="882" spans="1:27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</row>
    <row r="883" spans="1:27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</row>
    <row r="884" spans="1:27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</row>
    <row r="885" spans="1:27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spans="1:27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</row>
    <row r="887" spans="1:2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</row>
    <row r="888" spans="1:27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</row>
    <row r="889" spans="1:27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</row>
    <row r="890" spans="1:27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</row>
    <row r="891" spans="1:27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</row>
    <row r="892" spans="1:27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</row>
    <row r="893" spans="1:27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</row>
    <row r="894" spans="1:27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</row>
    <row r="895" spans="1:27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</row>
    <row r="896" spans="1:27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</row>
    <row r="897" spans="1:2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</row>
    <row r="898" spans="1:27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</row>
    <row r="899" spans="1:27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</row>
    <row r="900" spans="1:27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</row>
    <row r="901" spans="1:27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</row>
    <row r="902" spans="1:27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</row>
    <row r="903" spans="1:27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</row>
    <row r="904" spans="1:27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</row>
    <row r="905" spans="1:27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</row>
    <row r="906" spans="1:27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spans="1:2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</row>
    <row r="908" spans="1:27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</row>
    <row r="909" spans="1:27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</row>
    <row r="910" spans="1:27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</row>
    <row r="911" spans="1:27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</row>
    <row r="912" spans="1:27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</row>
    <row r="913" spans="1:27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</row>
    <row r="914" spans="1:27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</row>
    <row r="915" spans="1:27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</row>
    <row r="916" spans="1:27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</row>
    <row r="917" spans="1:2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</row>
    <row r="918" spans="1:27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</row>
    <row r="919" spans="1:27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</row>
    <row r="920" spans="1:27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</row>
    <row r="921" spans="1:27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</row>
    <row r="922" spans="1:27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</row>
    <row r="923" spans="1:27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</row>
    <row r="924" spans="1:27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</row>
    <row r="925" spans="1:27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</row>
    <row r="926" spans="1:27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</row>
    <row r="927" spans="1: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spans="1:27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</row>
    <row r="929" spans="1:27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</row>
    <row r="930" spans="1:27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</row>
    <row r="931" spans="1:27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</row>
    <row r="932" spans="1:27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</row>
    <row r="933" spans="1:27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</row>
    <row r="934" spans="1:27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</row>
    <row r="935" spans="1:27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</row>
    <row r="936" spans="1:27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</row>
    <row r="937" spans="1:2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</row>
    <row r="938" spans="1:27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</row>
    <row r="939" spans="1:27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</row>
    <row r="940" spans="1:27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</row>
    <row r="941" spans="1:27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</row>
    <row r="942" spans="1:27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</row>
    <row r="943" spans="1:27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</row>
    <row r="944" spans="1:27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</row>
    <row r="945" spans="1:27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</row>
    <row r="946" spans="1:27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</row>
    <row r="947" spans="1:2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</row>
    <row r="948" spans="1:27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spans="1:27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</row>
    <row r="950" spans="1:27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</row>
    <row r="951" spans="1:27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</row>
    <row r="952" spans="1:27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</row>
    <row r="953" spans="1:27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</row>
    <row r="954" spans="1:27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</row>
    <row r="955" spans="1:27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</row>
    <row r="956" spans="1:27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</row>
    <row r="957" spans="1:2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</row>
    <row r="958" spans="1:27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</row>
    <row r="959" spans="1:27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</row>
    <row r="960" spans="1:27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</row>
    <row r="961" spans="1:27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</row>
    <row r="962" spans="1:27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</row>
    <row r="963" spans="1:27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</row>
    <row r="964" spans="1:27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</row>
    <row r="965" spans="1:27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</row>
    <row r="966" spans="1:27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</row>
    <row r="967" spans="1:2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</row>
    <row r="968" spans="1:27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</row>
    <row r="969" spans="1:27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spans="1:27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</row>
    <row r="971" spans="1:27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</row>
    <row r="972" spans="1:27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</row>
    <row r="973" spans="1:27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</row>
    <row r="974" spans="1:27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</row>
    <row r="975" spans="1:27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</row>
    <row r="976" spans="1:27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</row>
    <row r="977" spans="1:2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</row>
    <row r="978" spans="1:27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</row>
    <row r="979" spans="1:27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</row>
    <row r="980" spans="1:27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</row>
    <row r="981" spans="1:27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</row>
    <row r="982" spans="1:27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</row>
    <row r="983" spans="1:27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</row>
    <row r="984" spans="1:27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</row>
    <row r="985" spans="1:27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</row>
    <row r="986" spans="1:27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</row>
    <row r="987" spans="1:2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</row>
    <row r="988" spans="1:27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</row>
    <row r="989" spans="1:27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</row>
    <row r="990" spans="1:27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spans="1:27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</row>
    <row r="992" spans="1:27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</row>
    <row r="993" spans="1:27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</row>
    <row r="994" spans="1:27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</row>
    <row r="995" spans="1:27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</row>
    <row r="996" spans="1:27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</row>
    <row r="997" spans="1:2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</row>
    <row r="998" spans="1:27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</row>
    <row r="999" spans="1:27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</row>
    <row r="1000" spans="1:27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</row>
    <row r="1001" spans="1:27" ht="15.7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</row>
    <row r="1002" spans="1:27" ht="15.7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</row>
  </sheetData>
  <mergeCells count="3">
    <mergeCell ref="A1:I2"/>
    <mergeCell ref="K2:L2"/>
    <mergeCell ref="K8:L8"/>
  </mergeCells>
  <phoneticPr fontId="14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zoomScaleNormal="100" workbookViewId="0">
      <selection activeCell="E9" sqref="E9"/>
    </sheetView>
  </sheetViews>
  <sheetFormatPr defaultColWidth="14.42578125" defaultRowHeight="15.75" customHeight="1"/>
  <cols>
    <col min="1" max="4" width="20.140625" style="78" customWidth="1"/>
    <col min="5" max="5" width="21.140625" style="78" customWidth="1"/>
    <col min="6" max="8" width="20.140625" style="78" customWidth="1"/>
    <col min="9" max="9" width="22.7109375" style="78" bestFit="1" customWidth="1"/>
    <col min="10" max="16384" width="14.42578125" style="78"/>
  </cols>
  <sheetData>
    <row r="1" spans="1:27" ht="31.5" customHeight="1">
      <c r="A1" s="283" t="s">
        <v>500</v>
      </c>
      <c r="B1" s="283"/>
      <c r="C1" s="283"/>
      <c r="D1" s="283"/>
      <c r="E1" s="283"/>
      <c r="F1" s="283"/>
      <c r="G1" s="283"/>
      <c r="H1" s="283"/>
      <c r="I1" s="283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33" customHeight="1">
      <c r="A2" s="283"/>
      <c r="B2" s="283"/>
      <c r="C2" s="283"/>
      <c r="D2" s="283"/>
      <c r="E2" s="283"/>
      <c r="F2" s="283"/>
      <c r="G2" s="283"/>
      <c r="H2" s="283"/>
      <c r="I2" s="283"/>
      <c r="J2" s="77"/>
      <c r="K2" s="284" t="s">
        <v>188</v>
      </c>
      <c r="L2" s="285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5.75" customHeight="1">
      <c r="A3" s="79"/>
      <c r="B3" s="144" t="s">
        <v>131</v>
      </c>
      <c r="C3" s="144" t="s">
        <v>132</v>
      </c>
      <c r="D3" s="144" t="s">
        <v>133</v>
      </c>
      <c r="E3" s="144" t="s">
        <v>134</v>
      </c>
      <c r="F3" s="144" t="s">
        <v>135</v>
      </c>
      <c r="G3" s="144" t="s">
        <v>136</v>
      </c>
      <c r="H3" s="147" t="s">
        <v>137</v>
      </c>
      <c r="I3" s="144" t="s">
        <v>189</v>
      </c>
      <c r="K3" s="88" t="s">
        <v>190</v>
      </c>
      <c r="L3" s="77">
        <f>COUNTA(B4:I10)</f>
        <v>44</v>
      </c>
      <c r="M3" s="89" t="s">
        <v>191</v>
      </c>
      <c r="N3" s="89" t="s">
        <v>192</v>
      </c>
      <c r="O3" s="90" t="s">
        <v>193</v>
      </c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.75" customHeight="1">
      <c r="A4" s="91" t="s">
        <v>194</v>
      </c>
      <c r="B4" s="142" t="s">
        <v>195</v>
      </c>
      <c r="C4" s="142" t="s">
        <v>196</v>
      </c>
      <c r="D4" s="154" t="s">
        <v>197</v>
      </c>
      <c r="E4" s="154" t="s">
        <v>198</v>
      </c>
      <c r="F4" s="142" t="s">
        <v>199</v>
      </c>
      <c r="G4" s="142" t="s">
        <v>200</v>
      </c>
      <c r="H4" s="260" t="s">
        <v>201</v>
      </c>
      <c r="I4" s="258" t="s">
        <v>474</v>
      </c>
      <c r="K4" s="88" t="s">
        <v>203</v>
      </c>
      <c r="L4" s="77">
        <f>COUNTA(B17:I23)</f>
        <v>42</v>
      </c>
      <c r="M4" s="100" t="s">
        <v>204</v>
      </c>
      <c r="N4" s="100" t="s">
        <v>205</v>
      </c>
      <c r="O4" s="90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.75" customHeight="1">
      <c r="A5" s="79"/>
      <c r="B5" s="141" t="s">
        <v>206</v>
      </c>
      <c r="C5" s="141" t="s">
        <v>207</v>
      </c>
      <c r="D5" s="152" t="s">
        <v>143</v>
      </c>
      <c r="E5" s="152" t="s">
        <v>233</v>
      </c>
      <c r="F5" s="141" t="s">
        <v>219</v>
      </c>
      <c r="G5" s="141" t="s">
        <v>211</v>
      </c>
      <c r="H5" s="141" t="s">
        <v>230</v>
      </c>
      <c r="I5" s="141" t="s">
        <v>213</v>
      </c>
      <c r="K5" s="77"/>
      <c r="L5" s="77">
        <f>SUM(L3+L4)</f>
        <v>86</v>
      </c>
      <c r="M5" s="100" t="s">
        <v>204</v>
      </c>
      <c r="N5" s="100" t="s">
        <v>214</v>
      </c>
      <c r="O5" s="100" t="s">
        <v>215</v>
      </c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.75" customHeight="1">
      <c r="A6" s="79"/>
      <c r="B6" s="141" t="s">
        <v>216</v>
      </c>
      <c r="C6" s="141" t="s">
        <v>240</v>
      </c>
      <c r="D6" s="141" t="s">
        <v>208</v>
      </c>
      <c r="E6" s="141" t="s">
        <v>209</v>
      </c>
      <c r="F6" s="141" t="s">
        <v>210</v>
      </c>
      <c r="G6" s="146" t="s">
        <v>212</v>
      </c>
      <c r="H6" s="141" t="s">
        <v>477</v>
      </c>
      <c r="I6" s="141" t="s">
        <v>223</v>
      </c>
      <c r="J6" s="77"/>
      <c r="K6" s="77"/>
      <c r="L6" s="77"/>
      <c r="N6" s="109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15.75" customHeight="1">
      <c r="A7" s="79"/>
      <c r="B7" s="254" t="s">
        <v>224</v>
      </c>
      <c r="C7" s="141" t="s">
        <v>472</v>
      </c>
      <c r="D7" s="141" t="s">
        <v>218</v>
      </c>
      <c r="E7" s="141" t="s">
        <v>242</v>
      </c>
      <c r="F7" s="254" t="s">
        <v>228</v>
      </c>
      <c r="G7" s="146" t="s">
        <v>222</v>
      </c>
      <c r="H7" s="155" t="s">
        <v>499</v>
      </c>
      <c r="I7" s="152" t="s">
        <v>237</v>
      </c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5.75" customHeight="1">
      <c r="A8" s="79"/>
      <c r="B8" s="254" t="s">
        <v>231</v>
      </c>
      <c r="C8" s="141" t="s">
        <v>491</v>
      </c>
      <c r="D8" s="141" t="s">
        <v>241</v>
      </c>
      <c r="E8" s="141" t="s">
        <v>249</v>
      </c>
      <c r="F8" s="254" t="s">
        <v>234</v>
      </c>
      <c r="G8" s="152" t="s">
        <v>141</v>
      </c>
      <c r="H8" s="155" t="s">
        <v>245</v>
      </c>
      <c r="I8" s="152" t="s">
        <v>144</v>
      </c>
      <c r="J8" s="77"/>
      <c r="K8" s="286" t="s">
        <v>238</v>
      </c>
      <c r="L8" s="28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5.75" customHeight="1">
      <c r="A9" s="79"/>
      <c r="B9" s="257" t="s">
        <v>473</v>
      </c>
      <c r="C9" s="152" t="s">
        <v>469</v>
      </c>
      <c r="D9" s="79"/>
      <c r="F9" s="259" t="s">
        <v>464</v>
      </c>
      <c r="G9" s="253" t="s">
        <v>244</v>
      </c>
      <c r="H9" s="79"/>
      <c r="I9" s="79"/>
      <c r="J9" s="77"/>
      <c r="K9" s="112" t="s">
        <v>246</v>
      </c>
      <c r="L9" s="113" t="s">
        <v>247</v>
      </c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5.75" customHeight="1">
      <c r="A10" s="79"/>
      <c r="B10" s="79"/>
      <c r="C10" s="79"/>
      <c r="D10" s="79"/>
      <c r="E10" s="79"/>
      <c r="F10" s="79"/>
      <c r="G10" s="79"/>
      <c r="H10" s="145"/>
      <c r="I10" s="79"/>
      <c r="J10" s="77"/>
      <c r="K10" s="112" t="s">
        <v>251</v>
      </c>
      <c r="L10" s="113" t="s">
        <v>252</v>
      </c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5.75" customHeight="1">
      <c r="A11" s="100"/>
      <c r="B11" s="220"/>
      <c r="C11" s="220"/>
      <c r="D11" s="220"/>
      <c r="E11" s="220"/>
      <c r="F11" s="220"/>
      <c r="G11" s="220"/>
      <c r="H11" s="220"/>
      <c r="I11" s="221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5.75" customHeight="1">
      <c r="A12" s="116" t="s">
        <v>253</v>
      </c>
      <c r="B12" s="221">
        <f t="shared" ref="B12:I12" si="0">COUNTIF(B4:B11, "*SJ*")</f>
        <v>2</v>
      </c>
      <c r="C12" s="221">
        <f t="shared" si="0"/>
        <v>4</v>
      </c>
      <c r="D12" s="221">
        <f t="shared" si="0"/>
        <v>3</v>
      </c>
      <c r="E12" s="221">
        <f t="shared" si="0"/>
        <v>2</v>
      </c>
      <c r="F12" s="221">
        <f t="shared" si="0"/>
        <v>2</v>
      </c>
      <c r="G12" s="221">
        <f t="shared" si="0"/>
        <v>4</v>
      </c>
      <c r="H12" s="221">
        <f t="shared" si="0"/>
        <v>2</v>
      </c>
      <c r="I12" s="221">
        <f t="shared" si="0"/>
        <v>2</v>
      </c>
      <c r="J12" s="77"/>
      <c r="K12" s="117">
        <v>309</v>
      </c>
      <c r="L12" s="117">
        <v>311</v>
      </c>
      <c r="M12" s="118">
        <v>312</v>
      </c>
      <c r="N12" s="117">
        <v>313</v>
      </c>
      <c r="O12" s="118">
        <v>314</v>
      </c>
      <c r="P12" s="117">
        <v>315</v>
      </c>
      <c r="Q12" s="118">
        <v>316</v>
      </c>
      <c r="R12" s="118">
        <v>318</v>
      </c>
      <c r="S12" s="118">
        <v>320</v>
      </c>
      <c r="U12" s="77"/>
      <c r="V12" s="77"/>
      <c r="W12" s="77"/>
      <c r="X12" s="77"/>
      <c r="Y12" s="77"/>
      <c r="Z12" s="77"/>
      <c r="AA12" s="77"/>
    </row>
    <row r="13" spans="1:27" ht="15.75" customHeight="1">
      <c r="A13" s="116" t="s">
        <v>254</v>
      </c>
      <c r="B13" s="221">
        <f t="shared" ref="B13:I13" si="1">B14-B12</f>
        <v>4</v>
      </c>
      <c r="C13" s="221">
        <f t="shared" si="1"/>
        <v>2</v>
      </c>
      <c r="D13" s="221">
        <f t="shared" si="1"/>
        <v>2</v>
      </c>
      <c r="E13" s="221">
        <f t="shared" si="1"/>
        <v>3</v>
      </c>
      <c r="F13" s="221">
        <f t="shared" si="1"/>
        <v>4</v>
      </c>
      <c r="G13" s="221">
        <f t="shared" si="1"/>
        <v>2</v>
      </c>
      <c r="H13" s="221">
        <f t="shared" si="1"/>
        <v>3</v>
      </c>
      <c r="I13" s="221">
        <f t="shared" si="1"/>
        <v>3</v>
      </c>
      <c r="J13" s="119"/>
      <c r="K13" s="117" t="s">
        <v>246</v>
      </c>
      <c r="L13" s="117" t="s">
        <v>246</v>
      </c>
      <c r="M13" s="118" t="s">
        <v>251</v>
      </c>
      <c r="N13" s="117" t="s">
        <v>246</v>
      </c>
      <c r="O13" s="118" t="s">
        <v>251</v>
      </c>
      <c r="P13" s="117" t="s">
        <v>246</v>
      </c>
      <c r="Q13" s="118" t="s">
        <v>251</v>
      </c>
      <c r="R13" s="118" t="s">
        <v>251</v>
      </c>
      <c r="S13" s="118" t="s">
        <v>251</v>
      </c>
      <c r="U13" s="77"/>
      <c r="V13" s="77"/>
      <c r="W13" s="77"/>
      <c r="X13" s="77"/>
      <c r="Y13" s="77"/>
      <c r="Z13" s="77"/>
      <c r="AA13" s="77"/>
    </row>
    <row r="14" spans="1:27" ht="15.75" customHeight="1">
      <c r="A14" s="115" t="s">
        <v>255</v>
      </c>
      <c r="B14" s="221">
        <f t="shared" ref="B14:I14" si="2">COUNTA(B4:B11)</f>
        <v>6</v>
      </c>
      <c r="C14" s="221">
        <f t="shared" si="2"/>
        <v>6</v>
      </c>
      <c r="D14" s="221">
        <f t="shared" si="2"/>
        <v>5</v>
      </c>
      <c r="E14" s="221">
        <f t="shared" si="2"/>
        <v>5</v>
      </c>
      <c r="F14" s="221">
        <f t="shared" si="2"/>
        <v>6</v>
      </c>
      <c r="G14" s="221">
        <f t="shared" si="2"/>
        <v>6</v>
      </c>
      <c r="H14" s="221">
        <f t="shared" si="2"/>
        <v>5</v>
      </c>
      <c r="I14" s="221">
        <f t="shared" si="2"/>
        <v>5</v>
      </c>
      <c r="J14" s="120">
        <f>SUM(B14:I14)</f>
        <v>44</v>
      </c>
      <c r="K14" s="121" t="s">
        <v>256</v>
      </c>
      <c r="L14" s="121" t="s">
        <v>256</v>
      </c>
      <c r="M14" s="121" t="s">
        <v>256</v>
      </c>
      <c r="N14" s="121" t="s">
        <v>256</v>
      </c>
      <c r="O14" s="121" t="s">
        <v>256</v>
      </c>
      <c r="P14" s="121" t="s">
        <v>256</v>
      </c>
      <c r="Q14" s="121" t="s">
        <v>256</v>
      </c>
      <c r="R14" s="121" t="s">
        <v>256</v>
      </c>
      <c r="S14" s="121" t="s">
        <v>256</v>
      </c>
      <c r="U14" s="77"/>
      <c r="V14" s="77"/>
      <c r="W14" s="77"/>
      <c r="X14" s="77"/>
      <c r="Y14" s="77"/>
      <c r="Z14" s="77"/>
      <c r="AA14" s="77"/>
    </row>
    <row r="15" spans="1:27" ht="15.75" customHeight="1">
      <c r="A15" s="115"/>
      <c r="B15" s="220"/>
      <c r="C15" s="220"/>
      <c r="D15" s="220"/>
      <c r="E15" s="220"/>
      <c r="F15" s="220"/>
      <c r="G15" s="220"/>
      <c r="H15" s="220"/>
      <c r="I15" s="220"/>
      <c r="J15" s="120"/>
      <c r="K15" s="120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15.75" customHeight="1">
      <c r="A16" s="115"/>
      <c r="B16" s="144" t="s">
        <v>151</v>
      </c>
      <c r="C16" s="144" t="s">
        <v>257</v>
      </c>
      <c r="D16" s="144" t="s">
        <v>153</v>
      </c>
      <c r="E16" s="144" t="s">
        <v>154</v>
      </c>
      <c r="F16" s="144" t="s">
        <v>258</v>
      </c>
      <c r="G16" s="144" t="s">
        <v>156</v>
      </c>
      <c r="H16" s="144" t="s">
        <v>157</v>
      </c>
      <c r="I16" s="222" t="s">
        <v>475</v>
      </c>
      <c r="J16" s="120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1:27" ht="15.75" customHeight="1">
      <c r="A17" s="91" t="s">
        <v>260</v>
      </c>
      <c r="B17" s="142" t="s">
        <v>261</v>
      </c>
      <c r="C17" s="142" t="s">
        <v>262</v>
      </c>
      <c r="D17" s="142" t="s">
        <v>263</v>
      </c>
      <c r="E17" s="258" t="s">
        <v>265</v>
      </c>
      <c r="F17" s="142" t="s">
        <v>264</v>
      </c>
      <c r="G17" s="154" t="s">
        <v>266</v>
      </c>
      <c r="H17" s="142" t="s">
        <v>267</v>
      </c>
      <c r="I17" s="154" t="s">
        <v>465</v>
      </c>
      <c r="J17" s="120"/>
      <c r="K17" s="120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15.75" customHeight="1">
      <c r="A18" s="126"/>
      <c r="B18" s="141" t="s">
        <v>296</v>
      </c>
      <c r="C18" s="141" t="s">
        <v>269</v>
      </c>
      <c r="D18" s="141" t="s">
        <v>271</v>
      </c>
      <c r="E18" s="259" t="s">
        <v>273</v>
      </c>
      <c r="F18" s="141" t="s">
        <v>297</v>
      </c>
      <c r="G18" s="152" t="s">
        <v>163</v>
      </c>
      <c r="H18" s="141" t="s">
        <v>275</v>
      </c>
      <c r="I18" s="152" t="s">
        <v>165</v>
      </c>
      <c r="K18" s="120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spans="1:27" ht="15.75" customHeight="1">
      <c r="A19" s="128"/>
      <c r="B19" s="152" t="s">
        <v>277</v>
      </c>
      <c r="C19" s="151" t="s">
        <v>471</v>
      </c>
      <c r="D19" s="141" t="s">
        <v>278</v>
      </c>
      <c r="E19" s="152" t="s">
        <v>484</v>
      </c>
      <c r="F19" s="152" t="s">
        <v>286</v>
      </c>
      <c r="G19" s="152" t="s">
        <v>299</v>
      </c>
      <c r="H19" s="141" t="s">
        <v>282</v>
      </c>
      <c r="I19" s="152" t="s">
        <v>171</v>
      </c>
      <c r="K19" s="120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7" ht="15.75" customHeight="1">
      <c r="A20" s="79"/>
      <c r="B20" s="152" t="s">
        <v>284</v>
      </c>
      <c r="C20" s="152" t="s">
        <v>483</v>
      </c>
      <c r="D20" s="141" t="s">
        <v>285</v>
      </c>
      <c r="E20" s="152" t="s">
        <v>162</v>
      </c>
      <c r="F20" s="152" t="s">
        <v>486</v>
      </c>
      <c r="G20" s="141" t="s">
        <v>480</v>
      </c>
      <c r="H20" s="152" t="s">
        <v>485</v>
      </c>
      <c r="I20" s="141" t="s">
        <v>281</v>
      </c>
      <c r="J20" s="120"/>
      <c r="K20" s="120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spans="1:27" ht="15.75" customHeight="1">
      <c r="A21" s="129"/>
      <c r="B21" s="150" t="s">
        <v>470</v>
      </c>
      <c r="C21" s="152" t="s">
        <v>167</v>
      </c>
      <c r="D21" s="141" t="s">
        <v>293</v>
      </c>
      <c r="E21" s="141" t="s">
        <v>292</v>
      </c>
      <c r="F21" s="255" t="s">
        <v>468</v>
      </c>
      <c r="G21" s="254" t="s">
        <v>280</v>
      </c>
      <c r="H21" s="152" t="s">
        <v>466</v>
      </c>
      <c r="I21" s="141" t="s">
        <v>288</v>
      </c>
      <c r="J21" s="77"/>
      <c r="K21" s="77"/>
      <c r="L21" s="77"/>
      <c r="M21" s="120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ht="15.75" customHeight="1">
      <c r="A22" s="79"/>
      <c r="B22" s="79"/>
      <c r="C22" s="79"/>
      <c r="D22" s="79"/>
      <c r="E22" s="141" t="s">
        <v>283</v>
      </c>
      <c r="F22" s="79"/>
      <c r="H22" s="79"/>
      <c r="I22" s="79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ht="15.75" customHeight="1">
      <c r="A23" s="79"/>
      <c r="B23" s="79"/>
      <c r="C23" s="79"/>
      <c r="D23" s="79"/>
      <c r="E23" s="141" t="s">
        <v>276</v>
      </c>
      <c r="F23" s="79"/>
      <c r="G23" s="79"/>
      <c r="H23" s="79"/>
      <c r="I23" s="79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5.75" customHeight="1">
      <c r="A24" s="79"/>
      <c r="B24" s="79"/>
      <c r="C24" s="130"/>
      <c r="D24" s="130"/>
      <c r="E24" s="79"/>
      <c r="F24" s="130"/>
      <c r="G24" s="130"/>
      <c r="H24" s="130"/>
      <c r="I24" s="130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>
      <c r="A25" s="116" t="s">
        <v>253</v>
      </c>
      <c r="B25" s="139">
        <f t="shared" ref="B25:I25" si="3">COUNTIF(B17:B24, "*SJ*")</f>
        <v>2</v>
      </c>
      <c r="C25" s="139">
        <f t="shared" si="3"/>
        <v>3</v>
      </c>
      <c r="D25" s="139">
        <f t="shared" si="3"/>
        <v>2</v>
      </c>
      <c r="E25" s="139">
        <f t="shared" si="3"/>
        <v>2</v>
      </c>
      <c r="F25" s="139">
        <f t="shared" si="3"/>
        <v>3</v>
      </c>
      <c r="G25" s="139">
        <f t="shared" si="3"/>
        <v>1</v>
      </c>
      <c r="H25" s="139">
        <f t="shared" si="3"/>
        <v>2</v>
      </c>
      <c r="I25" s="139">
        <f t="shared" si="3"/>
        <v>2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ht="15.75" customHeight="1">
      <c r="A26" s="116" t="s">
        <v>254</v>
      </c>
      <c r="B26" s="139">
        <f t="shared" ref="B26:I26" si="4">B27-B25</f>
        <v>3</v>
      </c>
      <c r="C26" s="139">
        <f t="shared" si="4"/>
        <v>2</v>
      </c>
      <c r="D26" s="139">
        <f t="shared" si="4"/>
        <v>3</v>
      </c>
      <c r="E26" s="139">
        <f t="shared" si="4"/>
        <v>5</v>
      </c>
      <c r="F26" s="139">
        <f t="shared" si="4"/>
        <v>2</v>
      </c>
      <c r="G26" s="139">
        <f t="shared" si="4"/>
        <v>4</v>
      </c>
      <c r="H26" s="139">
        <f t="shared" si="4"/>
        <v>3</v>
      </c>
      <c r="I26" s="139">
        <f t="shared" si="4"/>
        <v>3</v>
      </c>
      <c r="J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15.75" customHeight="1">
      <c r="A27" s="116" t="s">
        <v>302</v>
      </c>
      <c r="B27" s="139">
        <f t="shared" ref="B27:I27" si="5">COUNTA(B17:B24)</f>
        <v>5</v>
      </c>
      <c r="C27" s="139">
        <f t="shared" si="5"/>
        <v>5</v>
      </c>
      <c r="D27" s="139">
        <f t="shared" si="5"/>
        <v>5</v>
      </c>
      <c r="E27" s="139">
        <f t="shared" si="5"/>
        <v>7</v>
      </c>
      <c r="F27" s="139">
        <f t="shared" si="5"/>
        <v>5</v>
      </c>
      <c r="G27" s="139">
        <f t="shared" si="5"/>
        <v>5</v>
      </c>
      <c r="H27" s="139">
        <f t="shared" si="5"/>
        <v>5</v>
      </c>
      <c r="I27" s="139">
        <f t="shared" si="5"/>
        <v>5</v>
      </c>
      <c r="J27" s="120">
        <f>SUM(B27:I27)</f>
        <v>42</v>
      </c>
      <c r="L27" s="77"/>
      <c r="M27" s="77" t="s">
        <v>492</v>
      </c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spans="1:27" ht="15.75" customHeight="1">
      <c r="A28" s="115" t="s">
        <v>303</v>
      </c>
      <c r="B28" s="139">
        <f t="shared" ref="B28:I28" si="6">B14+B27</f>
        <v>11</v>
      </c>
      <c r="C28" s="139">
        <f t="shared" si="6"/>
        <v>11</v>
      </c>
      <c r="D28" s="139">
        <f t="shared" si="6"/>
        <v>10</v>
      </c>
      <c r="E28" s="139">
        <f t="shared" si="6"/>
        <v>12</v>
      </c>
      <c r="F28" s="139">
        <f t="shared" si="6"/>
        <v>11</v>
      </c>
      <c r="G28" s="139">
        <f t="shared" si="6"/>
        <v>11</v>
      </c>
      <c r="H28" s="139">
        <f t="shared" si="6"/>
        <v>10</v>
      </c>
      <c r="I28" s="139">
        <f t="shared" si="6"/>
        <v>10</v>
      </c>
      <c r="J28" s="77">
        <f>SUM(B28:I28)</f>
        <v>86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spans="1:27" ht="15.75" customHeight="1" thickBot="1"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spans="1:27" ht="15.75" customHeight="1" thickBot="1">
      <c r="A30" s="120"/>
      <c r="B30" s="131"/>
      <c r="C30" s="250" t="s">
        <v>318</v>
      </c>
      <c r="D30" s="252" t="s">
        <v>124</v>
      </c>
      <c r="E30" s="256" t="s">
        <v>122</v>
      </c>
      <c r="F30" s="251" t="s">
        <v>349</v>
      </c>
      <c r="G30" s="261" t="s">
        <v>325</v>
      </c>
      <c r="H30" s="262" t="s">
        <v>495</v>
      </c>
      <c r="I30" s="263" t="s">
        <v>496</v>
      </c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spans="1:27" ht="15.75" customHeight="1">
      <c r="A31" s="120"/>
      <c r="B31" s="131"/>
      <c r="H31" s="264" t="s">
        <v>304</v>
      </c>
      <c r="I31" s="265">
        <v>6</v>
      </c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spans="1:27" ht="15.75" customHeight="1">
      <c r="A32" s="120"/>
      <c r="B32" s="131"/>
      <c r="C32" s="131"/>
      <c r="D32" s="131"/>
      <c r="E32" s="131"/>
      <c r="F32" s="131"/>
      <c r="H32" s="264" t="s">
        <v>305</v>
      </c>
      <c r="I32" s="265">
        <v>6</v>
      </c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spans="1:27" ht="15.75" customHeight="1">
      <c r="A33" s="120"/>
      <c r="B33" s="131"/>
      <c r="H33" s="264" t="s">
        <v>306</v>
      </c>
      <c r="I33" s="266">
        <v>1</v>
      </c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spans="1:27" ht="15.75" customHeight="1">
      <c r="A34" s="109"/>
      <c r="B34" s="109"/>
      <c r="H34" s="267" t="s">
        <v>307</v>
      </c>
      <c r="I34" s="268">
        <v>27</v>
      </c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spans="1:27" ht="15.75" customHeight="1" thickBot="1">
      <c r="A35" s="109"/>
      <c r="B35" s="109"/>
      <c r="C35" s="109"/>
      <c r="D35" s="109"/>
      <c r="E35" s="109"/>
      <c r="F35" s="109"/>
      <c r="H35" s="211" t="s">
        <v>309</v>
      </c>
      <c r="I35" s="269">
        <v>46</v>
      </c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spans="1:27" ht="15.75" customHeight="1" thickTop="1" thickBot="1">
      <c r="A36" s="109"/>
      <c r="B36" s="109"/>
      <c r="C36" s="109"/>
      <c r="D36" s="109"/>
      <c r="F36" s="109"/>
      <c r="H36" s="270" t="s">
        <v>125</v>
      </c>
      <c r="I36" s="271">
        <f>SUM(I31:I35)</f>
        <v>86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5.75" customHeight="1">
      <c r="A37" s="109"/>
      <c r="B37" s="136"/>
      <c r="C37" s="136"/>
      <c r="D37" s="136"/>
      <c r="E37" s="136"/>
      <c r="F37" s="136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spans="1:27" ht="15.75" customHeight="1">
      <c r="A38" s="109"/>
      <c r="B38" s="109"/>
      <c r="C38" s="109"/>
      <c r="D38" s="109"/>
      <c r="E38" s="109"/>
      <c r="F38" s="109"/>
      <c r="G38" s="109"/>
      <c r="H38" s="109"/>
      <c r="I38" s="109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pans="1:27" ht="15.75" customHeight="1">
      <c r="A39" s="109"/>
      <c r="B39" s="109"/>
      <c r="C39" s="109"/>
      <c r="D39" s="109"/>
      <c r="G39" s="109"/>
      <c r="H39" s="109"/>
      <c r="I39" s="109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spans="1:27" ht="15.75" customHeight="1">
      <c r="A40" s="109"/>
      <c r="B40" s="109"/>
      <c r="C40" s="109"/>
      <c r="D40" s="109"/>
      <c r="G40" s="109"/>
      <c r="H40" s="109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spans="1:27" ht="15.75" customHeight="1" thickBot="1">
      <c r="A41" s="109"/>
      <c r="B41" s="109"/>
      <c r="C41" s="109"/>
      <c r="D41" s="109"/>
      <c r="G41" s="109"/>
      <c r="H41" s="109"/>
      <c r="I41" s="109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5.75" customHeight="1">
      <c r="A42" s="109"/>
      <c r="B42" s="109"/>
      <c r="C42" s="109"/>
      <c r="D42" s="109"/>
      <c r="F42" s="207"/>
      <c r="G42" s="247" t="s">
        <v>318</v>
      </c>
      <c r="H42" s="248" t="s">
        <v>349</v>
      </c>
      <c r="I42" s="246" t="s">
        <v>122</v>
      </c>
      <c r="J42" s="249" t="s">
        <v>325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5.75" customHeight="1" thickBot="1">
      <c r="A43" s="109"/>
      <c r="B43" s="109"/>
      <c r="C43" s="109"/>
      <c r="D43" s="109"/>
      <c r="E43" s="109"/>
      <c r="F43" s="212"/>
      <c r="G43" s="215"/>
      <c r="H43" s="213"/>
      <c r="I43" s="213"/>
      <c r="J43" s="214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5.75" customHeight="1">
      <c r="A44" s="109" t="s">
        <v>310</v>
      </c>
      <c r="B44" s="79" t="s">
        <v>311</v>
      </c>
      <c r="C44" s="79" t="s">
        <v>312</v>
      </c>
      <c r="D44" s="79" t="s">
        <v>313</v>
      </c>
      <c r="E44" s="109"/>
      <c r="F44" s="209" t="s">
        <v>369</v>
      </c>
      <c r="G44" s="217" t="s">
        <v>368</v>
      </c>
      <c r="H44" s="218" t="s">
        <v>367</v>
      </c>
      <c r="I44" s="109"/>
      <c r="J44" s="272" t="s">
        <v>326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5.75" customHeight="1">
      <c r="A45" s="131"/>
      <c r="B45" s="79" t="s">
        <v>314</v>
      </c>
      <c r="C45" s="79" t="s">
        <v>315</v>
      </c>
      <c r="D45" s="79" t="s">
        <v>316</v>
      </c>
      <c r="E45" s="109"/>
      <c r="F45" s="209"/>
      <c r="G45" s="217" t="s">
        <v>355</v>
      </c>
      <c r="H45" s="109"/>
      <c r="I45" s="109"/>
      <c r="J45" s="210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5.75" customHeight="1">
      <c r="B46" s="79" t="s">
        <v>317</v>
      </c>
      <c r="C46" s="138"/>
      <c r="D46" s="138"/>
      <c r="E46" s="109"/>
      <c r="F46" s="209"/>
      <c r="G46" s="109"/>
      <c r="H46" s="109"/>
      <c r="I46" s="109"/>
      <c r="J46" s="210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5.75" customHeight="1">
      <c r="A47" s="109"/>
      <c r="B47" s="109"/>
      <c r="C47" s="109"/>
      <c r="D47" s="109"/>
      <c r="E47" s="109"/>
      <c r="F47" s="209"/>
      <c r="G47" s="109"/>
      <c r="H47" s="109"/>
      <c r="I47" s="109"/>
      <c r="J47" s="210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15.75" customHeight="1" thickBot="1">
      <c r="A48" s="109"/>
      <c r="B48" s="109"/>
      <c r="C48" s="109"/>
      <c r="D48" s="109"/>
      <c r="E48" s="109"/>
      <c r="F48" s="211"/>
      <c r="G48" s="149"/>
      <c r="H48" s="149"/>
      <c r="I48" s="149"/>
      <c r="J48" s="216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ht="15.75" customHeight="1" thickTop="1">
      <c r="A49" s="109"/>
      <c r="B49" s="109"/>
      <c r="C49" s="109"/>
      <c r="D49" s="109"/>
      <c r="E49" s="109"/>
      <c r="F49" s="209"/>
      <c r="G49" s="109"/>
      <c r="H49" s="109"/>
      <c r="I49" s="109"/>
      <c r="J49" s="210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spans="1:27" ht="15.75" customHeight="1">
      <c r="A50" s="109"/>
      <c r="B50" s="109"/>
      <c r="C50" s="109"/>
      <c r="D50" s="109"/>
      <c r="E50" s="109"/>
      <c r="F50" s="209"/>
      <c r="G50" s="217" t="s">
        <v>350</v>
      </c>
      <c r="H50" s="218" t="s">
        <v>467</v>
      </c>
      <c r="I50" s="219" t="s">
        <v>118</v>
      </c>
      <c r="J50" s="210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spans="1:27" ht="15.75" customHeight="1" thickBot="1">
      <c r="A51" s="109"/>
      <c r="B51" s="109"/>
      <c r="C51" s="109"/>
      <c r="D51" s="109"/>
      <c r="E51" s="109"/>
      <c r="F51" s="212"/>
      <c r="G51" s="213"/>
      <c r="H51" s="213"/>
      <c r="I51" s="213"/>
      <c r="J51" s="214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spans="1:27" ht="15.75" customHeight="1">
      <c r="A52" s="109"/>
      <c r="B52" s="109"/>
      <c r="C52" s="109"/>
      <c r="D52" s="109"/>
      <c r="E52" s="109"/>
      <c r="F52" s="109"/>
      <c r="G52" s="109"/>
      <c r="H52" s="109"/>
      <c r="I52" s="109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spans="1:27" ht="15.75" customHeight="1">
      <c r="A53" s="109"/>
      <c r="B53" s="109"/>
      <c r="C53" s="109"/>
      <c r="D53" s="109"/>
      <c r="E53" s="109"/>
      <c r="F53" s="109"/>
      <c r="G53" s="109"/>
      <c r="H53" s="109"/>
      <c r="I53" s="109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spans="1:27" ht="15.75" customHeight="1">
      <c r="A54" s="109"/>
      <c r="B54" s="109"/>
      <c r="C54" s="109"/>
      <c r="D54" s="109"/>
      <c r="E54" s="109"/>
      <c r="F54" s="109"/>
      <c r="G54" s="109"/>
      <c r="H54" s="109"/>
      <c r="I54" s="109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spans="1:27" ht="15.75" customHeight="1">
      <c r="A55" s="109"/>
      <c r="B55" s="109"/>
      <c r="C55" s="109"/>
      <c r="D55" s="109"/>
      <c r="E55" s="109"/>
      <c r="F55" s="109"/>
      <c r="G55" s="109"/>
      <c r="H55" s="109"/>
      <c r="I55" s="109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spans="1:27" ht="15.75" customHeight="1">
      <c r="A56" s="109"/>
      <c r="B56" s="109"/>
      <c r="C56" s="109"/>
      <c r="D56" s="109"/>
      <c r="E56" s="109"/>
      <c r="F56" s="109"/>
      <c r="G56" s="109"/>
      <c r="H56" s="109"/>
      <c r="I56" s="109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ht="15.75" customHeight="1">
      <c r="A57" s="109"/>
      <c r="B57" s="109"/>
      <c r="C57" s="109"/>
      <c r="D57" s="109"/>
      <c r="E57" s="109"/>
      <c r="F57" s="109"/>
      <c r="G57" s="109"/>
      <c r="H57" s="109"/>
      <c r="I57" s="10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ht="15.75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ht="15.75" customHeight="1">
      <c r="A59" s="109"/>
      <c r="B59" s="109"/>
      <c r="C59" s="109"/>
      <c r="D59" s="109"/>
      <c r="E59" s="109"/>
      <c r="F59" s="109"/>
      <c r="G59" s="109"/>
      <c r="H59" s="109"/>
      <c r="I59" s="109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ht="15.75" customHeight="1">
      <c r="A60" s="109"/>
      <c r="B60" s="109"/>
      <c r="C60" s="109"/>
      <c r="D60" s="109"/>
      <c r="E60" s="109"/>
      <c r="F60" s="109"/>
      <c r="G60" s="109"/>
      <c r="H60" s="109"/>
      <c r="I60" s="109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ht="15.75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ht="15.75" customHeight="1">
      <c r="A62" s="109"/>
      <c r="B62" s="109"/>
      <c r="C62" s="109"/>
      <c r="D62" s="109"/>
      <c r="E62" s="109"/>
      <c r="F62" s="109"/>
      <c r="G62" s="109"/>
      <c r="H62" s="109"/>
      <c r="I62" s="109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27" ht="15.75" customHeight="1">
      <c r="A63" s="109"/>
      <c r="B63" s="109"/>
      <c r="C63" s="109"/>
      <c r="D63" s="109"/>
      <c r="E63" s="109"/>
      <c r="F63" s="109"/>
      <c r="G63" s="109"/>
      <c r="H63" s="109"/>
      <c r="I63" s="10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27" ht="15.75" customHeight="1">
      <c r="A64" s="109"/>
      <c r="B64" s="109"/>
      <c r="C64" s="109"/>
      <c r="D64" s="109"/>
      <c r="E64" s="109"/>
      <c r="F64" s="109"/>
      <c r="G64" s="109"/>
      <c r="H64" s="109"/>
      <c r="I64" s="10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5.7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15.7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ht="15.75" customHeight="1">
      <c r="A67" s="109"/>
      <c r="B67" s="109"/>
      <c r="C67" s="109"/>
      <c r="D67" s="109"/>
      <c r="E67" s="109"/>
      <c r="F67" s="109"/>
      <c r="G67" s="109"/>
      <c r="H67" s="109"/>
      <c r="I67" s="109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15.75" customHeight="1">
      <c r="A68" s="109"/>
      <c r="B68" s="109"/>
      <c r="C68" s="109"/>
      <c r="D68" s="109"/>
      <c r="E68" s="109"/>
      <c r="F68" s="109"/>
      <c r="G68" s="109"/>
      <c r="H68" s="109"/>
      <c r="I68" s="109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ht="15.75" customHeight="1">
      <c r="A69" s="109"/>
      <c r="B69" s="109"/>
      <c r="C69" s="109"/>
      <c r="D69" s="109"/>
      <c r="E69" s="109"/>
      <c r="F69" s="109"/>
      <c r="G69" s="109"/>
      <c r="H69" s="109"/>
      <c r="I69" s="109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ht="15.75" customHeight="1">
      <c r="A70" s="109"/>
      <c r="B70" s="109"/>
      <c r="C70" s="109"/>
      <c r="D70" s="109"/>
      <c r="E70" s="109"/>
      <c r="F70" s="109"/>
      <c r="G70" s="109"/>
      <c r="H70" s="109"/>
      <c r="I70" s="109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.75" customHeight="1">
      <c r="A71" s="109"/>
      <c r="B71" s="109"/>
      <c r="C71" s="109"/>
      <c r="D71" s="109"/>
      <c r="E71" s="109"/>
      <c r="F71" s="109"/>
      <c r="G71" s="109"/>
      <c r="H71" s="109"/>
      <c r="I71" s="109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.75" customHeight="1">
      <c r="A72" s="109"/>
      <c r="B72" s="109"/>
      <c r="C72" s="109"/>
      <c r="D72" s="109"/>
      <c r="E72" s="109"/>
      <c r="F72" s="109"/>
      <c r="G72" s="109"/>
      <c r="H72" s="109"/>
      <c r="I72" s="109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.75" customHeight="1">
      <c r="A73" s="109"/>
      <c r="B73" s="109"/>
      <c r="C73" s="109"/>
      <c r="D73" s="109"/>
      <c r="E73" s="109"/>
      <c r="F73" s="109"/>
      <c r="G73" s="109"/>
      <c r="H73" s="109"/>
      <c r="I73" s="109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15.75" customHeight="1"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1:2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1:27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1:27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1:27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spans="1:27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spans="1:27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spans="1:2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spans="1:27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spans="1:27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spans="1:27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spans="1:27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spans="1:27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spans="1:27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spans="1:27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spans="1:27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spans="1:27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pans="1: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spans="1:27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spans="1:27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spans="1:27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spans="1:27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spans="1:27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spans="1:27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spans="1:27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spans="1:27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spans="1:27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spans="1:2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spans="1:27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spans="1:27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spans="1:27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spans="1:27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spans="1:27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spans="1:27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spans="1:27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spans="1:27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spans="1:2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spans="1:27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spans="1:27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pans="1:27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spans="1:27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spans="1:27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spans="1:27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spans="1:27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spans="1:27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spans="1:27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spans="1:2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spans="1:27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spans="1:27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spans="1:27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spans="1:27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spans="1:27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spans="1:27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spans="1:27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spans="1:27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spans="1:2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spans="1:27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spans="1:27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1:2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spans="1:27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spans="1:27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spans="1:27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spans="1:27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spans="1:27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spans="1:27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spans="1:27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spans="1:27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spans="1:27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spans="1:27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spans="1:2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spans="1:27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spans="1:27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spans="1:27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spans="1:27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pans="1:27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spans="1:27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spans="1:27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spans="1:27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spans="1:27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spans="1:2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spans="1:27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spans="1:27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spans="1:27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spans="1:27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spans="1:27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spans="1:27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spans="1:27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spans="1:27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spans="1:27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spans="1:2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spans="1:27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spans="1:27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spans="1:27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spans="1:27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spans="1:27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pans="1:27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spans="1:27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spans="1:27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spans="1:27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spans="1:2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spans="1:27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spans="1:27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spans="1:27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spans="1:27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spans="1:27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spans="1:27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spans="1:27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spans="1:27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spans="1:27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spans="1:2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spans="1:27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spans="1:27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spans="1:27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spans="1:27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spans="1:27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spans="1:27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spans="1:27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spans="1:27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pans="1:27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spans="1: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spans="1:27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spans="1:27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spans="1:27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spans="1:27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spans="1:27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spans="1:27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spans="1:27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spans="1:27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spans="1:27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spans="1:2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spans="1:27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spans="1:27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spans="1:27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spans="1:27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spans="1:27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spans="1:27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spans="1:27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spans="1:27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spans="1:27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pans="1:2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spans="1:27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spans="1:27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spans="1:27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spans="1:27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spans="1:27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spans="1:27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spans="1:27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spans="1:27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spans="1:27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spans="1:2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spans="1:27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spans="1:27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spans="1:27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spans="1:27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spans="1:27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spans="1:27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spans="1:27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spans="1:27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spans="1:27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spans="1:2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spans="1:27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spans="1:27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pans="1:27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spans="1:27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27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spans="1:27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spans="1:27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spans="1:27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spans="1:27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spans="1:2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spans="1:27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spans="1:27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spans="1:27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spans="1:27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spans="1:27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spans="1:27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spans="1:27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spans="1:27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spans="1:27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spans="1:2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spans="1:27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spans="1:27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spans="1:27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pans="1:27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spans="1:27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spans="1:27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spans="1:27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spans="1:27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spans="1:27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spans="1:2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spans="1:27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spans="1:27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spans="1:27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spans="1:27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spans="1:27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spans="1:27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spans="1:27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spans="1:27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spans="1:27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spans="1:2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pans="1:27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spans="1:27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spans="1:27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spans="1:27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spans="1:27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spans="1:27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spans="1:27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spans="1:27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spans="1:27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spans="1:2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spans="1:27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spans="1:27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spans="1:27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spans="1:27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spans="1:27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spans="1:27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spans="1:27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spans="1:27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spans="1:27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spans="1:2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spans="1:27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pans="1:27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spans="1:27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spans="1:27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spans="1:27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spans="1:27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spans="1:27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spans="1:27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spans="1:27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spans="1:2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spans="1:27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spans="1:27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spans="1:27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spans="1:27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spans="1:27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spans="1:27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spans="1:27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spans="1:27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spans="1:27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spans="1:2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spans="1:27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spans="1:27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spans="1:27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spans="1:27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pans="1:27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spans="1:27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spans="1:27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spans="1:27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spans="1:27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spans="1:2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spans="1:27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spans="1:27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spans="1:27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spans="1:27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spans="1:27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spans="1:27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spans="1:27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spans="1:27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spans="1:27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spans="1:2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spans="1:27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spans="1:27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spans="1:27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spans="1:27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spans="1:27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pans="1:27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spans="1:27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spans="1:27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spans="1:27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spans="1: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spans="1:27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spans="1:27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spans="1:27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spans="1:27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spans="1:27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spans="1:27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spans="1:27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spans="1:27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spans="1:27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spans="1:2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spans="1:27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spans="1:27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spans="1:27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spans="1:27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spans="1:27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spans="1:27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spans="1:27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spans="1:27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pans="1:27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spans="1:2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spans="1:27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spans="1:27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spans="1:27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spans="1:27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spans="1:27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spans="1:27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spans="1:27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spans="1:27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spans="1:27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spans="1:2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spans="1:27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spans="1:27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spans="1:27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spans="1:27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spans="1:27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spans="1:27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spans="1:27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spans="1:27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spans="1:27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pans="1:2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spans="1:27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spans="1:27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spans="1:27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spans="1:27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spans="1:27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spans="1:27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spans="1:27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spans="1:27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spans="1:27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spans="1:2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spans="1:27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spans="1:27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spans="1:27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spans="1:27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spans="1:27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spans="1:27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spans="1:27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spans="1:27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spans="1:27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spans="1:2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spans="1:27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spans="1:27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spans="1:27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spans="1:27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spans="1:27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spans="1:27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spans="1:27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pans="1:27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spans="1:27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spans="1:2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spans="1:27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spans="1:27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spans="1:27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spans="1:27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spans="1:27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spans="1:27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spans="1:27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spans="1:27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spans="1:27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spans="1:2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spans="1:27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spans="1:27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spans="1:27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spans="1:27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spans="1:27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spans="1:27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spans="1:27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spans="1:27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pans="1:27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spans="1:2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spans="1:27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spans="1:27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spans="1:27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spans="1:27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spans="1:27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spans="1:27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spans="1:27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spans="1:27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spans="1:27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spans="1:2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spans="1:27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spans="1:27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spans="1:27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spans="1:27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spans="1:27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spans="1:27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spans="1:27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spans="1:27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spans="1:27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pans="1:2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spans="1:27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spans="1:27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spans="1:27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spans="1:27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spans="1:27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spans="1:27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spans="1:27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spans="1:27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spans="1:27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spans="1:2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spans="1:27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spans="1:27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spans="1:27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spans="1:27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spans="1:27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spans="1:27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spans="1:27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spans="1:27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spans="1:27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spans="1:2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pans="1:27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spans="1:27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spans="1:27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spans="1:27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spans="1:27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spans="1:27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spans="1:27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spans="1:27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spans="1: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spans="1:27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spans="1:27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spans="1:27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spans="1:27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spans="1:27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spans="1:27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spans="1:27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spans="1:27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spans="1:27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spans="1:2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spans="1:27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pans="1:27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spans="1:27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spans="1:27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spans="1:27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spans="1:27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spans="1:27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spans="1:27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spans="1:27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spans="1:2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spans="1:27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spans="1:27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spans="1:27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spans="1:27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spans="1:27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spans="1:27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spans="1:27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spans="1:27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spans="1:27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spans="1:2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spans="1:27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spans="1:27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pans="1:27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spans="1:27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spans="1:27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spans="1:27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spans="1:27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spans="1:27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spans="1:27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spans="1:2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spans="1:27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spans="1:27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spans="1:27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spans="1:27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spans="1:27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spans="1:27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spans="1:27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spans="1:27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spans="1:27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spans="1:2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spans="1:27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spans="1:27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spans="1:27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pans="1:27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spans="1:27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spans="1:27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spans="1:27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spans="1:27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spans="1:27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spans="1:2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spans="1:27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spans="1:27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spans="1:27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spans="1:27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spans="1:27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spans="1:27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spans="1:27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spans="1:27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spans="1:27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spans="1:2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spans="1:27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spans="1:27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spans="1:27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spans="1:27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pans="1:27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spans="1:27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spans="1:27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spans="1:27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spans="1:27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spans="1:2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spans="1:27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spans="1:27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spans="1:27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spans="1:27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spans="1:27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spans="1:27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spans="1:27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spans="1:27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spans="1:27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spans="1:2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spans="1:27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spans="1:27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spans="1:27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spans="1:27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spans="1:27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pans="1:27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spans="1:27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spans="1:27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spans="1:27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spans="1: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spans="1:27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spans="1:27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spans="1:27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spans="1:27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spans="1:27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spans="1:27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spans="1:27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spans="1:27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spans="1:27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spans="1:2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spans="1:27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spans="1:27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spans="1:27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spans="1:27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spans="1:27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spans="1:27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pans="1:27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spans="1:27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spans="1:27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spans="1:2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spans="1:27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spans="1:27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spans="1:27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spans="1:27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spans="1:27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spans="1:27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</row>
    <row r="854" spans="1:27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</row>
    <row r="855" spans="1:27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</row>
    <row r="856" spans="1:27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</row>
    <row r="857" spans="1:2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</row>
    <row r="858" spans="1:27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</row>
    <row r="859" spans="1:27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</row>
    <row r="860" spans="1:27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</row>
    <row r="861" spans="1:27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</row>
    <row r="862" spans="1:27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</row>
    <row r="863" spans="1:27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</row>
    <row r="864" spans="1:27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spans="1:27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</row>
    <row r="866" spans="1:27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</row>
    <row r="867" spans="1:2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</row>
    <row r="868" spans="1:27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</row>
    <row r="869" spans="1:27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</row>
    <row r="870" spans="1:27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</row>
    <row r="871" spans="1:27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</row>
    <row r="872" spans="1:27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</row>
    <row r="873" spans="1:27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</row>
    <row r="874" spans="1:27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</row>
    <row r="875" spans="1:27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</row>
    <row r="876" spans="1:27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</row>
    <row r="877" spans="1:2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</row>
    <row r="878" spans="1:27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</row>
    <row r="879" spans="1:27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</row>
    <row r="880" spans="1:27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</row>
    <row r="881" spans="1:27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</row>
    <row r="882" spans="1:27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</row>
    <row r="883" spans="1:27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</row>
    <row r="884" spans="1:27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</row>
    <row r="885" spans="1:27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spans="1:27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</row>
    <row r="887" spans="1:2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</row>
    <row r="888" spans="1:27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</row>
    <row r="889" spans="1:27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</row>
    <row r="890" spans="1:27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</row>
    <row r="891" spans="1:27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</row>
    <row r="892" spans="1:27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</row>
    <row r="893" spans="1:27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</row>
    <row r="894" spans="1:27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</row>
    <row r="895" spans="1:27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</row>
    <row r="896" spans="1:27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</row>
    <row r="897" spans="1:2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</row>
    <row r="898" spans="1:27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</row>
    <row r="899" spans="1:27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</row>
    <row r="900" spans="1:27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</row>
    <row r="901" spans="1:27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</row>
    <row r="902" spans="1:27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</row>
    <row r="903" spans="1:27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</row>
    <row r="904" spans="1:27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</row>
    <row r="905" spans="1:27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</row>
    <row r="906" spans="1:27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spans="1:2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</row>
    <row r="908" spans="1:27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</row>
    <row r="909" spans="1:27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</row>
    <row r="910" spans="1:27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</row>
    <row r="911" spans="1:27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</row>
    <row r="912" spans="1:27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</row>
    <row r="913" spans="1:27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</row>
    <row r="914" spans="1:27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</row>
    <row r="915" spans="1:27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</row>
    <row r="916" spans="1:27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</row>
    <row r="917" spans="1:2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</row>
    <row r="918" spans="1:27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</row>
    <row r="919" spans="1:27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</row>
    <row r="920" spans="1:27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</row>
    <row r="921" spans="1:27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</row>
    <row r="922" spans="1:27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</row>
    <row r="923" spans="1:27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</row>
    <row r="924" spans="1:27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</row>
    <row r="925" spans="1:27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</row>
    <row r="926" spans="1:27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</row>
    <row r="927" spans="1: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spans="1:27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</row>
    <row r="929" spans="1:27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</row>
    <row r="930" spans="1:27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</row>
    <row r="931" spans="1:27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</row>
    <row r="932" spans="1:27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</row>
    <row r="933" spans="1:27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</row>
    <row r="934" spans="1:27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</row>
    <row r="935" spans="1:27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</row>
    <row r="936" spans="1:27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</row>
    <row r="937" spans="1:2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</row>
    <row r="938" spans="1:27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</row>
    <row r="939" spans="1:27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</row>
    <row r="940" spans="1:27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</row>
    <row r="941" spans="1:27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</row>
    <row r="942" spans="1:27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</row>
    <row r="943" spans="1:27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</row>
    <row r="944" spans="1:27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</row>
    <row r="945" spans="1:27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</row>
    <row r="946" spans="1:27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</row>
    <row r="947" spans="1:2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</row>
    <row r="948" spans="1:27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spans="1:27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</row>
    <row r="950" spans="1:27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</row>
    <row r="951" spans="1:27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</row>
    <row r="952" spans="1:27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</row>
    <row r="953" spans="1:27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</row>
    <row r="954" spans="1:27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</row>
    <row r="955" spans="1:27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</row>
    <row r="956" spans="1:27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</row>
    <row r="957" spans="1:2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</row>
    <row r="958" spans="1:27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</row>
    <row r="959" spans="1:27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</row>
    <row r="960" spans="1:27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</row>
    <row r="961" spans="1:27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</row>
    <row r="962" spans="1:27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</row>
    <row r="963" spans="1:27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</row>
    <row r="964" spans="1:27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</row>
    <row r="965" spans="1:27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</row>
    <row r="966" spans="1:27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</row>
    <row r="967" spans="1:2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</row>
    <row r="968" spans="1:27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</row>
    <row r="969" spans="1:27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spans="1:27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</row>
    <row r="971" spans="1:27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</row>
    <row r="972" spans="1:27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</row>
    <row r="973" spans="1:27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</row>
    <row r="974" spans="1:27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</row>
    <row r="975" spans="1:27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</row>
    <row r="976" spans="1:27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</row>
    <row r="977" spans="1:2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</row>
    <row r="978" spans="1:27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</row>
    <row r="979" spans="1:27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</row>
    <row r="980" spans="1:27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</row>
    <row r="981" spans="1:27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</row>
    <row r="982" spans="1:27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</row>
    <row r="983" spans="1:27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</row>
    <row r="984" spans="1:27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</row>
    <row r="985" spans="1:27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</row>
    <row r="986" spans="1:27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</row>
    <row r="987" spans="1:2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</row>
    <row r="988" spans="1:27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</row>
    <row r="989" spans="1:27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</row>
    <row r="990" spans="1:27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spans="1:27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</row>
    <row r="992" spans="1:27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</row>
    <row r="993" spans="1:27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</row>
    <row r="994" spans="1:27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</row>
    <row r="995" spans="1:27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</row>
    <row r="996" spans="1:27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</row>
    <row r="997" spans="1:2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</row>
    <row r="998" spans="1:27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</row>
    <row r="999" spans="1:27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</row>
    <row r="1000" spans="1:27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</row>
    <row r="1001" spans="1:27" ht="15.75" customHeight="1">
      <c r="A1001" s="77"/>
      <c r="B1001" s="77"/>
      <c r="C1001" s="77"/>
      <c r="D1001" s="77"/>
      <c r="E1001" s="77"/>
      <c r="F1001" s="77"/>
      <c r="G1001" s="77"/>
      <c r="H1001" s="77"/>
      <c r="I1001" s="77"/>
      <c r="J1001" s="77"/>
      <c r="K1001" s="77"/>
      <c r="L1001" s="77"/>
      <c r="M1001" s="77"/>
      <c r="N1001" s="77"/>
      <c r="O1001" s="77"/>
      <c r="P1001" s="77"/>
      <c r="Q1001" s="77"/>
      <c r="R1001" s="77"/>
      <c r="S1001" s="77"/>
      <c r="T1001" s="77"/>
      <c r="U1001" s="77"/>
      <c r="V1001" s="77"/>
      <c r="W1001" s="77"/>
      <c r="X1001" s="77"/>
      <c r="Y1001" s="77"/>
      <c r="Z1001" s="77"/>
      <c r="AA1001" s="77"/>
    </row>
    <row r="1002" spans="1:27" ht="15.75" customHeight="1">
      <c r="A1002" s="77"/>
      <c r="B1002" s="77"/>
      <c r="C1002" s="77"/>
      <c r="D1002" s="77"/>
      <c r="E1002" s="77"/>
      <c r="F1002" s="77"/>
      <c r="G1002" s="77"/>
      <c r="H1002" s="77"/>
      <c r="I1002" s="77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  <c r="Y1002" s="77"/>
      <c r="Z1002" s="77"/>
      <c r="AA1002" s="77"/>
    </row>
  </sheetData>
  <mergeCells count="3">
    <mergeCell ref="A1:I2"/>
    <mergeCell ref="K2:L2"/>
    <mergeCell ref="K8:L8"/>
  </mergeCells>
  <phoneticPr fontId="14" type="noConversion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가천대</vt:lpstr>
      <vt:lpstr>을지대</vt:lpstr>
      <vt:lpstr>신구대</vt:lpstr>
      <vt:lpstr>장신대</vt:lpstr>
      <vt:lpstr>명단</vt:lpstr>
      <vt:lpstr>생활순(원본)</vt:lpstr>
      <vt:lpstr>생활순(원본 수정 초안)</vt:lpstr>
      <vt:lpstr>생활순 수정본</vt:lpstr>
      <vt:lpstr>생활순 가천대 수정</vt:lpstr>
      <vt:lpstr>생활순 가천대 수정2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노윤영</dc:creator>
  <cp:lastModifiedBy>Windows 사용자</cp:lastModifiedBy>
  <cp:revision>2</cp:revision>
  <dcterms:created xsi:type="dcterms:W3CDTF">2015-06-03T16:41:41Z</dcterms:created>
  <dcterms:modified xsi:type="dcterms:W3CDTF">2015-08-04T06:45:30Z</dcterms:modified>
</cp:coreProperties>
</file>