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4240" windowHeight="13005" activeTab="1"/>
  </bookViews>
  <sheets>
    <sheet name="명단" sheetId="2" r:id="rId1"/>
    <sheet name="생활순 편성표 (수정)" sheetId="6" r:id="rId2"/>
    <sheet name="생활순 편성표" sheetId="3" r:id="rId3"/>
    <sheet name="버스" sheetId="4" r:id="rId4"/>
    <sheet name="방배정(미정)" sheetId="5" r:id="rId5"/>
  </sheets>
  <definedNames>
    <definedName name="_xlnm._FilterDatabase" localSheetId="0" hidden="1">명단!$A$8:$C$52</definedName>
    <definedName name="_xlnm._FilterDatabase" localSheetId="3" hidden="1">버스!$M$4:$Q$16</definedName>
  </definedNames>
  <calcPr calcId="145621"/>
</workbook>
</file>

<file path=xl/calcChain.xml><?xml version="1.0" encoding="utf-8"?>
<calcChain xmlns="http://schemas.openxmlformats.org/spreadsheetml/2006/main">
  <c r="L9" i="6" l="1"/>
  <c r="L8" i="6"/>
  <c r="L7" i="6"/>
  <c r="L6" i="6"/>
  <c r="L5" i="6"/>
  <c r="I27" i="6" l="1"/>
  <c r="H27" i="6"/>
  <c r="G27" i="6"/>
  <c r="F27" i="6"/>
  <c r="E27" i="6"/>
  <c r="D27" i="6"/>
  <c r="C27" i="6"/>
  <c r="B27" i="6"/>
  <c r="J27" i="6" s="1"/>
  <c r="I25" i="6"/>
  <c r="I26" i="6" s="1"/>
  <c r="H25" i="6"/>
  <c r="H26" i="6" s="1"/>
  <c r="G25" i="6"/>
  <c r="G26" i="6" s="1"/>
  <c r="F25" i="6"/>
  <c r="F26" i="6" s="1"/>
  <c r="E25" i="6"/>
  <c r="E26" i="6" s="1"/>
  <c r="D25" i="6"/>
  <c r="D26" i="6" s="1"/>
  <c r="C25" i="6"/>
  <c r="C26" i="6" s="1"/>
  <c r="B25" i="6"/>
  <c r="B26" i="6" s="1"/>
  <c r="I14" i="6"/>
  <c r="I28" i="6" s="1"/>
  <c r="H14" i="6"/>
  <c r="H28" i="6" s="1"/>
  <c r="G14" i="6"/>
  <c r="G28" i="6" s="1"/>
  <c r="F14" i="6"/>
  <c r="F28" i="6" s="1"/>
  <c r="E14" i="6"/>
  <c r="E28" i="6" s="1"/>
  <c r="D14" i="6"/>
  <c r="D28" i="6" s="1"/>
  <c r="C14" i="6"/>
  <c r="C28" i="6" s="1"/>
  <c r="B14" i="6"/>
  <c r="B28" i="6" s="1"/>
  <c r="J28" i="6" s="1"/>
  <c r="I12" i="6"/>
  <c r="I13" i="6" s="1"/>
  <c r="H12" i="6"/>
  <c r="H13" i="6" s="1"/>
  <c r="G12" i="6"/>
  <c r="G13" i="6" s="1"/>
  <c r="F12" i="6"/>
  <c r="F13" i="6" s="1"/>
  <c r="E12" i="6"/>
  <c r="E13" i="6" s="1"/>
  <c r="D12" i="6"/>
  <c r="D13" i="6" s="1"/>
  <c r="C12" i="6"/>
  <c r="C13" i="6" s="1"/>
  <c r="B12" i="6"/>
  <c r="B13" i="6" s="1"/>
  <c r="L10" i="6"/>
  <c r="S24" i="4"/>
  <c r="U24" i="4"/>
  <c r="G28" i="4" l="1"/>
  <c r="K28" i="4"/>
  <c r="J28" i="4"/>
  <c r="D28" i="4"/>
  <c r="I31" i="4" l="1"/>
  <c r="C31" i="4"/>
  <c r="J29" i="4"/>
  <c r="K31" i="4"/>
  <c r="H28" i="4"/>
  <c r="G29" i="4" s="1"/>
  <c r="E28" i="4"/>
  <c r="D29" i="4" s="1"/>
  <c r="B28" i="4"/>
  <c r="A28" i="4"/>
  <c r="B31" i="4" l="1"/>
  <c r="A29" i="4"/>
  <c r="H31" i="4"/>
  <c r="G32" i="4" s="1"/>
  <c r="E31" i="4"/>
  <c r="A32" i="4" s="1"/>
  <c r="I27" i="3" l="1"/>
  <c r="H27" i="3"/>
  <c r="G27" i="3"/>
  <c r="F27" i="3"/>
  <c r="E27" i="3"/>
  <c r="D27" i="3"/>
  <c r="C27" i="3"/>
  <c r="B27" i="3"/>
  <c r="I25" i="3"/>
  <c r="I26" i="3" s="1"/>
  <c r="H25" i="3"/>
  <c r="H26" i="3" s="1"/>
  <c r="G25" i="3"/>
  <c r="G26" i="3" s="1"/>
  <c r="F25" i="3"/>
  <c r="F26" i="3" s="1"/>
  <c r="E25" i="3"/>
  <c r="E26" i="3" s="1"/>
  <c r="D25" i="3"/>
  <c r="D26" i="3" s="1"/>
  <c r="C25" i="3"/>
  <c r="C26" i="3" s="1"/>
  <c r="B25" i="3"/>
  <c r="B26" i="3" s="1"/>
  <c r="I14" i="3"/>
  <c r="I28" i="3" s="1"/>
  <c r="H14" i="3"/>
  <c r="H28" i="3" s="1"/>
  <c r="G14" i="3"/>
  <c r="G28" i="3" s="1"/>
  <c r="F14" i="3"/>
  <c r="F28" i="3" s="1"/>
  <c r="E14" i="3"/>
  <c r="E28" i="3" s="1"/>
  <c r="D14" i="3"/>
  <c r="D28" i="3" s="1"/>
  <c r="C14" i="3"/>
  <c r="C28" i="3" s="1"/>
  <c r="B14" i="3"/>
  <c r="B28" i="3" s="1"/>
  <c r="I12" i="3"/>
  <c r="I13" i="3" s="1"/>
  <c r="H12" i="3"/>
  <c r="H13" i="3" s="1"/>
  <c r="G12" i="3"/>
  <c r="G13" i="3" s="1"/>
  <c r="F12" i="3"/>
  <c r="F13" i="3" s="1"/>
  <c r="E12" i="3"/>
  <c r="E13" i="3" s="1"/>
  <c r="D12" i="3"/>
  <c r="D13" i="3" s="1"/>
  <c r="C12" i="3"/>
  <c r="C13" i="3" s="1"/>
  <c r="B12" i="3"/>
  <c r="B13" i="3" s="1"/>
  <c r="L10" i="3"/>
  <c r="J27" i="3" l="1"/>
  <c r="J28" i="3"/>
  <c r="M64" i="2"/>
  <c r="J64" i="2"/>
  <c r="G64" i="2"/>
  <c r="D64" i="2"/>
  <c r="A64" i="2"/>
  <c r="N6" i="2"/>
  <c r="K6" i="2"/>
  <c r="H6" i="2"/>
  <c r="E6" i="2"/>
  <c r="B6" i="2"/>
  <c r="N5" i="2"/>
  <c r="O5" i="2" s="1"/>
  <c r="K5" i="2"/>
  <c r="L5" i="2" s="1"/>
  <c r="H5" i="2"/>
  <c r="E5" i="2"/>
  <c r="B5" i="2"/>
  <c r="P5" i="2" s="1"/>
  <c r="E4" i="2"/>
  <c r="N3" i="2"/>
  <c r="K3" i="2"/>
  <c r="H3" i="2"/>
  <c r="E3" i="2"/>
  <c r="E7" i="2" s="1"/>
  <c r="F7" i="2" s="1"/>
  <c r="B3" i="2"/>
  <c r="F5" i="2" l="1"/>
  <c r="F6" i="2"/>
  <c r="K4" i="2"/>
  <c r="K7" i="2" s="1"/>
  <c r="L7" i="2" s="1"/>
  <c r="I5" i="2"/>
  <c r="I6" i="2"/>
  <c r="O6" i="2"/>
  <c r="O64" i="2"/>
  <c r="F4" i="2"/>
  <c r="L6" i="2"/>
  <c r="C6" i="2"/>
  <c r="P3" i="2"/>
  <c r="B4" i="2"/>
  <c r="B7" i="2" s="1"/>
  <c r="H4" i="2"/>
  <c r="I4" i="2" s="1"/>
  <c r="N4" i="2"/>
  <c r="O4" i="2" s="1"/>
  <c r="C5" i="2"/>
  <c r="P6" i="2"/>
  <c r="L4" i="2" l="1"/>
  <c r="C7" i="2"/>
  <c r="H7" i="2"/>
  <c r="I7" i="2" s="1"/>
  <c r="C4" i="2"/>
  <c r="P4" i="2"/>
  <c r="N7" i="2"/>
  <c r="O7" i="2" s="1"/>
  <c r="P7" i="2" l="1"/>
</calcChain>
</file>

<file path=xl/sharedStrings.xml><?xml version="1.0" encoding="utf-8"?>
<sst xmlns="http://schemas.openxmlformats.org/spreadsheetml/2006/main" count="768" uniqueCount="435">
  <si>
    <t>이루리(15)</t>
  </si>
  <si>
    <t>김서아(15)</t>
  </si>
  <si>
    <t>윤희선(15)</t>
  </si>
  <si>
    <t>김윤영(15)</t>
  </si>
  <si>
    <t>장한나(15)</t>
  </si>
  <si>
    <t>홍일희(14)</t>
  </si>
  <si>
    <t>정지윤(15)</t>
  </si>
  <si>
    <t>천민경(15)</t>
  </si>
  <si>
    <t>임선영(15)</t>
  </si>
  <si>
    <t>오다희(14)</t>
  </si>
  <si>
    <t>박예찬(14)</t>
  </si>
  <si>
    <t>자매 생활순장</t>
  </si>
  <si>
    <t>자매 7순</t>
  </si>
  <si>
    <t>자매 6순</t>
  </si>
  <si>
    <t>자매 4순</t>
  </si>
  <si>
    <t>자매 3순</t>
  </si>
  <si>
    <t>자매 1순</t>
  </si>
  <si>
    <t>김범태(15)</t>
  </si>
  <si>
    <t>추성호(15)</t>
  </si>
  <si>
    <t>박종화(12)</t>
  </si>
  <si>
    <t>송영화(15)</t>
  </si>
  <si>
    <t>오상덕(12)</t>
  </si>
  <si>
    <t>이관우(15)</t>
  </si>
  <si>
    <t>안형빈(14)</t>
  </si>
  <si>
    <t>김신욱(15)</t>
  </si>
  <si>
    <t>이우용(15)</t>
  </si>
  <si>
    <t>형제 6순</t>
  </si>
  <si>
    <t>형제 5순</t>
  </si>
  <si>
    <t>형제 4순</t>
  </si>
  <si>
    <t>형제 3순</t>
  </si>
  <si>
    <t>형제 2순</t>
  </si>
  <si>
    <t>형제 1순</t>
  </si>
  <si>
    <t>가천대</t>
  </si>
  <si>
    <t>을지대</t>
  </si>
  <si>
    <t>신구대</t>
  </si>
  <si>
    <t>동서울대</t>
  </si>
  <si>
    <t>서울장신대</t>
  </si>
  <si>
    <t>총합계</t>
  </si>
  <si>
    <t>인원</t>
  </si>
  <si>
    <t>성남</t>
  </si>
  <si>
    <t>합계</t>
  </si>
  <si>
    <t>합계</t>
    <phoneticPr fontId="8" type="noConversion"/>
  </si>
  <si>
    <t>등록여부</t>
  </si>
  <si>
    <t>버스</t>
  </si>
  <si>
    <t>가등록</t>
  </si>
  <si>
    <t>완등록</t>
  </si>
  <si>
    <t>미정</t>
  </si>
  <si>
    <t>이름</t>
  </si>
  <si>
    <t>비고</t>
  </si>
  <si>
    <t>김태형</t>
  </si>
  <si>
    <t>부분</t>
  </si>
  <si>
    <t>김다운</t>
  </si>
  <si>
    <t>김범태</t>
  </si>
  <si>
    <t>전대하</t>
  </si>
  <si>
    <t>박태완</t>
  </si>
  <si>
    <t>서명원</t>
  </si>
  <si>
    <t>박새영</t>
  </si>
  <si>
    <t>송영화</t>
  </si>
  <si>
    <t>조예은</t>
  </si>
  <si>
    <t>한주희</t>
  </si>
  <si>
    <t>강준규</t>
  </si>
  <si>
    <t>신성모</t>
  </si>
  <si>
    <t>`</t>
  </si>
  <si>
    <t>조현우</t>
  </si>
  <si>
    <t>강성웅</t>
  </si>
  <si>
    <t>강하영</t>
  </si>
  <si>
    <t>이루리</t>
  </si>
  <si>
    <t>조민우</t>
  </si>
  <si>
    <t>강택민</t>
  </si>
  <si>
    <t>고성현</t>
  </si>
  <si>
    <t>추성호</t>
  </si>
  <si>
    <t>오다희</t>
  </si>
  <si>
    <t>권주영</t>
  </si>
  <si>
    <t>김문지</t>
  </si>
  <si>
    <t>박유정</t>
    <phoneticPr fontId="8" type="noConversion"/>
  </si>
  <si>
    <t>가등록</t>
    <phoneticPr fontId="8" type="noConversion"/>
  </si>
  <si>
    <r>
      <rPr>
        <sz val="10"/>
        <color rgb="FF000000"/>
        <rFont val="맑은 고딕"/>
        <family val="3"/>
        <charset val="129"/>
      </rPr>
      <t>유승환</t>
    </r>
    <phoneticPr fontId="8" type="noConversion"/>
  </si>
  <si>
    <r>
      <rPr>
        <sz val="10"/>
        <color rgb="FF000000"/>
        <rFont val="맑은 고딕"/>
        <family val="3"/>
        <charset val="129"/>
      </rPr>
      <t>가등록</t>
    </r>
  </si>
  <si>
    <t>권희준</t>
  </si>
  <si>
    <t>김영경</t>
  </si>
  <si>
    <t>김서아</t>
  </si>
  <si>
    <t>김창기</t>
  </si>
  <si>
    <t>김윤경</t>
  </si>
  <si>
    <t>박종화</t>
  </si>
  <si>
    <t>김재중</t>
  </si>
  <si>
    <t>유지수</t>
  </si>
  <si>
    <t>김주형</t>
  </si>
  <si>
    <t>윤희선</t>
  </si>
  <si>
    <t>김지환</t>
  </si>
  <si>
    <t>이우용</t>
  </si>
  <si>
    <t>김진규</t>
  </si>
  <si>
    <t>임선영</t>
  </si>
  <si>
    <t>김현준</t>
  </si>
  <si>
    <t>장채은</t>
  </si>
  <si>
    <t>김혜린</t>
  </si>
  <si>
    <t>장한나</t>
  </si>
  <si>
    <t>김혜정</t>
  </si>
  <si>
    <t>정지윤</t>
  </si>
  <si>
    <t>김효진</t>
  </si>
  <si>
    <t>정진호</t>
  </si>
  <si>
    <t>김희진</t>
  </si>
  <si>
    <t>정초롱</t>
  </si>
  <si>
    <t>박소연</t>
  </si>
  <si>
    <t>주선희</t>
  </si>
  <si>
    <t>박예찬</t>
  </si>
  <si>
    <t>천은택</t>
  </si>
  <si>
    <t>송배근</t>
  </si>
  <si>
    <t>김윤영</t>
  </si>
  <si>
    <t>신초현</t>
  </si>
  <si>
    <t>김태연</t>
  </si>
  <si>
    <t>안형빈</t>
  </si>
  <si>
    <t>반송현</t>
  </si>
  <si>
    <t>오상덕</t>
  </si>
  <si>
    <t>손주현</t>
  </si>
  <si>
    <t>오해영</t>
  </si>
  <si>
    <t>심은경</t>
  </si>
  <si>
    <t>위아현</t>
  </si>
  <si>
    <t>유은권</t>
  </si>
  <si>
    <t>이관우</t>
  </si>
  <si>
    <t>이상민</t>
  </si>
  <si>
    <t>이현우</t>
  </si>
  <si>
    <t>이현주</t>
  </si>
  <si>
    <t>전은지</t>
  </si>
  <si>
    <t>정성민</t>
  </si>
  <si>
    <t>천민경</t>
  </si>
  <si>
    <t>최기석</t>
  </si>
  <si>
    <t>홍일희</t>
  </si>
  <si>
    <t>황영주</t>
  </si>
  <si>
    <t>공태성</t>
  </si>
  <si>
    <t>김신욱</t>
  </si>
  <si>
    <t>노윤영</t>
  </si>
  <si>
    <t>박수빈</t>
  </si>
  <si>
    <t>박예주</t>
  </si>
  <si>
    <t>이주영</t>
  </si>
  <si>
    <t>최지우</t>
  </si>
  <si>
    <t>최한빛</t>
  </si>
  <si>
    <r>
      <rPr>
        <sz val="10"/>
        <color rgb="FF000000"/>
        <rFont val="돋움"/>
        <family val="3"/>
        <charset val="129"/>
      </rPr>
      <t>캠퍼스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동기부여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지체</t>
    </r>
    <phoneticPr fontId="8" type="noConversion"/>
  </si>
  <si>
    <t>가천대</t>
    <phoneticPr fontId="8" type="noConversion"/>
  </si>
  <si>
    <t>을지대</t>
    <phoneticPr fontId="8" type="noConversion"/>
  </si>
  <si>
    <t>신구대</t>
    <phoneticPr fontId="8" type="noConversion"/>
  </si>
  <si>
    <t>동서울대</t>
    <phoneticPr fontId="8" type="noConversion"/>
  </si>
  <si>
    <r>
      <rPr>
        <sz val="10"/>
        <color rgb="FF000000"/>
        <rFont val="돋움"/>
        <family val="3"/>
        <charset val="129"/>
      </rPr>
      <t>서울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장신대</t>
    </r>
    <phoneticPr fontId="8" type="noConversion"/>
  </si>
  <si>
    <t>윤석근</t>
  </si>
  <si>
    <t>김승원</t>
  </si>
  <si>
    <t>한세라</t>
  </si>
  <si>
    <t>박현지</t>
  </si>
  <si>
    <t>당일</t>
  </si>
  <si>
    <t>이준이</t>
  </si>
  <si>
    <t>당일</t>
    <phoneticPr fontId="8" type="noConversion"/>
  </si>
  <si>
    <t>배현지</t>
  </si>
  <si>
    <t>김사현</t>
  </si>
  <si>
    <t>오주형</t>
  </si>
  <si>
    <t xml:space="preserve"> 강병민</t>
  </si>
  <si>
    <t>이예진</t>
  </si>
  <si>
    <t>강승준</t>
    <phoneticPr fontId="8" type="noConversion"/>
  </si>
  <si>
    <t>이은지</t>
  </si>
  <si>
    <t>박지나</t>
  </si>
  <si>
    <t>장한별</t>
  </si>
  <si>
    <t>정예린</t>
  </si>
  <si>
    <t>박영욱</t>
  </si>
  <si>
    <t>서울성남CCC 2015년 여름수련회 생활순</t>
    <phoneticPr fontId="8" type="noConversion"/>
  </si>
  <si>
    <t>형제 7순</t>
    <phoneticPr fontId="8" type="noConversion"/>
  </si>
  <si>
    <t>형제8순</t>
    <phoneticPr fontId="8" type="noConversion"/>
  </si>
  <si>
    <t>형제 생활순장</t>
    <phoneticPr fontId="8" type="noConversion"/>
  </si>
  <si>
    <t>김지환SJ(13)</t>
    <phoneticPr fontId="8" type="noConversion"/>
  </si>
  <si>
    <t>송배근SJ(11)</t>
    <phoneticPr fontId="8" type="noConversion"/>
  </si>
  <si>
    <t>유은권SJ(12)</t>
    <phoneticPr fontId="8" type="noConversion"/>
  </si>
  <si>
    <t>천은택SJ(14)</t>
    <phoneticPr fontId="8" type="noConversion"/>
  </si>
  <si>
    <t>강성웅SJ(14)</t>
    <phoneticPr fontId="8" type="noConversion"/>
  </si>
  <si>
    <t>최한빛SJ(14)</t>
    <phoneticPr fontId="8" type="noConversion"/>
  </si>
  <si>
    <t>박태완SJ(14)</t>
    <phoneticPr fontId="8" type="noConversion"/>
  </si>
  <si>
    <t>조현우SJ(14)</t>
    <phoneticPr fontId="8" type="noConversion"/>
  </si>
  <si>
    <t>캠퍼스</t>
    <phoneticPr fontId="8" type="noConversion"/>
  </si>
  <si>
    <t>인원</t>
    <phoneticPr fontId="8" type="noConversion"/>
  </si>
  <si>
    <t>박수빈(12)</t>
    <phoneticPr fontId="8" type="noConversion"/>
  </si>
  <si>
    <t>공태성(15)</t>
    <phoneticPr fontId="8" type="noConversion"/>
  </si>
  <si>
    <t>손주현(15)</t>
    <phoneticPr fontId="8" type="noConversion"/>
  </si>
  <si>
    <t>오해영SJ(10)</t>
    <phoneticPr fontId="8" type="noConversion"/>
  </si>
  <si>
    <t>김주형SJ(14)</t>
    <phoneticPr fontId="8" type="noConversion"/>
  </si>
  <si>
    <t>강택민SJ(11)</t>
    <phoneticPr fontId="8" type="noConversion"/>
  </si>
  <si>
    <t>서울장신</t>
    <phoneticPr fontId="8" type="noConversion"/>
  </si>
  <si>
    <t>윤석근(12)</t>
    <phoneticPr fontId="3" type="noConversion"/>
  </si>
  <si>
    <t>최기석SJ(09)</t>
    <phoneticPr fontId="8" type="noConversion"/>
  </si>
  <si>
    <t>정성민SJ(10)</t>
    <phoneticPr fontId="8" type="noConversion"/>
  </si>
  <si>
    <t>이상민SJ(09)</t>
    <phoneticPr fontId="8" type="noConversion"/>
  </si>
  <si>
    <t>김현준(15)</t>
    <phoneticPr fontId="8" type="noConversion"/>
  </si>
  <si>
    <t>이현우(11)</t>
    <phoneticPr fontId="8" type="noConversion"/>
  </si>
  <si>
    <t>신구</t>
    <phoneticPr fontId="8" type="noConversion"/>
  </si>
  <si>
    <t>신성모SJ(13)</t>
    <phoneticPr fontId="8" type="noConversion"/>
  </si>
  <si>
    <t>김진규SJ(09)</t>
    <phoneticPr fontId="8" type="noConversion"/>
  </si>
  <si>
    <t>김창기(15)</t>
    <phoneticPr fontId="8" type="noConversion"/>
  </si>
  <si>
    <t>고성현(15)</t>
    <phoneticPr fontId="8" type="noConversion"/>
  </si>
  <si>
    <t>동서울</t>
    <phoneticPr fontId="8" type="noConversion"/>
  </si>
  <si>
    <t>김영경(12)</t>
    <phoneticPr fontId="3" type="noConversion"/>
  </si>
  <si>
    <t>노윤영SJ(12)</t>
    <phoneticPr fontId="8" type="noConversion"/>
  </si>
  <si>
    <t>권주영(12)</t>
    <phoneticPr fontId="8" type="noConversion"/>
  </si>
  <si>
    <t>전대하SJ(11)</t>
    <phoneticPr fontId="8" type="noConversion"/>
  </si>
  <si>
    <t>강준규(12)</t>
    <phoneticPr fontId="8" type="noConversion"/>
  </si>
  <si>
    <t>정진호(14)</t>
    <phoneticPr fontId="8" type="noConversion"/>
  </si>
  <si>
    <t>을지</t>
    <phoneticPr fontId="8" type="noConversion"/>
  </si>
  <si>
    <t>유승환(13)</t>
    <phoneticPr fontId="8" type="noConversion"/>
  </si>
  <si>
    <t>김재중(13)</t>
    <phoneticPr fontId="8" type="noConversion"/>
  </si>
  <si>
    <t>조민우(14)</t>
    <phoneticPr fontId="8" type="noConversion"/>
  </si>
  <si>
    <t>최지우SJ(10)</t>
    <phoneticPr fontId="8" type="noConversion"/>
  </si>
  <si>
    <t>가천</t>
    <phoneticPr fontId="8" type="noConversion"/>
  </si>
  <si>
    <t>합계</t>
    <phoneticPr fontId="8" type="noConversion"/>
  </si>
  <si>
    <t>순장수</t>
    <phoneticPr fontId="8" type="noConversion"/>
  </si>
  <si>
    <t>순원수</t>
    <phoneticPr fontId="8" type="noConversion"/>
  </si>
  <si>
    <r>
      <rPr>
        <sz val="10"/>
        <color rgb="FF000000"/>
        <rFont val="돋움"/>
        <family val="3"/>
        <charset val="129"/>
      </rPr>
      <t>형제</t>
    </r>
    <r>
      <rPr>
        <sz val="10"/>
        <color rgb="FF000000"/>
        <rFont val="돋움"/>
        <family val="3"/>
        <charset val="129"/>
      </rPr>
      <t>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인원수</t>
    </r>
    <phoneticPr fontId="8" type="noConversion"/>
  </si>
  <si>
    <t>자매2순</t>
    <phoneticPr fontId="8" type="noConversion"/>
  </si>
  <si>
    <t>자매 5순</t>
    <phoneticPr fontId="8" type="noConversion"/>
  </si>
  <si>
    <t>자매8순</t>
    <phoneticPr fontId="8" type="noConversion"/>
  </si>
  <si>
    <t>권희준SJ(13)</t>
    <phoneticPr fontId="8" type="noConversion"/>
  </si>
  <si>
    <t>이현주SJ(13)</t>
    <phoneticPr fontId="8" type="noConversion"/>
  </si>
  <si>
    <t>위아현SJ(13)</t>
    <phoneticPr fontId="8" type="noConversion"/>
  </si>
  <si>
    <t>조예은SJ(13)</t>
    <phoneticPr fontId="8" type="noConversion"/>
  </si>
  <si>
    <t>박예주SJ(14)</t>
    <phoneticPr fontId="8" type="noConversion"/>
  </si>
  <si>
    <t>김문지SJ(13)</t>
    <phoneticPr fontId="8" type="noConversion"/>
  </si>
  <si>
    <t>김윤경SJ(14)</t>
    <phoneticPr fontId="8" type="noConversion"/>
  </si>
  <si>
    <t>강하영SJ(14)</t>
    <phoneticPr fontId="8" type="noConversion"/>
  </si>
  <si>
    <t>김희진(15)</t>
    <phoneticPr fontId="8" type="noConversion"/>
  </si>
  <si>
    <t>박소연SJ(14)</t>
    <phoneticPr fontId="8" type="noConversion"/>
  </si>
  <si>
    <t>김효진SJ(13)</t>
    <phoneticPr fontId="8" type="noConversion"/>
  </si>
  <si>
    <t>이준이SJ(13)</t>
    <phoneticPr fontId="8" type="noConversion"/>
  </si>
  <si>
    <t>유지수SJ(10)</t>
    <phoneticPr fontId="3" type="noConversion"/>
  </si>
  <si>
    <t>전은지(13)</t>
    <phoneticPr fontId="8" type="noConversion"/>
  </si>
  <si>
    <t>정초롱(15)</t>
    <phoneticPr fontId="8" type="noConversion"/>
  </si>
  <si>
    <t>주선희SJ(11)</t>
    <phoneticPr fontId="8" type="noConversion"/>
  </si>
  <si>
    <t>심은경(15)</t>
    <phoneticPr fontId="8" type="noConversion"/>
  </si>
  <si>
    <t>이주영(15)</t>
    <phoneticPr fontId="8" type="noConversion"/>
  </si>
  <si>
    <t>반송현(15)</t>
    <phoneticPr fontId="8" type="noConversion"/>
  </si>
  <si>
    <t>김혜린SJ(14)</t>
    <phoneticPr fontId="8" type="noConversion"/>
  </si>
  <si>
    <t>김태연SJ(13)</t>
    <phoneticPr fontId="8" type="noConversion"/>
  </si>
  <si>
    <t>신초현SJ(12)</t>
    <phoneticPr fontId="8" type="noConversion"/>
  </si>
  <si>
    <t>[부]서명원SJ(10)</t>
    <phoneticPr fontId="8" type="noConversion"/>
  </si>
  <si>
    <t>[부]김다운(14)</t>
    <phoneticPr fontId="8" type="noConversion"/>
  </si>
  <si>
    <t>[부]한주희(13)</t>
    <phoneticPr fontId="8" type="noConversion"/>
  </si>
  <si>
    <t>[부]박새영(13)</t>
    <phoneticPr fontId="8" type="noConversion"/>
  </si>
  <si>
    <t>박유정(14)</t>
    <phoneticPr fontId="8" type="noConversion"/>
  </si>
  <si>
    <t>장채은(15)</t>
    <phoneticPr fontId="8" type="noConversion"/>
  </si>
  <si>
    <t>황영주(14)</t>
    <phoneticPr fontId="8" type="noConversion"/>
  </si>
  <si>
    <t>순원수</t>
    <phoneticPr fontId="8" type="noConversion"/>
  </si>
  <si>
    <t>자매순 인원수</t>
    <phoneticPr fontId="8" type="noConversion"/>
  </si>
  <si>
    <t>`</t>
    <phoneticPr fontId="8" type="noConversion"/>
  </si>
  <si>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인원수</t>
    </r>
    <phoneticPr fontId="8" type="noConversion"/>
  </si>
  <si>
    <t>상행</t>
    <phoneticPr fontId="8" type="noConversion"/>
  </si>
  <si>
    <t>하행</t>
    <phoneticPr fontId="8" type="noConversion"/>
  </si>
  <si>
    <t>김지환SJ(13)</t>
    <phoneticPr fontId="8" type="noConversion"/>
  </si>
  <si>
    <t>박예주SJ(13)</t>
    <phoneticPr fontId="8" type="noConversion"/>
  </si>
  <si>
    <t>김희진(15)</t>
    <phoneticPr fontId="3" type="noConversion"/>
  </si>
  <si>
    <t>김효진SJ(13)</t>
    <phoneticPr fontId="3" type="noConversion"/>
  </si>
  <si>
    <t>타 버스 이용 현황</t>
    <phoneticPr fontId="3" type="noConversion"/>
  </si>
  <si>
    <t>부분참 현황</t>
    <phoneticPr fontId="3" type="noConversion"/>
  </si>
  <si>
    <t>이준이SJ(13)</t>
    <phoneticPr fontId="3" type="noConversion"/>
  </si>
  <si>
    <t>안형빈(14)</t>
    <phoneticPr fontId="3" type="noConversion"/>
  </si>
  <si>
    <t>반송현(15)</t>
    <phoneticPr fontId="3" type="noConversion"/>
  </si>
  <si>
    <t>생활순</t>
    <phoneticPr fontId="3" type="noConversion"/>
  </si>
  <si>
    <t>이름</t>
    <phoneticPr fontId="3" type="noConversion"/>
  </si>
  <si>
    <t>상행</t>
    <phoneticPr fontId="3" type="noConversion"/>
  </si>
  <si>
    <t>하행</t>
    <phoneticPr fontId="3" type="noConversion"/>
  </si>
  <si>
    <t>신성모SJ(13)</t>
    <phoneticPr fontId="3" type="noConversion"/>
  </si>
  <si>
    <t>이주영(15)</t>
    <phoneticPr fontId="3" type="noConversion"/>
  </si>
  <si>
    <t>자매 7순</t>
    <phoneticPr fontId="3" type="noConversion"/>
  </si>
  <si>
    <t>김윤경</t>
    <phoneticPr fontId="3" type="noConversion"/>
  </si>
  <si>
    <t>성남</t>
    <phoneticPr fontId="3" type="noConversion"/>
  </si>
  <si>
    <t>인천</t>
    <phoneticPr fontId="3" type="noConversion"/>
  </si>
  <si>
    <t>박유정(14)</t>
    <phoneticPr fontId="3" type="noConversion"/>
  </si>
  <si>
    <t>형제 6순</t>
    <phoneticPr fontId="3" type="noConversion"/>
  </si>
  <si>
    <t>자매 1순</t>
    <phoneticPr fontId="3" type="noConversion"/>
  </si>
  <si>
    <t>서명원</t>
    <phoneticPr fontId="3" type="noConversion"/>
  </si>
  <si>
    <t>-</t>
    <phoneticPr fontId="3" type="noConversion"/>
  </si>
  <si>
    <t>유승환(13)</t>
    <phoneticPr fontId="3" type="noConversion"/>
  </si>
  <si>
    <t>조민우SJ(14)</t>
    <phoneticPr fontId="8" type="noConversion"/>
  </si>
  <si>
    <t>자매 3순</t>
    <phoneticPr fontId="3" type="noConversion"/>
  </si>
  <si>
    <t>송배근SJ(11)</t>
    <phoneticPr fontId="8" type="noConversion"/>
  </si>
  <si>
    <t>자매 2순</t>
    <phoneticPr fontId="3" type="noConversion"/>
  </si>
  <si>
    <t>김다운</t>
    <phoneticPr fontId="3" type="noConversion"/>
  </si>
  <si>
    <t>박소연SJ(14)</t>
    <phoneticPr fontId="3" type="noConversion"/>
  </si>
  <si>
    <t>심은경(15)</t>
    <phoneticPr fontId="3" type="noConversion"/>
  </si>
  <si>
    <t>자매 5순</t>
    <phoneticPr fontId="3" type="noConversion"/>
  </si>
  <si>
    <t>김효진</t>
    <phoneticPr fontId="3" type="noConversion"/>
  </si>
  <si>
    <t>신촌</t>
    <phoneticPr fontId="3" type="noConversion"/>
  </si>
  <si>
    <t>자매 4순</t>
    <phoneticPr fontId="3" type="noConversion"/>
  </si>
  <si>
    <t>주선희</t>
    <phoneticPr fontId="3" type="noConversion"/>
  </si>
  <si>
    <t>의정부</t>
    <phoneticPr fontId="3" type="noConversion"/>
  </si>
  <si>
    <t>김혜정</t>
    <phoneticPr fontId="3" type="noConversion"/>
  </si>
  <si>
    <t>김진규SJ(09)</t>
    <phoneticPr fontId="3" type="noConversion"/>
  </si>
  <si>
    <t>형제 4순</t>
    <phoneticPr fontId="3" type="noConversion"/>
  </si>
  <si>
    <t>목포</t>
    <phoneticPr fontId="3" type="noConversion"/>
  </si>
  <si>
    <t>자매 8순</t>
    <phoneticPr fontId="3" type="noConversion"/>
  </si>
  <si>
    <t>안산</t>
    <phoneticPr fontId="3" type="noConversion"/>
  </si>
  <si>
    <t>이루리(15)</t>
    <phoneticPr fontId="3" type="noConversion"/>
  </si>
  <si>
    <t>박예찬(14)</t>
    <phoneticPr fontId="3" type="noConversion"/>
  </si>
  <si>
    <t>김주형SJ(14)</t>
    <phoneticPr fontId="3" type="noConversion"/>
  </si>
  <si>
    <t>전은지(13)</t>
    <phoneticPr fontId="3" type="noConversion"/>
  </si>
  <si>
    <t>김현준(15)</t>
    <phoneticPr fontId="3" type="noConversion"/>
  </si>
  <si>
    <t>생활순 별로 배치</t>
    <phoneticPr fontId="3" type="noConversion"/>
  </si>
  <si>
    <t>김혜정(13)</t>
    <phoneticPr fontId="3" type="noConversion"/>
  </si>
  <si>
    <t>김창기(15)</t>
    <phoneticPr fontId="3" type="noConversion"/>
  </si>
  <si>
    <t>김태연SJ(13)</t>
    <phoneticPr fontId="3" type="noConversion"/>
  </si>
  <si>
    <t>1 ~ 4순</t>
    <phoneticPr fontId="3" type="noConversion"/>
  </si>
  <si>
    <t>1호차</t>
    <phoneticPr fontId="3" type="noConversion"/>
  </si>
  <si>
    <t>한주희(13)</t>
    <phoneticPr fontId="8" type="noConversion"/>
  </si>
  <si>
    <t>강준규(12)</t>
    <phoneticPr fontId="3" type="noConversion"/>
  </si>
  <si>
    <t>5 ~ 8순</t>
    <phoneticPr fontId="3" type="noConversion"/>
  </si>
  <si>
    <t>2호차</t>
    <phoneticPr fontId="3" type="noConversion"/>
  </si>
  <si>
    <t>천은택SJ(14)</t>
    <phoneticPr fontId="3" type="noConversion"/>
  </si>
  <si>
    <t>조예은SJ(13)</t>
    <phoneticPr fontId="3" type="noConversion"/>
  </si>
  <si>
    <r>
      <rPr>
        <b/>
        <sz val="10"/>
        <color theme="3"/>
        <rFont val="돋움"/>
        <family val="3"/>
        <charset val="129"/>
      </rPr>
      <t>조현우</t>
    </r>
    <r>
      <rPr>
        <b/>
        <sz val="10"/>
        <color theme="3"/>
        <rFont val="Arial"/>
        <family val="2"/>
      </rPr>
      <t>SJ(14)</t>
    </r>
    <phoneticPr fontId="8" type="noConversion"/>
  </si>
  <si>
    <t>강하영SJ(13)</t>
    <phoneticPr fontId="8" type="noConversion"/>
  </si>
  <si>
    <t>오다희(14)</t>
    <phoneticPr fontId="3" type="noConversion"/>
  </si>
  <si>
    <t>신초현SJ(12)</t>
    <phoneticPr fontId="3" type="noConversion"/>
  </si>
  <si>
    <t>정초롱(15)</t>
    <phoneticPr fontId="3" type="noConversion"/>
  </si>
  <si>
    <t>황영주(14)</t>
    <phoneticPr fontId="3" type="noConversion"/>
  </si>
  <si>
    <t>윤희선(15)</t>
    <phoneticPr fontId="3" type="noConversion"/>
  </si>
  <si>
    <t>박새영(13)</t>
    <phoneticPr fontId="3" type="noConversion"/>
  </si>
  <si>
    <t>형제 1-4순</t>
    <phoneticPr fontId="3" type="noConversion"/>
  </si>
  <si>
    <t>자매 1-4순</t>
    <phoneticPr fontId="3" type="noConversion"/>
  </si>
  <si>
    <t>간사님</t>
  </si>
  <si>
    <t>형제 5-8순</t>
    <phoneticPr fontId="3" type="noConversion"/>
  </si>
  <si>
    <t>자매 5-8순</t>
    <phoneticPr fontId="3" type="noConversion"/>
  </si>
  <si>
    <t>상행 현황</t>
    <phoneticPr fontId="3" type="noConversion"/>
  </si>
  <si>
    <t>하행행 현황</t>
    <phoneticPr fontId="3" type="noConversion"/>
  </si>
  <si>
    <t>윤석근</t>
    <phoneticPr fontId="8" type="noConversion"/>
  </si>
  <si>
    <t>이준이</t>
    <phoneticPr fontId="3" type="noConversion"/>
  </si>
  <si>
    <t>장채은(15)</t>
    <phoneticPr fontId="3" type="noConversion"/>
  </si>
  <si>
    <t>도착</t>
    <phoneticPr fontId="3" type="noConversion"/>
  </si>
  <si>
    <t>조현우</t>
    <phoneticPr fontId="3" type="noConversion"/>
  </si>
  <si>
    <t>조예은</t>
    <phoneticPr fontId="3" type="noConversion"/>
  </si>
  <si>
    <t>형제 8순</t>
    <phoneticPr fontId="3" type="noConversion"/>
  </si>
  <si>
    <t>형제 5순</t>
    <phoneticPr fontId="3" type="noConversion"/>
  </si>
  <si>
    <t>출발</t>
    <phoneticPr fontId="3" type="noConversion"/>
  </si>
  <si>
    <t>[부]김혜정(13)</t>
    <phoneticPr fontId="3" type="noConversion"/>
  </si>
  <si>
    <t>생활순장</t>
    <phoneticPr fontId="3" type="noConversion"/>
  </si>
  <si>
    <t>권희준</t>
    <phoneticPr fontId="3" type="noConversion"/>
  </si>
  <si>
    <t>이현주</t>
    <phoneticPr fontId="3" type="noConversion"/>
  </si>
  <si>
    <t>조예은</t>
    <phoneticPr fontId="3" type="noConversion"/>
  </si>
  <si>
    <t>박예주</t>
    <phoneticPr fontId="3" type="noConversion"/>
  </si>
  <si>
    <t>김윤경</t>
    <phoneticPr fontId="3" type="noConversion"/>
  </si>
  <si>
    <t>강하영</t>
    <phoneticPr fontId="3" type="noConversion"/>
  </si>
  <si>
    <t>천은택</t>
    <phoneticPr fontId="3" type="noConversion"/>
  </si>
  <si>
    <t>강성웅</t>
    <phoneticPr fontId="3" type="noConversion"/>
  </si>
  <si>
    <t>최한빛</t>
    <phoneticPr fontId="3" type="noConversion"/>
  </si>
  <si>
    <t>조현우</t>
    <phoneticPr fontId="3" type="noConversion"/>
  </si>
  <si>
    <t>김윤경</t>
    <phoneticPr fontId="3" type="noConversion"/>
  </si>
  <si>
    <t>장채은</t>
    <phoneticPr fontId="3" type="noConversion"/>
  </si>
  <si>
    <t>강하영</t>
    <phoneticPr fontId="3" type="noConversion"/>
  </si>
  <si>
    <t>손주현</t>
    <phoneticPr fontId="3" type="noConversion"/>
  </si>
  <si>
    <t>조민우</t>
    <phoneticPr fontId="3" type="noConversion"/>
  </si>
  <si>
    <t>최한빛</t>
    <phoneticPr fontId="3" type="noConversion"/>
  </si>
  <si>
    <t>서울성남CCC 2015년 여름수련회 생활순</t>
    <phoneticPr fontId="8" type="noConversion"/>
  </si>
  <si>
    <t>형제 7순</t>
    <phoneticPr fontId="8" type="noConversion"/>
  </si>
  <si>
    <t>형제8순</t>
    <phoneticPr fontId="8" type="noConversion"/>
  </si>
  <si>
    <t>형제 생활순장</t>
    <phoneticPr fontId="8" type="noConversion"/>
  </si>
  <si>
    <t>김지환SJ(13)</t>
    <phoneticPr fontId="8" type="noConversion"/>
  </si>
  <si>
    <t>송배근SJ(11)</t>
    <phoneticPr fontId="8" type="noConversion"/>
  </si>
  <si>
    <t>유은권SJ(12)</t>
    <phoneticPr fontId="8" type="noConversion"/>
  </si>
  <si>
    <t>천은택SJ(14)</t>
    <phoneticPr fontId="8" type="noConversion"/>
  </si>
  <si>
    <t>강성웅SJ(14)</t>
    <phoneticPr fontId="8" type="noConversion"/>
  </si>
  <si>
    <t>최한빛SJ(14)</t>
    <phoneticPr fontId="8" type="noConversion"/>
  </si>
  <si>
    <t>박태완SJ(14)</t>
    <phoneticPr fontId="8" type="noConversion"/>
  </si>
  <si>
    <t>조현우SJ(14)</t>
    <phoneticPr fontId="8" type="noConversion"/>
  </si>
  <si>
    <t>캠퍼스</t>
    <phoneticPr fontId="8" type="noConversion"/>
  </si>
  <si>
    <t>인원</t>
    <phoneticPr fontId="8" type="noConversion"/>
  </si>
  <si>
    <t>박수빈(12)</t>
    <phoneticPr fontId="8" type="noConversion"/>
  </si>
  <si>
    <t>공태성(15)</t>
    <phoneticPr fontId="8" type="noConversion"/>
  </si>
  <si>
    <t>손주현(15)</t>
    <phoneticPr fontId="8" type="noConversion"/>
  </si>
  <si>
    <t>오해영SJ(10)</t>
    <phoneticPr fontId="8" type="noConversion"/>
  </si>
  <si>
    <t>이상민SJ(09)</t>
    <phoneticPr fontId="8" type="noConversion"/>
  </si>
  <si>
    <t>김주형SJ(14)</t>
    <phoneticPr fontId="8" type="noConversion"/>
  </si>
  <si>
    <t>강택민SJ(11)</t>
    <phoneticPr fontId="8" type="noConversion"/>
  </si>
  <si>
    <t>서울장신</t>
    <phoneticPr fontId="8" type="noConversion"/>
  </si>
  <si>
    <t>윤석근(12)</t>
    <phoneticPr fontId="3" type="noConversion"/>
  </si>
  <si>
    <t>최기석SJ(09)</t>
    <phoneticPr fontId="8" type="noConversion"/>
  </si>
  <si>
    <t>정성민SJ(10)</t>
    <phoneticPr fontId="8" type="noConversion"/>
  </si>
  <si>
    <t>김현준(15)</t>
    <phoneticPr fontId="8" type="noConversion"/>
  </si>
  <si>
    <t>이현우(11)</t>
    <phoneticPr fontId="8" type="noConversion"/>
  </si>
  <si>
    <t>신구</t>
    <phoneticPr fontId="8" type="noConversion"/>
  </si>
  <si>
    <t>신성모SJ(13)</t>
    <phoneticPr fontId="8" type="noConversion"/>
  </si>
  <si>
    <t>김진규SJ(09)</t>
    <phoneticPr fontId="8" type="noConversion"/>
  </si>
  <si>
    <t>전대하SJ(11)</t>
    <phoneticPr fontId="8" type="noConversion"/>
  </si>
  <si>
    <t>김창기(15)</t>
    <phoneticPr fontId="8" type="noConversion"/>
  </si>
  <si>
    <t>고성현(15)</t>
    <phoneticPr fontId="8" type="noConversion"/>
  </si>
  <si>
    <t>동서울</t>
    <phoneticPr fontId="8" type="noConversion"/>
  </si>
  <si>
    <t>김영경(12)</t>
    <phoneticPr fontId="3" type="noConversion"/>
  </si>
  <si>
    <t>노윤영SJ(12)</t>
    <phoneticPr fontId="8" type="noConversion"/>
  </si>
  <si>
    <t>권주영(12)</t>
    <phoneticPr fontId="8" type="noConversion"/>
  </si>
  <si>
    <t>조민우(14)</t>
    <phoneticPr fontId="8" type="noConversion"/>
  </si>
  <si>
    <t>강준규(12)</t>
    <phoneticPr fontId="8" type="noConversion"/>
  </si>
  <si>
    <t>정진호(14)</t>
    <phoneticPr fontId="8" type="noConversion"/>
  </si>
  <si>
    <t>을지</t>
    <phoneticPr fontId="8" type="noConversion"/>
  </si>
  <si>
    <t>유승환(13)</t>
    <phoneticPr fontId="8" type="noConversion"/>
  </si>
  <si>
    <t>김재중(13)</t>
    <phoneticPr fontId="8" type="noConversion"/>
  </si>
  <si>
    <t>최지우SJ(10)</t>
    <phoneticPr fontId="8" type="noConversion"/>
  </si>
  <si>
    <t>가천</t>
    <phoneticPr fontId="8" type="noConversion"/>
  </si>
  <si>
    <t>합계</t>
    <phoneticPr fontId="8" type="noConversion"/>
  </si>
  <si>
    <t>순장수</t>
    <phoneticPr fontId="8" type="noConversion"/>
  </si>
  <si>
    <t>순원수</t>
    <phoneticPr fontId="8" type="noConversion"/>
  </si>
  <si>
    <r>
      <rPr>
        <sz val="10"/>
        <color rgb="FF000000"/>
        <rFont val="돋움"/>
        <family val="3"/>
        <charset val="129"/>
      </rPr>
      <t>형제</t>
    </r>
    <r>
      <rPr>
        <sz val="10"/>
        <color rgb="FF000000"/>
        <rFont val="돋움"/>
        <family val="3"/>
        <charset val="129"/>
      </rPr>
      <t>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인원수</t>
    </r>
    <phoneticPr fontId="8" type="noConversion"/>
  </si>
  <si>
    <t>자매2순</t>
    <phoneticPr fontId="8" type="noConversion"/>
  </si>
  <si>
    <t>자매 5순</t>
    <phoneticPr fontId="8" type="noConversion"/>
  </si>
  <si>
    <t>자매8순</t>
    <phoneticPr fontId="8" type="noConversion"/>
  </si>
  <si>
    <t>권희준SJ(13)</t>
    <phoneticPr fontId="8" type="noConversion"/>
  </si>
  <si>
    <t>이현주SJ(13)</t>
    <phoneticPr fontId="8" type="noConversion"/>
  </si>
  <si>
    <t>위아현SJ(13)</t>
    <phoneticPr fontId="8" type="noConversion"/>
  </si>
  <si>
    <t>조예은SJ(13)</t>
    <phoneticPr fontId="8" type="noConversion"/>
  </si>
  <si>
    <t>박예주SJ(14)</t>
    <phoneticPr fontId="8" type="noConversion"/>
  </si>
  <si>
    <t>김문지SJ(13)</t>
    <phoneticPr fontId="8" type="noConversion"/>
  </si>
  <si>
    <t>김윤경SJ(14)</t>
    <phoneticPr fontId="8" type="noConversion"/>
  </si>
  <si>
    <t>강하영SJ(14)</t>
    <phoneticPr fontId="8" type="noConversion"/>
  </si>
  <si>
    <t>김희진(15)</t>
    <phoneticPr fontId="8" type="noConversion"/>
  </si>
  <si>
    <t>전은지(13)</t>
    <phoneticPr fontId="8" type="noConversion"/>
  </si>
  <si>
    <t>주선희SJ(11)</t>
    <phoneticPr fontId="8" type="noConversion"/>
  </si>
  <si>
    <t>이준이SJ(13)</t>
    <phoneticPr fontId="8" type="noConversion"/>
  </si>
  <si>
    <t>유지수SJ(10)</t>
    <phoneticPr fontId="3" type="noConversion"/>
  </si>
  <si>
    <t>김혜린SJ(14)</t>
    <phoneticPr fontId="8" type="noConversion"/>
  </si>
  <si>
    <t>정초롱(15)</t>
    <phoneticPr fontId="8" type="noConversion"/>
  </si>
  <si>
    <t>반송현(15)</t>
    <phoneticPr fontId="8" type="noConversion"/>
  </si>
  <si>
    <t>심은경(15)</t>
    <phoneticPr fontId="8" type="noConversion"/>
  </si>
  <si>
    <t>이주영(15)</t>
    <phoneticPr fontId="8" type="noConversion"/>
  </si>
  <si>
    <t>[부]김혜정(13)</t>
    <phoneticPr fontId="3" type="noConversion"/>
  </si>
  <si>
    <t>박유정(14)</t>
    <phoneticPr fontId="8" type="noConversion"/>
  </si>
  <si>
    <t>박소연SJ(14)</t>
    <phoneticPr fontId="8" type="noConversion"/>
  </si>
  <si>
    <t>김태연SJ(13)</t>
    <phoneticPr fontId="8" type="noConversion"/>
  </si>
  <si>
    <t>신초현SJ(12)</t>
    <phoneticPr fontId="8" type="noConversion"/>
  </si>
  <si>
    <t>[부]서명원SJ(10)</t>
    <phoneticPr fontId="8" type="noConversion"/>
  </si>
  <si>
    <t>[부]김다운(14)</t>
    <phoneticPr fontId="8" type="noConversion"/>
  </si>
  <si>
    <t>[부]한주희(13)</t>
    <phoneticPr fontId="8" type="noConversion"/>
  </si>
  <si>
    <t>김효진SJ(13)</t>
    <phoneticPr fontId="8" type="noConversion"/>
  </si>
  <si>
    <t>장채은(15)</t>
    <phoneticPr fontId="8" type="noConversion"/>
  </si>
  <si>
    <t>황영주(14)</t>
    <phoneticPr fontId="8" type="noConversion"/>
  </si>
  <si>
    <t>[부]박새영(13)</t>
    <phoneticPr fontId="8" type="noConversion"/>
  </si>
  <si>
    <t>자매순 인원수</t>
    <phoneticPr fontId="8" type="noConversion"/>
  </si>
  <si>
    <t>`</t>
    <phoneticPr fontId="8" type="noConversion"/>
  </si>
  <si>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인원수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</si>
</sst>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#0&quot;명&quot;"/>
    <numFmt numFmtId="177" formatCode="#0&quot;명&quot;"/>
    <numFmt numFmtId="178" formatCode="#0%"/>
    <numFmt numFmtId="179" formatCode="&quot;합계 :&quot;\ #0&quot;명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b/>
      <sz val="11"/>
      <color theme="3"/>
      <name val="맑은 고딕"/>
      <family val="3"/>
      <charset val="129"/>
      <scheme val="major"/>
    </font>
    <font>
      <b/>
      <sz val="10"/>
      <color theme="3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color rgb="FF000000"/>
      <name val="돋움"/>
      <family val="3"/>
      <charset val="129"/>
    </font>
    <font>
      <b/>
      <sz val="26"/>
      <color theme="4" tint="-0.249977111117893"/>
      <name val="맑은 고딕"/>
      <family val="3"/>
      <charset val="129"/>
      <scheme val="major"/>
    </font>
    <font>
      <b/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C0504D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0"/>
      <color rgb="FF00610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22"/>
      <color rgb="FF000000"/>
      <name val="돋움"/>
      <family val="3"/>
      <charset val="129"/>
    </font>
    <font>
      <b/>
      <sz val="22"/>
      <color rgb="FF000000"/>
      <name val="Arial"/>
      <family val="2"/>
    </font>
    <font>
      <sz val="11"/>
      <name val="맑은 고딕"/>
      <family val="2"/>
      <charset val="129"/>
      <scheme val="minor"/>
    </font>
    <font>
      <b/>
      <sz val="10"/>
      <color theme="3"/>
      <name val="Arial"/>
      <family val="2"/>
    </font>
    <font>
      <b/>
      <sz val="10"/>
      <color theme="3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double">
        <color theme="4"/>
      </bottom>
      <diagonal/>
    </border>
    <border>
      <left/>
      <right/>
      <top style="thin">
        <color indexed="6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0" borderId="0"/>
    <xf numFmtId="0" fontId="19" fillId="13" borderId="11">
      <alignment vertical="center"/>
    </xf>
    <xf numFmtId="0" fontId="22" fillId="15" borderId="0">
      <alignment vertical="center"/>
    </xf>
    <xf numFmtId="0" fontId="2" fillId="17" borderId="12">
      <alignment vertical="center"/>
    </xf>
    <xf numFmtId="0" fontId="27" fillId="18" borderId="0">
      <alignment vertical="center"/>
    </xf>
    <xf numFmtId="41" fontId="2" fillId="0" borderId="0">
      <alignment vertical="center"/>
    </xf>
    <xf numFmtId="0" fontId="1" fillId="20" borderId="12" applyNumberFormat="0" applyFont="0" applyAlignment="0" applyProtection="0">
      <alignment vertical="center"/>
    </xf>
    <xf numFmtId="0" fontId="2" fillId="0" borderId="0"/>
  </cellStyleXfs>
  <cellXfs count="236">
    <xf numFmtId="0" fontId="0" fillId="0" borderId="0" xfId="0">
      <alignment vertical="center"/>
    </xf>
    <xf numFmtId="0" fontId="2" fillId="0" borderId="0" xfId="1" applyFont="1" applyAlignment="1"/>
    <xf numFmtId="0" fontId="4" fillId="0" borderId="0" xfId="1" applyFont="1" applyAlignment="1">
      <alignment horizontal="center"/>
    </xf>
    <xf numFmtId="0" fontId="5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/>
    <xf numFmtId="0" fontId="5" fillId="0" borderId="0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2" fillId="0" borderId="1" xfId="1" applyFont="1" applyFill="1" applyBorder="1" applyAlignment="1"/>
    <xf numFmtId="0" fontId="5" fillId="0" borderId="1" xfId="1" applyFont="1" applyFill="1" applyBorder="1" applyAlignment="1">
      <alignment horizontal="center"/>
    </xf>
    <xf numFmtId="0" fontId="2" fillId="0" borderId="0" xfId="1" applyFont="1" applyFill="1" applyAlignment="1"/>
    <xf numFmtId="0" fontId="5" fillId="2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5" fillId="5" borderId="0" xfId="1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0" fontId="5" fillId="9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5" fillId="5" borderId="1" xfId="1" applyFont="1" applyFill="1" applyBorder="1" applyAlignment="1">
      <alignment horizontal="center"/>
    </xf>
    <xf numFmtId="0" fontId="5" fillId="8" borderId="0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0" fillId="7" borderId="1" xfId="1" applyFont="1" applyFill="1" applyBorder="1" applyAlignment="1">
      <alignment horizontal="center"/>
    </xf>
    <xf numFmtId="0" fontId="10" fillId="8" borderId="1" xfId="1" applyFont="1" applyFill="1" applyBorder="1" applyAlignment="1">
      <alignment horizontal="center"/>
    </xf>
    <xf numFmtId="0" fontId="10" fillId="9" borderId="1" xfId="1" applyFont="1" applyFill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2" fillId="3" borderId="1" xfId="1" applyFont="1" applyFill="1" applyBorder="1" applyAlignment="1">
      <alignment horizontal="center"/>
    </xf>
    <xf numFmtId="0" fontId="13" fillId="4" borderId="1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0" fontId="13" fillId="5" borderId="1" xfId="1" applyFont="1" applyFill="1" applyBorder="1" applyAlignment="1">
      <alignment horizontal="center"/>
    </xf>
    <xf numFmtId="0" fontId="13" fillId="6" borderId="1" xfId="1" applyFont="1" applyFill="1" applyBorder="1" applyAlignment="1">
      <alignment horizontal="center"/>
    </xf>
    <xf numFmtId="0" fontId="13" fillId="7" borderId="1" xfId="1" applyFont="1" applyFill="1" applyBorder="1" applyAlignment="1">
      <alignment horizontal="center"/>
    </xf>
    <xf numFmtId="0" fontId="13" fillId="8" borderId="1" xfId="1" applyFont="1" applyFill="1" applyBorder="1" applyAlignment="1">
      <alignment horizontal="center"/>
    </xf>
    <xf numFmtId="0" fontId="13" fillId="9" borderId="1" xfId="1" applyFont="1" applyFill="1" applyBorder="1" applyAlignment="1">
      <alignment horizontal="center"/>
    </xf>
    <xf numFmtId="0" fontId="9" fillId="0" borderId="1" xfId="1" applyFont="1" applyFill="1" applyBorder="1" applyAlignment="1"/>
    <xf numFmtId="0" fontId="9" fillId="0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176" fontId="5" fillId="0" borderId="2" xfId="1" applyNumberFormat="1" applyFont="1" applyBorder="1" applyAlignment="1">
      <alignment horizontal="left"/>
    </xf>
    <xf numFmtId="0" fontId="13" fillId="0" borderId="3" xfId="1" applyFont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176" fontId="5" fillId="0" borderId="5" xfId="1" applyNumberFormat="1" applyFont="1" applyBorder="1" applyAlignment="1">
      <alignment horizontal="left"/>
    </xf>
    <xf numFmtId="0" fontId="5" fillId="0" borderId="6" xfId="1" applyFont="1" applyBorder="1" applyAlignment="1">
      <alignment horizontal="center"/>
    </xf>
    <xf numFmtId="176" fontId="5" fillId="0" borderId="7" xfId="1" applyNumberFormat="1" applyFont="1" applyBorder="1" applyAlignment="1">
      <alignment horizontal="left"/>
    </xf>
    <xf numFmtId="0" fontId="5" fillId="0" borderId="8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176" fontId="2" fillId="0" borderId="7" xfId="1" applyNumberFormat="1" applyFont="1" applyFill="1" applyBorder="1" applyAlignment="1">
      <alignment horizontal="left"/>
    </xf>
    <xf numFmtId="0" fontId="7" fillId="0" borderId="8" xfId="1" applyFont="1" applyBorder="1" applyAlignment="1">
      <alignment horizontal="center"/>
    </xf>
    <xf numFmtId="0" fontId="5" fillId="7" borderId="4" xfId="1" applyFont="1" applyFill="1" applyBorder="1" applyAlignment="1">
      <alignment horizontal="center"/>
    </xf>
    <xf numFmtId="176" fontId="5" fillId="0" borderId="7" xfId="1" applyNumberFormat="1" applyFont="1" applyFill="1" applyBorder="1" applyAlignment="1">
      <alignment horizontal="left"/>
    </xf>
    <xf numFmtId="0" fontId="5" fillId="2" borderId="4" xfId="1" applyFont="1" applyFill="1" applyBorder="1" applyAlignment="1">
      <alignment horizontal="center"/>
    </xf>
    <xf numFmtId="0" fontId="14" fillId="0" borderId="9" xfId="1" applyFont="1" applyBorder="1" applyAlignment="1">
      <alignment horizontal="left"/>
    </xf>
    <xf numFmtId="0" fontId="14" fillId="0" borderId="10" xfId="1" applyFont="1" applyBorder="1" applyAlignment="1">
      <alignment horizontal="center"/>
    </xf>
    <xf numFmtId="0" fontId="10" fillId="4" borderId="4" xfId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  <xf numFmtId="0" fontId="13" fillId="4" borderId="4" xfId="1" applyFont="1" applyFill="1" applyBorder="1" applyAlignment="1">
      <alignment horizontal="center"/>
    </xf>
    <xf numFmtId="0" fontId="17" fillId="0" borderId="0" xfId="7" applyNumberFormat="1" applyFont="1" applyAlignment="1">
      <alignment horizontal="center"/>
    </xf>
    <xf numFmtId="0" fontId="17" fillId="0" borderId="0" xfId="7" applyNumberFormat="1" applyFont="1" applyAlignment="1"/>
    <xf numFmtId="0" fontId="19" fillId="13" borderId="17" xfId="8" applyNumberFormat="1" applyBorder="1" applyAlignment="1">
      <alignment horizontal="center"/>
    </xf>
    <xf numFmtId="0" fontId="20" fillId="14" borderId="18" xfId="7" applyNumberFormat="1" applyFont="1" applyFill="1" applyBorder="1" applyAlignment="1">
      <alignment horizontal="center"/>
    </xf>
    <xf numFmtId="0" fontId="20" fillId="14" borderId="0" xfId="7" applyNumberFormat="1" applyFont="1" applyFill="1" applyBorder="1" applyAlignment="1">
      <alignment horizontal="center"/>
    </xf>
    <xf numFmtId="0" fontId="21" fillId="14" borderId="19" xfId="7" applyNumberFormat="1" applyFont="1" applyFill="1" applyBorder="1" applyAlignment="1">
      <alignment horizontal="center"/>
    </xf>
    <xf numFmtId="177" fontId="7" fillId="0" borderId="19" xfId="7" applyNumberFormat="1" applyFont="1" applyBorder="1" applyAlignment="1">
      <alignment horizontal="center"/>
    </xf>
    <xf numFmtId="0" fontId="23" fillId="15" borderId="20" xfId="9" applyNumberFormat="1" applyFont="1" applyBorder="1" applyAlignment="1">
      <alignment horizontal="center"/>
    </xf>
    <xf numFmtId="9" fontId="24" fillId="15" borderId="21" xfId="9" applyNumberFormat="1" applyFont="1" applyBorder="1" applyAlignment="1">
      <alignment horizontal="center"/>
    </xf>
    <xf numFmtId="0" fontId="23" fillId="15" borderId="22" xfId="9" applyNumberFormat="1" applyFont="1" applyBorder="1" applyAlignment="1">
      <alignment horizontal="center"/>
    </xf>
    <xf numFmtId="0" fontId="23" fillId="15" borderId="21" xfId="9" applyNumberFormat="1" applyFont="1" applyBorder="1" applyAlignment="1">
      <alignment horizontal="center"/>
    </xf>
    <xf numFmtId="177" fontId="7" fillId="0" borderId="17" xfId="7" applyNumberFormat="1" applyFont="1" applyBorder="1" applyAlignment="1">
      <alignment horizontal="center"/>
    </xf>
    <xf numFmtId="0" fontId="7" fillId="0" borderId="0" xfId="7" applyNumberFormat="1" applyFont="1" applyAlignment="1"/>
    <xf numFmtId="0" fontId="20" fillId="15" borderId="18" xfId="9" applyNumberFormat="1" applyFont="1" applyBorder="1" applyAlignment="1">
      <alignment horizontal="center"/>
    </xf>
    <xf numFmtId="0" fontId="20" fillId="15" borderId="0" xfId="9" applyNumberFormat="1" applyFont="1" applyBorder="1" applyAlignment="1">
      <alignment horizontal="center"/>
    </xf>
    <xf numFmtId="0" fontId="20" fillId="15" borderId="23" xfId="9" applyNumberFormat="1" applyFont="1" applyBorder="1" applyAlignment="1">
      <alignment horizontal="center"/>
    </xf>
    <xf numFmtId="178" fontId="24" fillId="15" borderId="21" xfId="9" applyNumberFormat="1" applyFont="1" applyBorder="1" applyAlignment="1">
      <alignment horizontal="center"/>
    </xf>
    <xf numFmtId="0" fontId="25" fillId="15" borderId="24" xfId="9" applyNumberFormat="1" applyFont="1" applyBorder="1" applyAlignment="1">
      <alignment horizontal="center"/>
    </xf>
    <xf numFmtId="0" fontId="25" fillId="15" borderId="25" xfId="9" applyNumberFormat="1" applyFont="1" applyBorder="1" applyAlignment="1">
      <alignment horizontal="center"/>
    </xf>
    <xf numFmtId="0" fontId="25" fillId="15" borderId="26" xfId="9" applyNumberFormat="1" applyFont="1" applyBorder="1" applyAlignment="1">
      <alignment horizontal="center"/>
    </xf>
    <xf numFmtId="177" fontId="7" fillId="0" borderId="27" xfId="7" applyNumberFormat="1" applyFont="1" applyBorder="1" applyAlignment="1">
      <alignment horizontal="center"/>
    </xf>
    <xf numFmtId="0" fontId="16" fillId="16" borderId="13" xfId="5" applyNumberFormat="1" applyFill="1" applyAlignment="1">
      <alignment horizontal="center" vertical="center"/>
    </xf>
    <xf numFmtId="0" fontId="18" fillId="16" borderId="13" xfId="5" applyNumberFormat="1" applyFont="1" applyFill="1" applyAlignment="1">
      <alignment horizontal="center" vertical="center"/>
    </xf>
    <xf numFmtId="0" fontId="18" fillId="16" borderId="28" xfId="5" applyNumberFormat="1" applyFont="1" applyFill="1" applyBorder="1" applyAlignment="1">
      <alignment horizontal="center" vertical="center"/>
    </xf>
    <xf numFmtId="0" fontId="18" fillId="16" borderId="13" xfId="5" applyNumberFormat="1" applyFont="1" applyFill="1" applyBorder="1" applyAlignment="1">
      <alignment horizontal="center" vertical="center"/>
    </xf>
    <xf numFmtId="0" fontId="18" fillId="16" borderId="14" xfId="5" applyNumberFormat="1" applyFont="1" applyFill="1" applyBorder="1" applyAlignment="1">
      <alignment horizontal="center" vertical="center"/>
    </xf>
    <xf numFmtId="0" fontId="18" fillId="16" borderId="15" xfId="5" applyNumberFormat="1" applyFont="1" applyFill="1" applyBorder="1" applyAlignment="1">
      <alignment horizontal="center" vertical="center"/>
    </xf>
    <xf numFmtId="0" fontId="18" fillId="16" borderId="16" xfId="5" applyNumberFormat="1" applyFont="1" applyFill="1" applyBorder="1" applyAlignment="1">
      <alignment horizontal="center" vertical="center"/>
    </xf>
    <xf numFmtId="0" fontId="26" fillId="17" borderId="12" xfId="10" applyFont="1" applyAlignment="1">
      <alignment horizontal="center" vertical="center"/>
    </xf>
    <xf numFmtId="0" fontId="26" fillId="0" borderId="19" xfId="7" applyNumberFormat="1" applyFont="1" applyBorder="1" applyAlignment="1">
      <alignment horizontal="center" vertical="center"/>
    </xf>
    <xf numFmtId="0" fontId="26" fillId="17" borderId="29" xfId="10" applyFont="1" applyBorder="1" applyAlignment="1">
      <alignment horizontal="center" vertical="center"/>
    </xf>
    <xf numFmtId="0" fontId="26" fillId="17" borderId="12" xfId="10" applyFont="1" applyBorder="1" applyAlignment="1">
      <alignment horizontal="center" vertical="center"/>
    </xf>
    <xf numFmtId="0" fontId="26" fillId="17" borderId="12" xfId="10" applyNumberFormat="1" applyFont="1" applyBorder="1" applyAlignment="1">
      <alignment horizontal="center" vertical="center"/>
    </xf>
    <xf numFmtId="0" fontId="28" fillId="18" borderId="18" xfId="11" applyNumberFormat="1" applyFont="1" applyBorder="1" applyAlignment="1">
      <alignment horizontal="center" vertical="center"/>
    </xf>
    <xf numFmtId="0" fontId="28" fillId="18" borderId="0" xfId="11" applyNumberFormat="1" applyFont="1" applyBorder="1" applyAlignment="1">
      <alignment horizontal="center" vertical="center"/>
    </xf>
    <xf numFmtId="0" fontId="26" fillId="0" borderId="18" xfId="7" applyNumberFormat="1" applyFont="1" applyBorder="1" applyAlignment="1">
      <alignment horizontal="center" vertical="center"/>
    </xf>
    <xf numFmtId="0" fontId="26" fillId="0" borderId="0" xfId="7" applyNumberFormat="1" applyFont="1" applyBorder="1" applyAlignment="1">
      <alignment horizontal="center" vertical="center"/>
    </xf>
    <xf numFmtId="0" fontId="26" fillId="0" borderId="19" xfId="7" applyFont="1" applyBorder="1" applyAlignment="1">
      <alignment horizontal="center" vertical="center"/>
    </xf>
    <xf numFmtId="0" fontId="2" fillId="17" borderId="12" xfId="10" applyAlignment="1">
      <alignment horizontal="center" vertical="center"/>
    </xf>
    <xf numFmtId="0" fontId="26" fillId="0" borderId="0" xfId="7" applyFont="1" applyBorder="1" applyAlignment="1">
      <alignment horizontal="center" vertical="center"/>
    </xf>
    <xf numFmtId="0" fontId="26" fillId="0" borderId="19" xfId="7" applyNumberFormat="1" applyFont="1" applyFill="1" applyBorder="1" applyAlignment="1">
      <alignment horizontal="center" vertical="center"/>
    </xf>
    <xf numFmtId="0" fontId="28" fillId="18" borderId="18" xfId="11" applyNumberFormat="1" applyFont="1" applyBorder="1" applyAlignment="1">
      <alignment horizontal="center" vertical="center" wrapText="1"/>
    </xf>
    <xf numFmtId="0" fontId="28" fillId="18" borderId="18" xfId="10" applyNumberFormat="1" applyFont="1" applyFill="1" applyBorder="1" applyAlignment="1">
      <alignment horizontal="center" vertical="center" wrapText="1"/>
    </xf>
    <xf numFmtId="0" fontId="28" fillId="18" borderId="0" xfId="10" applyNumberFormat="1" applyFont="1" applyFill="1" applyBorder="1" applyAlignment="1">
      <alignment horizontal="center" vertical="center"/>
    </xf>
    <xf numFmtId="0" fontId="26" fillId="0" borderId="18" xfId="7" applyNumberFormat="1" applyFont="1" applyFill="1" applyBorder="1" applyAlignment="1">
      <alignment horizontal="center" vertical="center"/>
    </xf>
    <xf numFmtId="0" fontId="26" fillId="0" borderId="0" xfId="7" applyNumberFormat="1" applyFont="1" applyFill="1" applyBorder="1" applyAlignment="1">
      <alignment horizontal="center" vertical="center"/>
    </xf>
    <xf numFmtId="0" fontId="28" fillId="18" borderId="0" xfId="11" applyFont="1" applyAlignment="1">
      <alignment horizontal="center" vertical="center"/>
    </xf>
    <xf numFmtId="0" fontId="26" fillId="0" borderId="24" xfId="7" applyNumberFormat="1" applyFont="1" applyBorder="1" applyAlignment="1">
      <alignment horizontal="center" vertical="center"/>
    </xf>
    <xf numFmtId="0" fontId="26" fillId="0" borderId="25" xfId="7" applyNumberFormat="1" applyFont="1" applyBorder="1" applyAlignment="1">
      <alignment horizontal="center" vertical="center"/>
    </xf>
    <xf numFmtId="0" fontId="26" fillId="0" borderId="27" xfId="7" applyNumberFormat="1" applyFont="1" applyBorder="1" applyAlignment="1">
      <alignment horizontal="center" vertical="center"/>
    </xf>
    <xf numFmtId="0" fontId="17" fillId="0" borderId="33" xfId="7" applyNumberFormat="1" applyFont="1" applyBorder="1" applyAlignment="1">
      <alignment vertical="center"/>
    </xf>
    <xf numFmtId="0" fontId="17" fillId="0" borderId="9" xfId="7" applyNumberFormat="1" applyFont="1" applyBorder="1" applyAlignment="1">
      <alignment vertical="center"/>
    </xf>
    <xf numFmtId="0" fontId="26" fillId="19" borderId="10" xfId="7" applyNumberFormat="1" applyFont="1" applyFill="1" applyBorder="1" applyAlignment="1">
      <alignment horizontal="center" vertical="center"/>
    </xf>
    <xf numFmtId="41" fontId="26" fillId="19" borderId="33" xfId="12" applyNumberFormat="1" applyFont="1" applyFill="1" applyBorder="1" applyAlignment="1">
      <alignment horizontal="center" vertical="center"/>
    </xf>
    <xf numFmtId="0" fontId="17" fillId="19" borderId="33" xfId="7" applyNumberFormat="1" applyFont="1" applyFill="1" applyBorder="1" applyAlignment="1"/>
    <xf numFmtId="0" fontId="26" fillId="0" borderId="10" xfId="7" applyNumberFormat="1" applyFont="1" applyFill="1" applyBorder="1" applyAlignment="1">
      <alignment horizontal="center" vertical="center"/>
    </xf>
    <xf numFmtId="0" fontId="26" fillId="0" borderId="33" xfId="7" applyNumberFormat="1" applyFont="1" applyFill="1" applyBorder="1" applyAlignment="1">
      <alignment horizontal="center" vertical="center"/>
    </xf>
    <xf numFmtId="0" fontId="17" fillId="0" borderId="9" xfId="7" applyNumberFormat="1" applyFont="1" applyFill="1" applyBorder="1" applyAlignment="1"/>
    <xf numFmtId="0" fontId="26" fillId="0" borderId="33" xfId="7" applyFont="1" applyFill="1" applyBorder="1" applyAlignment="1">
      <alignment horizontal="center" vertical="center"/>
    </xf>
    <xf numFmtId="0" fontId="17" fillId="0" borderId="33" xfId="7" applyNumberFormat="1" applyFont="1" applyFill="1" applyBorder="1" applyAlignment="1"/>
    <xf numFmtId="0" fontId="17" fillId="0" borderId="10" xfId="7" applyNumberFormat="1" applyFont="1" applyFill="1" applyBorder="1" applyAlignment="1"/>
    <xf numFmtId="0" fontId="29" fillId="0" borderId="33" xfId="6" applyNumberFormat="1" applyFont="1" applyFill="1" applyBorder="1" applyAlignment="1">
      <alignment horizontal="center" vertical="center"/>
    </xf>
    <xf numFmtId="0" fontId="29" fillId="0" borderId="9" xfId="6" applyNumberFormat="1" applyFont="1" applyFill="1" applyBorder="1" applyAlignment="1">
      <alignment horizontal="center" vertical="center"/>
    </xf>
    <xf numFmtId="0" fontId="29" fillId="19" borderId="8" xfId="6" applyNumberFormat="1" applyFont="1" applyFill="1" applyBorder="1" applyAlignment="1">
      <alignment horizontal="center" vertical="center"/>
    </xf>
    <xf numFmtId="41" fontId="29" fillId="19" borderId="0" xfId="6" applyNumberFormat="1" applyFont="1" applyFill="1" applyBorder="1" applyAlignment="1">
      <alignment horizontal="center" vertical="center"/>
    </xf>
    <xf numFmtId="0" fontId="29" fillId="19" borderId="0" xfId="6" applyFont="1" applyFill="1" applyBorder="1" applyAlignment="1">
      <alignment horizontal="center" vertical="center"/>
    </xf>
    <xf numFmtId="0" fontId="26" fillId="0" borderId="8" xfId="7" applyNumberFormat="1" applyFont="1" applyFill="1" applyBorder="1" applyAlignment="1">
      <alignment horizontal="center" vertical="center"/>
    </xf>
    <xf numFmtId="0" fontId="17" fillId="0" borderId="7" xfId="7" applyNumberFormat="1" applyFont="1" applyFill="1" applyBorder="1" applyAlignment="1"/>
    <xf numFmtId="0" fontId="17" fillId="0" borderId="0" xfId="7" applyNumberFormat="1" applyFont="1" applyFill="1" applyBorder="1" applyAlignment="1"/>
    <xf numFmtId="0" fontId="17" fillId="0" borderId="8" xfId="7" applyNumberFormat="1" applyFont="1" applyFill="1" applyBorder="1" applyAlignment="1"/>
    <xf numFmtId="0" fontId="29" fillId="0" borderId="0" xfId="6" applyNumberFormat="1" applyFont="1" applyFill="1" applyBorder="1" applyAlignment="1">
      <alignment horizontal="center" vertical="center"/>
    </xf>
    <xf numFmtId="0" fontId="29" fillId="0" borderId="7" xfId="6" applyNumberFormat="1" applyFont="1" applyFill="1" applyBorder="1" applyAlignment="1">
      <alignment horizontal="center" vertical="center"/>
    </xf>
    <xf numFmtId="0" fontId="26" fillId="0" borderId="0" xfId="7" applyNumberFormat="1" applyFont="1" applyFill="1" applyBorder="1" applyAlignment="1"/>
    <xf numFmtId="0" fontId="26" fillId="0" borderId="0" xfId="7" applyNumberFormat="1" applyFont="1" applyFill="1" applyBorder="1" applyAlignment="1">
      <alignment horizontal="center"/>
    </xf>
    <xf numFmtId="0" fontId="26" fillId="0" borderId="7" xfId="7" applyNumberFormat="1" applyFont="1" applyFill="1" applyBorder="1" applyAlignment="1">
      <alignment horizontal="center"/>
    </xf>
    <xf numFmtId="0" fontId="26" fillId="0" borderId="8" xfId="7" applyNumberFormat="1" applyFont="1" applyFill="1" applyBorder="1" applyAlignment="1"/>
    <xf numFmtId="0" fontId="17" fillId="0" borderId="7" xfId="7" applyNumberFormat="1" applyFont="1" applyFill="1" applyBorder="1" applyAlignment="1">
      <alignment horizontal="center"/>
    </xf>
    <xf numFmtId="0" fontId="17" fillId="0" borderId="0" xfId="7" applyNumberFormat="1" applyFont="1" applyFill="1" applyBorder="1" applyAlignment="1">
      <alignment horizontal="center"/>
    </xf>
    <xf numFmtId="0" fontId="17" fillId="0" borderId="3" xfId="7" applyNumberFormat="1" applyFont="1" applyBorder="1" applyAlignment="1"/>
    <xf numFmtId="0" fontId="17" fillId="0" borderId="34" xfId="7" applyNumberFormat="1" applyFont="1" applyBorder="1" applyAlignment="1"/>
    <xf numFmtId="0" fontId="17" fillId="0" borderId="34" xfId="7" applyNumberFormat="1" applyFont="1" applyBorder="1" applyAlignment="1">
      <alignment horizontal="center"/>
    </xf>
    <xf numFmtId="0" fontId="17" fillId="0" borderId="2" xfId="7" applyNumberFormat="1" applyFont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2" fillId="0" borderId="0" xfId="14" applyFont="1" applyFill="1" applyAlignment="1"/>
    <xf numFmtId="0" fontId="31" fillId="0" borderId="0" xfId="14" applyFont="1" applyFill="1" applyBorder="1" applyAlignment="1">
      <alignment horizontal="center" vertical="center"/>
    </xf>
    <xf numFmtId="0" fontId="11" fillId="0" borderId="26" xfId="14" applyFont="1" applyFill="1" applyBorder="1" applyAlignment="1">
      <alignment horizontal="center"/>
    </xf>
    <xf numFmtId="0" fontId="11" fillId="0" borderId="0" xfId="14" applyFont="1" applyFill="1" applyBorder="1" applyAlignment="1">
      <alignment horizontal="center"/>
    </xf>
    <xf numFmtId="0" fontId="5" fillId="0" borderId="1" xfId="14" applyFont="1" applyFill="1" applyBorder="1" applyAlignment="1">
      <alignment horizontal="center"/>
    </xf>
    <xf numFmtId="0" fontId="5" fillId="0" borderId="0" xfId="14" applyFont="1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6" fillId="0" borderId="0" xfId="13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26" fillId="7" borderId="0" xfId="13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32" fillId="0" borderId="0" xfId="0" applyFont="1" applyFill="1" applyBorder="1">
      <alignment vertical="center"/>
    </xf>
    <xf numFmtId="0" fontId="11" fillId="0" borderId="1" xfId="14" applyFont="1" applyFill="1" applyBorder="1" applyAlignment="1">
      <alignment horizontal="center"/>
    </xf>
    <xf numFmtId="0" fontId="0" fillId="21" borderId="0" xfId="0" applyFill="1" applyBorder="1" applyAlignment="1">
      <alignment horizontal="center" vertical="center"/>
    </xf>
    <xf numFmtId="0" fontId="26" fillId="21" borderId="0" xfId="13" applyFont="1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1" fillId="0" borderId="4" xfId="14" applyFont="1" applyFill="1" applyBorder="1" applyAlignment="1">
      <alignment horizontal="center"/>
    </xf>
    <xf numFmtId="0" fontId="5" fillId="0" borderId="4" xfId="14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3" fillId="0" borderId="1" xfId="14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2" fillId="0" borderId="0" xfId="14" applyNumberFormat="1" applyFont="1" applyFill="1" applyAlignment="1">
      <alignment horizontal="center"/>
    </xf>
    <xf numFmtId="177" fontId="2" fillId="0" borderId="0" xfId="14" applyNumberFormat="1" applyFont="1" applyFill="1" applyBorder="1" applyAlignment="1">
      <alignment horizontal="center"/>
    </xf>
    <xf numFmtId="177" fontId="2" fillId="0" borderId="0" xfId="14" applyNumberFormat="1" applyFont="1" applyFill="1" applyAlignment="1"/>
    <xf numFmtId="0" fontId="35" fillId="0" borderId="20" xfId="14" applyFont="1" applyFill="1" applyBorder="1" applyAlignment="1">
      <alignment horizontal="center"/>
    </xf>
    <xf numFmtId="177" fontId="35" fillId="0" borderId="22" xfId="14" applyNumberFormat="1" applyFont="1" applyFill="1" applyBorder="1" applyAlignment="1">
      <alignment horizontal="center"/>
    </xf>
    <xf numFmtId="177" fontId="36" fillId="0" borderId="22" xfId="0" applyNumberFormat="1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177" fontId="35" fillId="0" borderId="17" xfId="14" applyNumberFormat="1" applyFont="1" applyFill="1" applyBorder="1" applyAlignment="1">
      <alignment horizontal="center"/>
    </xf>
    <xf numFmtId="0" fontId="24" fillId="0" borderId="0" xfId="0" applyFont="1">
      <alignment vertical="center"/>
    </xf>
    <xf numFmtId="0" fontId="26" fillId="0" borderId="0" xfId="7" applyNumberFormat="1" applyFont="1" applyAlignment="1">
      <alignment horizontal="center"/>
    </xf>
    <xf numFmtId="0" fontId="5" fillId="7" borderId="1" xfId="14" applyFont="1" applyFill="1" applyBorder="1" applyAlignment="1">
      <alignment horizontal="center"/>
    </xf>
    <xf numFmtId="0" fontId="11" fillId="22" borderId="1" xfId="14" applyFont="1" applyFill="1" applyBorder="1" applyAlignment="1">
      <alignment horizontal="center"/>
    </xf>
    <xf numFmtId="0" fontId="5" fillId="22" borderId="1" xfId="14" applyFont="1" applyFill="1" applyBorder="1" applyAlignment="1">
      <alignment horizontal="center"/>
    </xf>
    <xf numFmtId="0" fontId="33" fillId="22" borderId="1" xfId="14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77" fontId="22" fillId="0" borderId="0" xfId="0" applyNumberFormat="1" applyFont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8" fillId="21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7" fillId="0" borderId="0" xfId="14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7" fillId="0" borderId="10" xfId="7" applyNumberFormat="1" applyFont="1" applyBorder="1" applyAlignment="1">
      <alignment horizontal="center" vertical="center"/>
    </xf>
    <xf numFmtId="0" fontId="17" fillId="0" borderId="33" xfId="7" applyNumberFormat="1" applyFont="1" applyBorder="1" applyAlignment="1">
      <alignment horizontal="center" vertical="center"/>
    </xf>
    <xf numFmtId="0" fontId="7" fillId="0" borderId="33" xfId="7" applyNumberFormat="1" applyFont="1" applyBorder="1" applyAlignment="1">
      <alignment horizontal="center" vertical="center"/>
    </xf>
    <xf numFmtId="0" fontId="2" fillId="0" borderId="33" xfId="7" applyNumberFormat="1" applyFont="1" applyBorder="1" applyAlignment="1">
      <alignment horizontal="center" vertical="center"/>
    </xf>
    <xf numFmtId="0" fontId="2" fillId="0" borderId="30" xfId="7" applyNumberFormat="1" applyFont="1" applyBorder="1" applyAlignment="1">
      <alignment horizontal="center"/>
    </xf>
    <xf numFmtId="0" fontId="17" fillId="0" borderId="31" xfId="7" applyNumberFormat="1" applyFont="1" applyBorder="1" applyAlignment="1">
      <alignment horizontal="center"/>
    </xf>
    <xf numFmtId="0" fontId="17" fillId="0" borderId="32" xfId="7" applyNumberFormat="1" applyFont="1" applyBorder="1" applyAlignment="1">
      <alignment horizontal="center"/>
    </xf>
    <xf numFmtId="0" fontId="18" fillId="0" borderId="14" xfId="5" applyNumberFormat="1" applyFont="1" applyBorder="1" applyAlignment="1">
      <alignment horizontal="center"/>
    </xf>
    <xf numFmtId="0" fontId="18" fillId="0" borderId="15" xfId="5" applyNumberFormat="1" applyFont="1" applyBorder="1" applyAlignment="1">
      <alignment horizontal="center"/>
    </xf>
    <xf numFmtId="0" fontId="18" fillId="0" borderId="16" xfId="5" applyNumberFormat="1" applyFont="1" applyBorder="1" applyAlignment="1">
      <alignment horizontal="center"/>
    </xf>
    <xf numFmtId="0" fontId="15" fillId="11" borderId="1" xfId="1" applyFont="1" applyFill="1" applyBorder="1" applyAlignment="1">
      <alignment horizontal="center" vertical="center"/>
    </xf>
    <xf numFmtId="0" fontId="30" fillId="0" borderId="1" xfId="14" applyFont="1" applyFill="1" applyBorder="1" applyAlignment="1">
      <alignment horizontal="center" vertical="center"/>
    </xf>
    <xf numFmtId="0" fontId="31" fillId="0" borderId="1" xfId="14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35" fillId="0" borderId="24" xfId="14" applyNumberFormat="1" applyFont="1" applyFill="1" applyBorder="1" applyAlignment="1">
      <alignment horizontal="center"/>
    </xf>
    <xf numFmtId="179" fontId="35" fillId="0" borderId="25" xfId="14" applyNumberFormat="1" applyFont="1" applyFill="1" applyBorder="1" applyAlignment="1">
      <alignment horizontal="center"/>
    </xf>
    <xf numFmtId="179" fontId="35" fillId="0" borderId="27" xfId="14" applyNumberFormat="1" applyFont="1" applyFill="1" applyBorder="1" applyAlignment="1">
      <alignment horizontal="center"/>
    </xf>
    <xf numFmtId="177" fontId="0" fillId="0" borderId="25" xfId="0" applyNumberFormat="1" applyBorder="1" applyAlignment="1">
      <alignment horizontal="center" vertical="center"/>
    </xf>
    <xf numFmtId="177" fontId="2" fillId="0" borderId="25" xfId="14" applyNumberFormat="1" applyFont="1" applyFill="1" applyBorder="1" applyAlignment="1">
      <alignment horizontal="center"/>
    </xf>
    <xf numFmtId="0" fontId="35" fillId="0" borderId="4" xfId="14" applyFont="1" applyFill="1" applyBorder="1" applyAlignment="1">
      <alignment horizontal="center"/>
    </xf>
    <xf numFmtId="0" fontId="35" fillId="0" borderId="39" xfId="14" applyFont="1" applyFill="1" applyBorder="1" applyAlignment="1">
      <alignment horizontal="center"/>
    </xf>
    <xf numFmtId="0" fontId="35" fillId="0" borderId="35" xfId="14" applyFont="1" applyFill="1" applyBorder="1" applyAlignment="1">
      <alignment horizontal="center"/>
    </xf>
    <xf numFmtId="0" fontId="0" fillId="23" borderId="8" xfId="0" applyFill="1" applyBorder="1" applyAlignment="1">
      <alignment horizontal="center" vertical="center"/>
    </xf>
    <xf numFmtId="0" fontId="37" fillId="23" borderId="0" xfId="14" applyFont="1" applyFill="1" applyBorder="1" applyAlignment="1">
      <alignment horizontal="center"/>
    </xf>
    <xf numFmtId="0" fontId="24" fillId="23" borderId="0" xfId="0" applyFont="1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</cellXfs>
  <cellStyles count="15">
    <cellStyle name="20% - 강조색1" xfId="6" builtinId="30"/>
    <cellStyle name="20% - 강조색4 2" xfId="9"/>
    <cellStyle name="메모" xfId="13" builtinId="10"/>
    <cellStyle name="메모 2" xfId="10"/>
    <cellStyle name="셀 확인 2" xfId="8"/>
    <cellStyle name="쉼표 [0] 2" xfId="12"/>
    <cellStyle name="요약" xfId="5" builtinId="25"/>
    <cellStyle name="좋음 2" xfId="11"/>
    <cellStyle name="표준" xfId="0" builtinId="0"/>
    <cellStyle name="표준 2" xfId="2"/>
    <cellStyle name="표준 2 2" xfId="3"/>
    <cellStyle name="표준 2 2 2" xfId="4"/>
    <cellStyle name="표준 2 3" xfId="14"/>
    <cellStyle name="표준 3" xfId="1"/>
    <cellStyle name="표준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zoomScaleNormal="100" workbookViewId="0">
      <selection activeCell="D23" sqref="D23"/>
    </sheetView>
  </sheetViews>
  <sheetFormatPr defaultColWidth="12.625" defaultRowHeight="12.75"/>
  <cols>
    <col min="1" max="2" width="12.625" style="65"/>
    <col min="3" max="3" width="6.125" style="64" bestFit="1" customWidth="1"/>
    <col min="4" max="5" width="12.625" style="65"/>
    <col min="6" max="6" width="6.125" style="64" bestFit="1" customWidth="1"/>
    <col min="7" max="8" width="12.625" style="65"/>
    <col min="9" max="9" width="6.125" style="64" bestFit="1" customWidth="1"/>
    <col min="10" max="11" width="12.625" style="65"/>
    <col min="12" max="12" width="6.125" style="64" bestFit="1" customWidth="1"/>
    <col min="13" max="14" width="12.625" style="65"/>
    <col min="15" max="15" width="6.125" style="64" bestFit="1" customWidth="1"/>
    <col min="16" max="16384" width="12.625" style="65"/>
  </cols>
  <sheetData>
    <row r="1" spans="1:25" ht="15.75" customHeight="1">
      <c r="A1" s="64"/>
      <c r="B1" s="64"/>
      <c r="D1" s="64"/>
      <c r="E1" s="64"/>
      <c r="G1" s="64"/>
      <c r="H1" s="64"/>
      <c r="J1" s="64"/>
      <c r="K1" s="64"/>
      <c r="M1" s="64"/>
      <c r="N1" s="64"/>
    </row>
    <row r="2" spans="1:25" ht="15.75" customHeight="1" thickBot="1">
      <c r="A2" s="213" t="s">
        <v>32</v>
      </c>
      <c r="B2" s="214"/>
      <c r="C2" s="214"/>
      <c r="D2" s="214" t="s">
        <v>33</v>
      </c>
      <c r="E2" s="214"/>
      <c r="F2" s="214"/>
      <c r="G2" s="214" t="s">
        <v>34</v>
      </c>
      <c r="H2" s="214"/>
      <c r="I2" s="214"/>
      <c r="J2" s="214" t="s">
        <v>35</v>
      </c>
      <c r="K2" s="214"/>
      <c r="L2" s="214"/>
      <c r="M2" s="214" t="s">
        <v>36</v>
      </c>
      <c r="N2" s="214"/>
      <c r="O2" s="215"/>
      <c r="P2" s="66" t="s">
        <v>37</v>
      </c>
    </row>
    <row r="3" spans="1:25" ht="15.75" customHeight="1" thickTop="1">
      <c r="A3" s="67" t="s">
        <v>38</v>
      </c>
      <c r="B3" s="68">
        <f>COUNTA(A$9:A$54)</f>
        <v>45</v>
      </c>
      <c r="C3" s="69" t="s">
        <v>39</v>
      </c>
      <c r="D3" s="67" t="s">
        <v>38</v>
      </c>
      <c r="E3" s="68">
        <f>COUNTA(D$9:D$54)</f>
        <v>26</v>
      </c>
      <c r="F3" s="69" t="s">
        <v>39</v>
      </c>
      <c r="G3" s="67" t="s">
        <v>38</v>
      </c>
      <c r="H3" s="68">
        <f>COUNTA(G$9:G$54)</f>
        <v>6</v>
      </c>
      <c r="I3" s="69" t="s">
        <v>39</v>
      </c>
      <c r="J3" s="67" t="s">
        <v>38</v>
      </c>
      <c r="K3" s="68">
        <f>COUNTA(J$9:J$54)</f>
        <v>1</v>
      </c>
      <c r="L3" s="69" t="s">
        <v>39</v>
      </c>
      <c r="M3" s="67" t="s">
        <v>38</v>
      </c>
      <c r="N3" s="68">
        <f>COUNTA(M$9:M$54)</f>
        <v>6</v>
      </c>
      <c r="O3" s="69" t="s">
        <v>39</v>
      </c>
      <c r="P3" s="70">
        <f>SUM(B3,E3,H3,K3,N3)</f>
        <v>84</v>
      </c>
    </row>
    <row r="4" spans="1:25" ht="15.75" customHeight="1">
      <c r="A4" s="71" t="s">
        <v>40</v>
      </c>
      <c r="B4" s="71">
        <f>B5+B$6</f>
        <v>43</v>
      </c>
      <c r="C4" s="72">
        <f>$B4/B$3</f>
        <v>0.9555555555555556</v>
      </c>
      <c r="D4" s="73" t="s">
        <v>40</v>
      </c>
      <c r="E4" s="74">
        <f>E$5+E$6</f>
        <v>26</v>
      </c>
      <c r="F4" s="72">
        <f>$E4/E$3</f>
        <v>1</v>
      </c>
      <c r="G4" s="71" t="s">
        <v>41</v>
      </c>
      <c r="H4" s="74">
        <f>H$5+H$6</f>
        <v>6</v>
      </c>
      <c r="I4" s="72">
        <f>$H4/H$3</f>
        <v>1</v>
      </c>
      <c r="J4" s="71" t="s">
        <v>40</v>
      </c>
      <c r="K4" s="74">
        <f>K$5+K$6</f>
        <v>1</v>
      </c>
      <c r="L4" s="72">
        <f>$K4/K$3</f>
        <v>1</v>
      </c>
      <c r="M4" s="71" t="s">
        <v>40</v>
      </c>
      <c r="N4" s="74">
        <f>N$5+N$6</f>
        <v>6</v>
      </c>
      <c r="O4" s="72">
        <f>$N4/N$3</f>
        <v>1</v>
      </c>
      <c r="P4" s="75">
        <f>SUM(B4,E4,H4,K4,N4)</f>
        <v>82</v>
      </c>
      <c r="Q4" s="76" t="s">
        <v>40</v>
      </c>
      <c r="W4" s="76" t="s">
        <v>42</v>
      </c>
      <c r="X4" s="76" t="s">
        <v>42</v>
      </c>
      <c r="Y4" s="76" t="s">
        <v>43</v>
      </c>
    </row>
    <row r="5" spans="1:25" ht="15.75" customHeight="1">
      <c r="A5" s="77" t="s">
        <v>44</v>
      </c>
      <c r="B5" s="77">
        <f>DCOUNTA(A$8:B$59,2,$W$4:$W$5)</f>
        <v>35</v>
      </c>
      <c r="C5" s="72">
        <f t="shared" ref="C5:C7" si="0">$B5/B$3</f>
        <v>0.77777777777777779</v>
      </c>
      <c r="D5" s="78" t="s">
        <v>44</v>
      </c>
      <c r="E5" s="79">
        <f>DCOUNTA(D$8:E$54,2,$W$4:$W$5)</f>
        <v>20</v>
      </c>
      <c r="F5" s="72">
        <f t="shared" ref="F5:F7" si="1">$E5/E$3</f>
        <v>0.76923076923076927</v>
      </c>
      <c r="G5" s="77" t="s">
        <v>44</v>
      </c>
      <c r="H5" s="79">
        <f>DCOUNTA(G$8:H$54,2,$W$4:$W$5)</f>
        <v>6</v>
      </c>
      <c r="I5" s="72">
        <f t="shared" ref="I5:I7" si="2">$H5/H$3</f>
        <v>1</v>
      </c>
      <c r="J5" s="77" t="s">
        <v>44</v>
      </c>
      <c r="K5" s="79">
        <f>DCOUNTA(J$8:K$54,2,$W$4:$W$5)</f>
        <v>0</v>
      </c>
      <c r="L5" s="72">
        <f t="shared" ref="L5:L7" si="3">$K5/K$3</f>
        <v>0</v>
      </c>
      <c r="M5" s="77" t="s">
        <v>44</v>
      </c>
      <c r="N5" s="79">
        <f>DCOUNTA(M$8:N$54,2,$W$4:$W$5)</f>
        <v>6</v>
      </c>
      <c r="O5" s="72">
        <f t="shared" ref="O5:O7" si="4">$N5/N$3</f>
        <v>1</v>
      </c>
      <c r="P5" s="70">
        <f>SUM(B5,E5,H5,K5,N5)</f>
        <v>67</v>
      </c>
      <c r="Q5" s="76" t="s">
        <v>44</v>
      </c>
      <c r="W5" s="76" t="s">
        <v>44</v>
      </c>
      <c r="X5" s="76" t="s">
        <v>45</v>
      </c>
      <c r="Y5" s="76" t="s">
        <v>39</v>
      </c>
    </row>
    <row r="6" spans="1:25" ht="15.75" customHeight="1">
      <c r="A6" s="77" t="s">
        <v>45</v>
      </c>
      <c r="B6" s="77">
        <f>DCOUNTA(A$8:B$59,2,$X$4:$X$5)</f>
        <v>8</v>
      </c>
      <c r="C6" s="72">
        <f t="shared" si="0"/>
        <v>0.17777777777777778</v>
      </c>
      <c r="D6" s="78" t="s">
        <v>45</v>
      </c>
      <c r="E6" s="79">
        <f>DCOUNTA(D$8:E$54,2,$X$4:$X$5)</f>
        <v>6</v>
      </c>
      <c r="F6" s="72">
        <f t="shared" si="1"/>
        <v>0.23076923076923078</v>
      </c>
      <c r="G6" s="77" t="s">
        <v>45</v>
      </c>
      <c r="H6" s="79">
        <f>DCOUNTA(G$8:H$54,2,$X$4:$X$5)</f>
        <v>0</v>
      </c>
      <c r="I6" s="72">
        <f t="shared" si="2"/>
        <v>0</v>
      </c>
      <c r="J6" s="77" t="s">
        <v>45</v>
      </c>
      <c r="K6" s="79">
        <f>DCOUNTA(J$8:K$54,2,$X$4:$X$5)</f>
        <v>1</v>
      </c>
      <c r="L6" s="72">
        <f t="shared" si="3"/>
        <v>1</v>
      </c>
      <c r="M6" s="77" t="s">
        <v>45</v>
      </c>
      <c r="N6" s="79">
        <f>DCOUNTA(M$8:N$54,2,$X$4:$X$5)</f>
        <v>0</v>
      </c>
      <c r="O6" s="80">
        <f t="shared" si="4"/>
        <v>0</v>
      </c>
      <c r="P6" s="70">
        <f>SUM(B6,E6,H6,K6,N6)</f>
        <v>15</v>
      </c>
      <c r="Q6" s="76" t="s">
        <v>45</v>
      </c>
      <c r="W6" s="76"/>
      <c r="X6" s="76"/>
    </row>
    <row r="7" spans="1:25" ht="15.75" customHeight="1">
      <c r="A7" s="81" t="s">
        <v>46</v>
      </c>
      <c r="B7" s="81">
        <f>B3-B4</f>
        <v>2</v>
      </c>
      <c r="C7" s="72">
        <f t="shared" si="0"/>
        <v>4.4444444444444446E-2</v>
      </c>
      <c r="D7" s="82" t="s">
        <v>46</v>
      </c>
      <c r="E7" s="83">
        <f>E3-E4</f>
        <v>0</v>
      </c>
      <c r="F7" s="72">
        <f t="shared" si="1"/>
        <v>0</v>
      </c>
      <c r="G7" s="81" t="s">
        <v>46</v>
      </c>
      <c r="H7" s="83">
        <f>H3-H4</f>
        <v>0</v>
      </c>
      <c r="I7" s="72">
        <f t="shared" si="2"/>
        <v>0</v>
      </c>
      <c r="J7" s="81" t="s">
        <v>46</v>
      </c>
      <c r="K7" s="83">
        <f>K3-K4</f>
        <v>0</v>
      </c>
      <c r="L7" s="72">
        <f t="shared" si="3"/>
        <v>0</v>
      </c>
      <c r="M7" s="81" t="s">
        <v>46</v>
      </c>
      <c r="N7" s="83">
        <f>N3-N4</f>
        <v>0</v>
      </c>
      <c r="O7" s="80">
        <f t="shared" si="4"/>
        <v>0</v>
      </c>
      <c r="P7" s="84">
        <f>SUM(B7,E7,H7,K7,N7)</f>
        <v>2</v>
      </c>
      <c r="Q7" s="76" t="s">
        <v>46</v>
      </c>
    </row>
    <row r="8" spans="1:25" ht="15.75" customHeight="1" thickBot="1">
      <c r="A8" s="85" t="s">
        <v>47</v>
      </c>
      <c r="B8" s="86" t="s">
        <v>42</v>
      </c>
      <c r="C8" s="86" t="s">
        <v>48</v>
      </c>
      <c r="D8" s="87" t="s">
        <v>47</v>
      </c>
      <c r="E8" s="88" t="s">
        <v>42</v>
      </c>
      <c r="F8" s="88" t="s">
        <v>48</v>
      </c>
      <c r="G8" s="89" t="s">
        <v>47</v>
      </c>
      <c r="H8" s="90" t="s">
        <v>42</v>
      </c>
      <c r="I8" s="90" t="s">
        <v>48</v>
      </c>
      <c r="J8" s="89" t="s">
        <v>47</v>
      </c>
      <c r="K8" s="90" t="s">
        <v>42</v>
      </c>
      <c r="L8" s="90" t="s">
        <v>48</v>
      </c>
      <c r="M8" s="89" t="s">
        <v>47</v>
      </c>
      <c r="N8" s="90" t="s">
        <v>42</v>
      </c>
      <c r="O8" s="91" t="s">
        <v>48</v>
      </c>
    </row>
    <row r="9" spans="1:25" ht="15.75" customHeight="1" thickTop="1">
      <c r="A9" s="92" t="s">
        <v>55</v>
      </c>
      <c r="B9" s="92" t="s">
        <v>44</v>
      </c>
      <c r="C9" s="93" t="s">
        <v>50</v>
      </c>
      <c r="D9" s="94" t="s">
        <v>51</v>
      </c>
      <c r="E9" s="95" t="s">
        <v>44</v>
      </c>
      <c r="F9" s="93" t="s">
        <v>50</v>
      </c>
      <c r="G9" s="96" t="s">
        <v>52</v>
      </c>
      <c r="H9" s="96" t="s">
        <v>44</v>
      </c>
      <c r="I9" s="93"/>
      <c r="J9" s="97" t="s">
        <v>53</v>
      </c>
      <c r="K9" s="98" t="s">
        <v>45</v>
      </c>
      <c r="L9" s="93"/>
      <c r="M9" s="96" t="s">
        <v>54</v>
      </c>
      <c r="N9" s="96" t="s">
        <v>44</v>
      </c>
      <c r="O9" s="93"/>
    </row>
    <row r="10" spans="1:25" ht="15.75" customHeight="1">
      <c r="A10" s="92" t="s">
        <v>59</v>
      </c>
      <c r="B10" s="92" t="s">
        <v>44</v>
      </c>
      <c r="C10" s="93" t="s">
        <v>50</v>
      </c>
      <c r="D10" s="94" t="s">
        <v>56</v>
      </c>
      <c r="E10" s="95" t="s">
        <v>44</v>
      </c>
      <c r="F10" s="93" t="s">
        <v>50</v>
      </c>
      <c r="G10" s="96" t="s">
        <v>57</v>
      </c>
      <c r="H10" s="96" t="s">
        <v>44</v>
      </c>
      <c r="I10" s="93"/>
      <c r="J10" s="99"/>
      <c r="K10" s="100"/>
      <c r="L10" s="93"/>
      <c r="M10" s="96" t="s">
        <v>58</v>
      </c>
      <c r="N10" s="96" t="s">
        <v>44</v>
      </c>
      <c r="O10" s="93"/>
    </row>
    <row r="11" spans="1:25" ht="15.75" customHeight="1">
      <c r="A11" s="92" t="s">
        <v>64</v>
      </c>
      <c r="B11" s="92" t="s">
        <v>44</v>
      </c>
      <c r="C11" s="101"/>
      <c r="D11" s="94" t="s">
        <v>60</v>
      </c>
      <c r="E11" s="95" t="s">
        <v>44</v>
      </c>
      <c r="F11" s="93"/>
      <c r="G11" s="96" t="s">
        <v>61</v>
      </c>
      <c r="H11" s="96" t="s">
        <v>44</v>
      </c>
      <c r="I11" s="93"/>
      <c r="J11" s="99"/>
      <c r="K11" s="100" t="s">
        <v>62</v>
      </c>
      <c r="L11" s="93"/>
      <c r="M11" s="96" t="s">
        <v>63</v>
      </c>
      <c r="N11" s="96" t="s">
        <v>44</v>
      </c>
      <c r="O11" s="93"/>
    </row>
    <row r="12" spans="1:25" ht="15.75" customHeight="1">
      <c r="A12" s="92" t="s">
        <v>68</v>
      </c>
      <c r="B12" s="92" t="s">
        <v>44</v>
      </c>
      <c r="C12" s="101"/>
      <c r="D12" s="94" t="s">
        <v>65</v>
      </c>
      <c r="E12" s="95" t="s">
        <v>44</v>
      </c>
      <c r="F12" s="93"/>
      <c r="G12" s="96" t="s">
        <v>66</v>
      </c>
      <c r="H12" s="96" t="s">
        <v>44</v>
      </c>
      <c r="I12" s="93"/>
      <c r="J12" s="99"/>
      <c r="K12" s="100"/>
      <c r="L12" s="93"/>
      <c r="M12" s="96" t="s">
        <v>67</v>
      </c>
      <c r="N12" s="96" t="s">
        <v>44</v>
      </c>
      <c r="O12" s="93"/>
    </row>
    <row r="13" spans="1:25" ht="15.75" customHeight="1">
      <c r="A13" s="92" t="s">
        <v>72</v>
      </c>
      <c r="B13" s="92" t="s">
        <v>44</v>
      </c>
      <c r="C13" s="101"/>
      <c r="D13" s="94" t="s">
        <v>69</v>
      </c>
      <c r="E13" s="95" t="s">
        <v>44</v>
      </c>
      <c r="F13" s="93"/>
      <c r="G13" s="96" t="s">
        <v>70</v>
      </c>
      <c r="H13" s="96" t="s">
        <v>44</v>
      </c>
      <c r="I13" s="93"/>
      <c r="J13" s="99"/>
      <c r="K13" s="100"/>
      <c r="L13" s="93"/>
      <c r="M13" s="96" t="s">
        <v>71</v>
      </c>
      <c r="N13" s="96" t="s">
        <v>44</v>
      </c>
      <c r="O13" s="93"/>
    </row>
    <row r="14" spans="1:25" ht="15.75" customHeight="1">
      <c r="A14" s="92" t="s">
        <v>78</v>
      </c>
      <c r="B14" s="92" t="s">
        <v>44</v>
      </c>
      <c r="C14" s="101"/>
      <c r="D14" s="94" t="s">
        <v>73</v>
      </c>
      <c r="E14" s="95" t="s">
        <v>44</v>
      </c>
      <c r="F14" s="93"/>
      <c r="G14" s="92" t="s">
        <v>74</v>
      </c>
      <c r="H14" s="92" t="s">
        <v>75</v>
      </c>
      <c r="I14" s="93"/>
      <c r="J14" s="99"/>
      <c r="K14" s="100"/>
      <c r="L14" s="93"/>
      <c r="M14" s="102" t="s">
        <v>76</v>
      </c>
      <c r="N14" s="102" t="s">
        <v>77</v>
      </c>
      <c r="O14" s="93"/>
    </row>
    <row r="15" spans="1:25" ht="15.75" customHeight="1">
      <c r="A15" s="92" t="s">
        <v>80</v>
      </c>
      <c r="B15" s="92" t="s">
        <v>44</v>
      </c>
      <c r="C15" s="101"/>
      <c r="D15" s="94" t="s">
        <v>79</v>
      </c>
      <c r="E15" s="95" t="s">
        <v>44</v>
      </c>
      <c r="F15" s="93"/>
      <c r="G15" s="99"/>
      <c r="H15" s="103"/>
      <c r="I15" s="93"/>
      <c r="J15" s="99"/>
      <c r="K15" s="100"/>
      <c r="L15" s="93"/>
      <c r="N15" s="100"/>
      <c r="O15" s="93"/>
    </row>
    <row r="16" spans="1:25" ht="15.75" customHeight="1">
      <c r="A16" s="92" t="s">
        <v>82</v>
      </c>
      <c r="B16" s="92" t="s">
        <v>44</v>
      </c>
      <c r="C16" s="101"/>
      <c r="D16" s="94" t="s">
        <v>81</v>
      </c>
      <c r="E16" s="95" t="s">
        <v>44</v>
      </c>
      <c r="F16" s="93"/>
      <c r="G16" s="99"/>
      <c r="H16" s="100"/>
      <c r="I16" s="93"/>
      <c r="J16" s="99"/>
      <c r="K16" s="100"/>
      <c r="L16" s="93"/>
      <c r="N16" s="100"/>
      <c r="O16" s="93"/>
    </row>
    <row r="17" spans="1:15" ht="15.75" customHeight="1">
      <c r="A17" s="92" t="s">
        <v>84</v>
      </c>
      <c r="B17" s="92" t="s">
        <v>44</v>
      </c>
      <c r="C17" s="101"/>
      <c r="D17" s="94" t="s">
        <v>83</v>
      </c>
      <c r="E17" s="95" t="s">
        <v>44</v>
      </c>
      <c r="F17" s="93"/>
      <c r="G17" s="99"/>
      <c r="H17" s="100"/>
      <c r="I17" s="93"/>
      <c r="J17" s="99"/>
      <c r="K17" s="100"/>
      <c r="L17" s="93"/>
      <c r="M17" s="99"/>
      <c r="N17" s="100"/>
      <c r="O17" s="93"/>
    </row>
    <row r="18" spans="1:15" ht="15.75" customHeight="1">
      <c r="A18" s="92" t="s">
        <v>86</v>
      </c>
      <c r="B18" s="92" t="s">
        <v>44</v>
      </c>
      <c r="C18" s="101"/>
      <c r="D18" s="94" t="s">
        <v>85</v>
      </c>
      <c r="E18" s="95" t="s">
        <v>44</v>
      </c>
      <c r="F18" s="93"/>
      <c r="G18" s="99"/>
      <c r="H18" s="100"/>
      <c r="I18" s="93"/>
      <c r="J18" s="99"/>
      <c r="K18" s="100"/>
      <c r="L18" s="93"/>
      <c r="M18" s="99"/>
      <c r="N18" s="100"/>
      <c r="O18" s="93"/>
    </row>
    <row r="19" spans="1:15" ht="15.75" customHeight="1">
      <c r="A19" s="92" t="s">
        <v>88</v>
      </c>
      <c r="B19" s="92" t="s">
        <v>44</v>
      </c>
      <c r="C19" s="101"/>
      <c r="D19" s="94" t="s">
        <v>87</v>
      </c>
      <c r="E19" s="95" t="s">
        <v>44</v>
      </c>
      <c r="F19" s="93"/>
      <c r="G19" s="99"/>
      <c r="H19" s="100"/>
      <c r="I19" s="93"/>
      <c r="J19" s="99"/>
      <c r="K19" s="100"/>
      <c r="L19" s="93"/>
      <c r="M19" s="99"/>
      <c r="N19" s="100"/>
      <c r="O19" s="93"/>
    </row>
    <row r="20" spans="1:15" ht="15.75" customHeight="1">
      <c r="A20" s="92" t="s">
        <v>90</v>
      </c>
      <c r="B20" s="92" t="s">
        <v>44</v>
      </c>
      <c r="C20" s="101"/>
      <c r="D20" s="94" t="s">
        <v>89</v>
      </c>
      <c r="E20" s="95" t="s">
        <v>44</v>
      </c>
      <c r="F20" s="93"/>
      <c r="G20" s="99"/>
      <c r="H20" s="100"/>
      <c r="I20" s="93"/>
      <c r="J20" s="99"/>
      <c r="K20" s="100"/>
      <c r="L20" s="93"/>
      <c r="M20" s="99"/>
      <c r="N20" s="100"/>
      <c r="O20" s="93"/>
    </row>
    <row r="21" spans="1:15" ht="15.75" customHeight="1">
      <c r="A21" s="92" t="s">
        <v>92</v>
      </c>
      <c r="B21" s="92" t="s">
        <v>44</v>
      </c>
      <c r="C21" s="101"/>
      <c r="D21" s="94" t="s">
        <v>91</v>
      </c>
      <c r="E21" s="95" t="s">
        <v>44</v>
      </c>
      <c r="F21" s="104"/>
      <c r="G21" s="99"/>
      <c r="H21" s="100"/>
      <c r="I21" s="93"/>
      <c r="J21" s="99"/>
      <c r="K21" s="100"/>
      <c r="L21" s="93"/>
      <c r="M21" s="99"/>
      <c r="N21" s="100"/>
      <c r="O21" s="93"/>
    </row>
    <row r="22" spans="1:15" ht="15.75" customHeight="1">
      <c r="A22" s="92" t="s">
        <v>94</v>
      </c>
      <c r="B22" s="92" t="s">
        <v>44</v>
      </c>
      <c r="C22" s="101"/>
      <c r="D22" s="94" t="s">
        <v>93</v>
      </c>
      <c r="E22" s="95" t="s">
        <v>44</v>
      </c>
      <c r="F22" s="93"/>
      <c r="G22" s="99"/>
      <c r="H22" s="100"/>
      <c r="I22" s="93"/>
      <c r="J22" s="99"/>
      <c r="K22" s="100"/>
      <c r="L22" s="93"/>
      <c r="M22" s="99"/>
      <c r="N22" s="100"/>
      <c r="O22" s="93"/>
    </row>
    <row r="23" spans="1:15" ht="15.75" customHeight="1">
      <c r="A23" s="92" t="s">
        <v>96</v>
      </c>
      <c r="B23" s="92" t="s">
        <v>44</v>
      </c>
      <c r="C23" s="101"/>
      <c r="D23" s="94" t="s">
        <v>95</v>
      </c>
      <c r="E23" s="95" t="s">
        <v>44</v>
      </c>
      <c r="F23" s="93"/>
      <c r="G23" s="99"/>
      <c r="H23" s="100"/>
      <c r="I23" s="93"/>
      <c r="J23" s="99"/>
      <c r="K23" s="100"/>
      <c r="L23" s="93"/>
      <c r="M23" s="99"/>
      <c r="N23" s="100"/>
      <c r="O23" s="93"/>
    </row>
    <row r="24" spans="1:15" ht="15.75" customHeight="1">
      <c r="A24" s="92" t="s">
        <v>98</v>
      </c>
      <c r="B24" s="92" t="s">
        <v>44</v>
      </c>
      <c r="C24" s="101"/>
      <c r="D24" s="94" t="s">
        <v>97</v>
      </c>
      <c r="E24" s="95" t="s">
        <v>44</v>
      </c>
      <c r="F24" s="93"/>
      <c r="G24" s="99"/>
      <c r="H24" s="100"/>
      <c r="I24" s="93"/>
      <c r="J24" s="99"/>
      <c r="K24" s="100"/>
      <c r="L24" s="93"/>
      <c r="M24" s="99"/>
      <c r="N24" s="100"/>
      <c r="O24" s="93"/>
    </row>
    <row r="25" spans="1:15" ht="15.75" customHeight="1">
      <c r="A25" s="92" t="s">
        <v>100</v>
      </c>
      <c r="B25" s="92" t="s">
        <v>44</v>
      </c>
      <c r="C25" s="101"/>
      <c r="D25" s="94" t="s">
        <v>99</v>
      </c>
      <c r="E25" s="95" t="s">
        <v>44</v>
      </c>
      <c r="F25" s="93"/>
      <c r="G25" s="99"/>
      <c r="H25" s="100"/>
      <c r="I25" s="93"/>
      <c r="J25" s="99"/>
      <c r="K25" s="100"/>
      <c r="L25" s="93"/>
      <c r="M25" s="99"/>
      <c r="N25" s="100"/>
      <c r="O25" s="93"/>
    </row>
    <row r="26" spans="1:15" ht="15.75" customHeight="1">
      <c r="A26" s="92" t="s">
        <v>102</v>
      </c>
      <c r="B26" s="92" t="s">
        <v>44</v>
      </c>
      <c r="C26" s="101"/>
      <c r="D26" s="94" t="s">
        <v>101</v>
      </c>
      <c r="E26" s="95" t="s">
        <v>44</v>
      </c>
      <c r="F26" s="93"/>
      <c r="G26" s="99"/>
      <c r="H26" s="100"/>
      <c r="I26" s="93"/>
      <c r="J26" s="99"/>
      <c r="K26" s="100"/>
      <c r="L26" s="93"/>
      <c r="M26" s="99"/>
      <c r="N26" s="100"/>
      <c r="O26" s="93"/>
    </row>
    <row r="27" spans="1:15" ht="15.75" customHeight="1">
      <c r="A27" s="92" t="s">
        <v>104</v>
      </c>
      <c r="B27" s="92" t="s">
        <v>44</v>
      </c>
      <c r="C27" s="101"/>
      <c r="D27" s="94" t="s">
        <v>103</v>
      </c>
      <c r="E27" s="95" t="s">
        <v>44</v>
      </c>
      <c r="F27" s="93"/>
      <c r="G27" s="99"/>
      <c r="H27" s="100"/>
      <c r="I27" s="93"/>
      <c r="J27" s="99"/>
      <c r="K27" s="100"/>
      <c r="L27" s="93"/>
      <c r="M27" s="99"/>
      <c r="N27" s="100"/>
      <c r="O27" s="93"/>
    </row>
    <row r="28" spans="1:15" ht="15.75" customHeight="1">
      <c r="A28" s="92" t="s">
        <v>106</v>
      </c>
      <c r="B28" s="92" t="s">
        <v>44</v>
      </c>
      <c r="C28" s="101"/>
      <c r="D28" s="94" t="s">
        <v>105</v>
      </c>
      <c r="E28" s="95" t="s">
        <v>44</v>
      </c>
      <c r="F28" s="93"/>
      <c r="G28" s="99"/>
      <c r="H28" s="100"/>
      <c r="I28" s="93"/>
      <c r="J28" s="99"/>
      <c r="K28" s="100"/>
      <c r="L28" s="93"/>
      <c r="M28" s="99"/>
      <c r="N28" s="100"/>
      <c r="O28" s="93"/>
    </row>
    <row r="29" spans="1:15" ht="15.75" customHeight="1">
      <c r="A29" s="92" t="s">
        <v>108</v>
      </c>
      <c r="B29" s="92" t="s">
        <v>44</v>
      </c>
      <c r="C29" s="101"/>
      <c r="D29" s="105" t="s">
        <v>107</v>
      </c>
      <c r="E29" s="98" t="s">
        <v>45</v>
      </c>
      <c r="F29" s="93"/>
      <c r="G29" s="99"/>
      <c r="H29" s="100"/>
      <c r="I29" s="93"/>
      <c r="J29" s="99"/>
      <c r="K29" s="100"/>
      <c r="L29" s="93"/>
      <c r="M29" s="99"/>
      <c r="N29" s="100"/>
      <c r="O29" s="93"/>
    </row>
    <row r="30" spans="1:15" ht="15.75" customHeight="1">
      <c r="A30" s="92" t="s">
        <v>110</v>
      </c>
      <c r="B30" s="92" t="s">
        <v>44</v>
      </c>
      <c r="C30" s="101"/>
      <c r="D30" s="106" t="s">
        <v>109</v>
      </c>
      <c r="E30" s="107" t="s">
        <v>45</v>
      </c>
      <c r="F30" s="93"/>
      <c r="G30" s="99"/>
      <c r="H30" s="100"/>
      <c r="I30" s="93"/>
      <c r="J30" s="99"/>
      <c r="K30" s="100"/>
      <c r="L30" s="93"/>
      <c r="M30" s="99"/>
      <c r="N30" s="100"/>
      <c r="O30" s="93"/>
    </row>
    <row r="31" spans="1:15" ht="15.75" customHeight="1">
      <c r="A31" s="92" t="s">
        <v>112</v>
      </c>
      <c r="B31" s="92" t="s">
        <v>44</v>
      </c>
      <c r="C31" s="101"/>
      <c r="D31" s="105" t="s">
        <v>111</v>
      </c>
      <c r="E31" s="98" t="s">
        <v>45</v>
      </c>
      <c r="F31" s="93"/>
      <c r="G31" s="99"/>
      <c r="H31" s="100"/>
      <c r="I31" s="93"/>
      <c r="J31" s="99"/>
      <c r="K31" s="100"/>
      <c r="L31" s="93"/>
      <c r="M31" s="99"/>
      <c r="N31" s="100"/>
      <c r="O31" s="93"/>
    </row>
    <row r="32" spans="1:15" ht="15.75" customHeight="1">
      <c r="A32" s="92" t="s">
        <v>114</v>
      </c>
      <c r="B32" s="92" t="s">
        <v>75</v>
      </c>
      <c r="C32" s="101"/>
      <c r="D32" s="105" t="s">
        <v>113</v>
      </c>
      <c r="E32" s="98" t="s">
        <v>45</v>
      </c>
      <c r="F32" s="93"/>
      <c r="G32" s="99"/>
      <c r="H32" s="100"/>
      <c r="I32" s="93"/>
      <c r="J32" s="99"/>
      <c r="K32" s="100"/>
      <c r="L32" s="93"/>
      <c r="M32" s="99"/>
      <c r="N32" s="100"/>
      <c r="O32" s="93"/>
    </row>
    <row r="33" spans="1:15" ht="15.75" customHeight="1">
      <c r="A33" s="92" t="s">
        <v>116</v>
      </c>
      <c r="B33" s="92" t="s">
        <v>44</v>
      </c>
      <c r="C33" s="101"/>
      <c r="D33" s="106" t="s">
        <v>115</v>
      </c>
      <c r="E33" s="107" t="s">
        <v>45</v>
      </c>
      <c r="F33" s="93"/>
      <c r="G33" s="99"/>
      <c r="H33" s="100"/>
      <c r="I33" s="93"/>
      <c r="J33" s="99"/>
      <c r="K33" s="100"/>
      <c r="L33" s="93"/>
      <c r="M33" s="99"/>
      <c r="N33" s="100"/>
      <c r="O33" s="93"/>
    </row>
    <row r="34" spans="1:15" ht="15.75" customHeight="1">
      <c r="A34" s="92" t="s">
        <v>118</v>
      </c>
      <c r="B34" s="92" t="s">
        <v>44</v>
      </c>
      <c r="C34" s="101"/>
      <c r="D34" s="106" t="s">
        <v>117</v>
      </c>
      <c r="E34" s="107" t="s">
        <v>45</v>
      </c>
      <c r="F34" s="93"/>
      <c r="G34" s="99"/>
      <c r="H34" s="100"/>
      <c r="I34" s="93"/>
      <c r="J34" s="99"/>
      <c r="K34" s="100"/>
      <c r="L34" s="93"/>
      <c r="M34" s="99"/>
      <c r="N34" s="100"/>
      <c r="O34" s="93"/>
    </row>
    <row r="35" spans="1:15" ht="15.75" customHeight="1">
      <c r="A35" s="92" t="s">
        <v>119</v>
      </c>
      <c r="B35" s="92" t="s">
        <v>44</v>
      </c>
      <c r="C35" s="101"/>
      <c r="F35" s="93"/>
      <c r="G35" s="99"/>
      <c r="H35" s="100"/>
      <c r="I35" s="93"/>
      <c r="J35" s="99"/>
      <c r="K35" s="100"/>
      <c r="L35" s="93"/>
      <c r="M35" s="99"/>
      <c r="N35" s="100"/>
      <c r="O35" s="93"/>
    </row>
    <row r="36" spans="1:15" ht="15.75" customHeight="1">
      <c r="A36" s="92" t="s">
        <v>120</v>
      </c>
      <c r="B36" s="92" t="s">
        <v>44</v>
      </c>
      <c r="C36" s="101"/>
      <c r="F36" s="93"/>
      <c r="G36" s="99"/>
      <c r="H36" s="100"/>
      <c r="I36" s="93"/>
      <c r="J36" s="99"/>
      <c r="K36" s="100"/>
      <c r="L36" s="93"/>
      <c r="M36" s="99"/>
      <c r="N36" s="100"/>
      <c r="O36" s="93"/>
    </row>
    <row r="37" spans="1:15" ht="15.75" customHeight="1">
      <c r="A37" s="92" t="s">
        <v>121</v>
      </c>
      <c r="B37" s="92" t="s">
        <v>44</v>
      </c>
      <c r="C37" s="101"/>
      <c r="F37" s="93"/>
      <c r="G37" s="99"/>
      <c r="H37" s="100"/>
      <c r="I37" s="93"/>
      <c r="J37" s="99"/>
      <c r="K37" s="100"/>
      <c r="L37" s="93"/>
      <c r="M37" s="99"/>
      <c r="N37" s="100"/>
      <c r="O37" s="93"/>
    </row>
    <row r="38" spans="1:15" ht="15.75" customHeight="1">
      <c r="A38" s="92" t="s">
        <v>122</v>
      </c>
      <c r="B38" s="92" t="s">
        <v>44</v>
      </c>
      <c r="C38" s="101"/>
      <c r="F38" s="93"/>
      <c r="G38" s="99"/>
      <c r="H38" s="100"/>
      <c r="I38" s="93"/>
      <c r="J38" s="99"/>
      <c r="K38" s="100"/>
      <c r="L38" s="93"/>
      <c r="M38" s="99"/>
      <c r="N38" s="100"/>
      <c r="O38" s="93"/>
    </row>
    <row r="39" spans="1:15" ht="15.75" customHeight="1">
      <c r="A39" s="92" t="s">
        <v>123</v>
      </c>
      <c r="B39" s="92" t="s">
        <v>44</v>
      </c>
      <c r="C39" s="101"/>
      <c r="F39" s="93"/>
      <c r="G39" s="99"/>
      <c r="H39" s="100"/>
      <c r="I39" s="93"/>
      <c r="J39" s="99"/>
      <c r="K39" s="100"/>
      <c r="L39" s="93"/>
      <c r="M39" s="99"/>
      <c r="N39" s="100"/>
      <c r="O39" s="93"/>
    </row>
    <row r="40" spans="1:15" ht="15.75" customHeight="1">
      <c r="A40" s="92" t="s">
        <v>124</v>
      </c>
      <c r="B40" s="92" t="s">
        <v>44</v>
      </c>
      <c r="C40" s="101"/>
      <c r="F40" s="93"/>
      <c r="G40" s="99"/>
      <c r="H40" s="100"/>
      <c r="I40" s="93"/>
      <c r="J40" s="99"/>
      <c r="K40" s="100"/>
      <c r="L40" s="93"/>
      <c r="M40" s="99"/>
      <c r="N40" s="100"/>
      <c r="O40" s="93"/>
    </row>
    <row r="41" spans="1:15" ht="15.75" customHeight="1">
      <c r="A41" s="92" t="s">
        <v>125</v>
      </c>
      <c r="B41" s="92" t="s">
        <v>44</v>
      </c>
      <c r="C41" s="101"/>
      <c r="F41" s="93"/>
      <c r="G41" s="99"/>
      <c r="H41" s="100"/>
      <c r="I41" s="93"/>
      <c r="J41" s="99"/>
      <c r="K41" s="100"/>
      <c r="L41" s="93"/>
      <c r="M41" s="99"/>
      <c r="N41" s="100"/>
      <c r="O41" s="93"/>
    </row>
    <row r="42" spans="1:15" ht="15.75" customHeight="1">
      <c r="A42" s="92" t="s">
        <v>126</v>
      </c>
      <c r="B42" s="92" t="s">
        <v>44</v>
      </c>
      <c r="C42" s="101"/>
      <c r="D42" s="108"/>
      <c r="E42" s="109"/>
      <c r="F42" s="93"/>
      <c r="G42" s="99"/>
      <c r="H42" s="100"/>
      <c r="I42" s="93"/>
      <c r="J42" s="99"/>
      <c r="K42" s="100"/>
      <c r="L42" s="93"/>
      <c r="M42" s="99"/>
      <c r="N42" s="100"/>
      <c r="O42" s="93"/>
    </row>
    <row r="43" spans="1:15" ht="15.75" customHeight="1">
      <c r="A43" s="92" t="s">
        <v>127</v>
      </c>
      <c r="B43" s="92" t="s">
        <v>44</v>
      </c>
      <c r="C43" s="101"/>
      <c r="D43" s="99"/>
      <c r="E43" s="100"/>
      <c r="F43" s="93"/>
      <c r="G43" s="99"/>
      <c r="H43" s="100"/>
      <c r="I43" s="93"/>
      <c r="J43" s="99"/>
      <c r="K43" s="100"/>
      <c r="L43" s="93"/>
      <c r="M43" s="99"/>
      <c r="N43" s="100"/>
      <c r="O43" s="93"/>
    </row>
    <row r="44" spans="1:15" ht="15.75" customHeight="1">
      <c r="A44" s="110" t="s">
        <v>128</v>
      </c>
      <c r="B44" s="110" t="s">
        <v>45</v>
      </c>
      <c r="C44" s="101"/>
      <c r="D44" s="99"/>
      <c r="E44" s="100"/>
      <c r="F44" s="93"/>
      <c r="G44" s="99"/>
      <c r="H44" s="100"/>
      <c r="I44" s="93"/>
      <c r="J44" s="99"/>
      <c r="K44" s="100"/>
      <c r="L44" s="93"/>
      <c r="M44" s="99"/>
      <c r="N44" s="100"/>
      <c r="O44" s="93"/>
    </row>
    <row r="45" spans="1:15" ht="15.75" customHeight="1">
      <c r="A45" s="110" t="s">
        <v>129</v>
      </c>
      <c r="B45" s="110" t="s">
        <v>45</v>
      </c>
      <c r="C45" s="101"/>
      <c r="D45" s="99"/>
      <c r="E45" s="100"/>
      <c r="F45" s="93"/>
      <c r="G45" s="99"/>
      <c r="H45" s="100"/>
      <c r="I45" s="93"/>
      <c r="J45" s="99"/>
      <c r="K45" s="100"/>
      <c r="L45" s="93"/>
      <c r="M45" s="99"/>
      <c r="N45" s="100"/>
      <c r="O45" s="93"/>
    </row>
    <row r="46" spans="1:15" ht="15.75" customHeight="1">
      <c r="A46" s="110" t="s">
        <v>130</v>
      </c>
      <c r="B46" s="110" t="s">
        <v>45</v>
      </c>
      <c r="C46" s="101"/>
      <c r="D46" s="99"/>
      <c r="E46" s="100"/>
      <c r="F46" s="93"/>
      <c r="G46" s="99"/>
      <c r="H46" s="100"/>
      <c r="I46" s="93"/>
      <c r="J46" s="99"/>
      <c r="K46" s="100"/>
      <c r="L46" s="93"/>
      <c r="M46" s="99"/>
      <c r="N46" s="100"/>
      <c r="O46" s="93"/>
    </row>
    <row r="47" spans="1:15" ht="15.75" customHeight="1">
      <c r="A47" s="110" t="s">
        <v>131</v>
      </c>
      <c r="B47" s="110" t="s">
        <v>45</v>
      </c>
      <c r="C47" s="101"/>
      <c r="D47" s="99"/>
      <c r="E47" s="100"/>
      <c r="F47" s="93"/>
      <c r="G47" s="99"/>
      <c r="H47" s="100"/>
      <c r="I47" s="93"/>
      <c r="J47" s="99"/>
      <c r="K47" s="100"/>
      <c r="L47" s="93"/>
      <c r="M47" s="99"/>
      <c r="N47" s="100"/>
      <c r="O47" s="93"/>
    </row>
    <row r="48" spans="1:15" ht="15.75" customHeight="1">
      <c r="A48" s="110" t="s">
        <v>132</v>
      </c>
      <c r="B48" s="110" t="s">
        <v>45</v>
      </c>
      <c r="C48" s="101"/>
      <c r="D48" s="99"/>
      <c r="E48" s="100"/>
      <c r="F48" s="93"/>
      <c r="G48" s="99"/>
      <c r="H48" s="100"/>
      <c r="I48" s="93"/>
      <c r="J48" s="99"/>
      <c r="K48" s="100"/>
      <c r="L48" s="93"/>
      <c r="M48" s="99"/>
      <c r="N48" s="100"/>
      <c r="O48" s="93"/>
    </row>
    <row r="49" spans="1:15" ht="15.75" customHeight="1">
      <c r="A49" s="110" t="s">
        <v>133</v>
      </c>
      <c r="B49" s="110" t="s">
        <v>45</v>
      </c>
      <c r="C49" s="101"/>
      <c r="D49" s="99"/>
      <c r="E49" s="100"/>
      <c r="F49" s="93"/>
      <c r="G49" s="99"/>
      <c r="H49" s="100"/>
      <c r="I49" s="93"/>
      <c r="J49" s="99"/>
      <c r="K49" s="100"/>
      <c r="L49" s="93"/>
      <c r="M49" s="99"/>
      <c r="N49" s="100"/>
      <c r="O49" s="93"/>
    </row>
    <row r="50" spans="1:15" ht="15.75" customHeight="1">
      <c r="A50" s="110" t="s">
        <v>134</v>
      </c>
      <c r="B50" s="110" t="s">
        <v>45</v>
      </c>
      <c r="C50" s="101"/>
      <c r="D50" s="99"/>
      <c r="E50" s="100"/>
      <c r="F50" s="93"/>
      <c r="G50" s="99"/>
      <c r="H50" s="100"/>
      <c r="I50" s="93"/>
      <c r="J50" s="99"/>
      <c r="K50" s="100"/>
      <c r="L50" s="93"/>
      <c r="M50" s="99"/>
      <c r="N50" s="100"/>
      <c r="O50" s="93"/>
    </row>
    <row r="51" spans="1:15" ht="15.75" customHeight="1">
      <c r="A51" s="110" t="s">
        <v>135</v>
      </c>
      <c r="B51" s="110" t="s">
        <v>45</v>
      </c>
      <c r="C51" s="101"/>
      <c r="D51" s="99"/>
      <c r="E51" s="100"/>
      <c r="F51" s="93"/>
      <c r="G51" s="99"/>
      <c r="H51" s="100"/>
      <c r="I51" s="93"/>
      <c r="J51" s="99"/>
      <c r="K51" s="100"/>
      <c r="L51" s="93"/>
      <c r="M51" s="99"/>
      <c r="N51" s="100"/>
      <c r="O51" s="93"/>
    </row>
    <row r="52" spans="1:15" ht="15.75" customHeight="1">
      <c r="A52" s="99" t="s">
        <v>323</v>
      </c>
      <c r="B52" s="100"/>
      <c r="C52" s="93"/>
      <c r="D52" s="99"/>
      <c r="E52" s="100"/>
      <c r="F52" s="93"/>
      <c r="G52" s="99"/>
      <c r="H52" s="100"/>
      <c r="I52" s="93"/>
      <c r="J52" s="99"/>
      <c r="K52" s="100"/>
      <c r="L52" s="93"/>
      <c r="M52" s="99"/>
      <c r="N52" s="100"/>
      <c r="O52" s="93"/>
    </row>
    <row r="53" spans="1:15" ht="15.75" customHeight="1">
      <c r="A53" s="186" t="s">
        <v>324</v>
      </c>
      <c r="D53" s="99"/>
      <c r="E53" s="100"/>
      <c r="F53" s="93"/>
      <c r="G53" s="99"/>
      <c r="H53" s="100"/>
      <c r="I53" s="93"/>
      <c r="J53" s="99"/>
      <c r="K53" s="100"/>
      <c r="L53" s="93"/>
      <c r="M53" s="99"/>
      <c r="N53" s="100"/>
      <c r="O53" s="93"/>
    </row>
    <row r="54" spans="1:15" ht="15.75" customHeight="1">
      <c r="A54" s="111"/>
      <c r="B54" s="112"/>
      <c r="C54" s="113"/>
      <c r="D54" s="111"/>
      <c r="E54" s="112"/>
      <c r="F54" s="113"/>
      <c r="G54" s="111"/>
      <c r="H54" s="112"/>
      <c r="I54" s="113"/>
      <c r="J54" s="111"/>
      <c r="K54" s="112"/>
      <c r="L54" s="113"/>
      <c r="M54" s="111"/>
      <c r="N54" s="112"/>
      <c r="O54" s="113"/>
    </row>
    <row r="55" spans="1:15" ht="15.75" customHeight="1" thickBot="1">
      <c r="F55" s="65"/>
      <c r="I55" s="65"/>
      <c r="L55" s="65"/>
      <c r="O55" s="65"/>
    </row>
    <row r="56" spans="1:15" ht="15.75" customHeight="1" thickBot="1">
      <c r="A56" s="210" t="s">
        <v>136</v>
      </c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2"/>
    </row>
    <row r="57" spans="1:15" ht="15.75" customHeight="1" thickBot="1">
      <c r="A57" s="206" t="s">
        <v>137</v>
      </c>
      <c r="B57" s="207"/>
      <c r="C57" s="114"/>
      <c r="D57" s="206" t="s">
        <v>138</v>
      </c>
      <c r="E57" s="207"/>
      <c r="F57" s="115"/>
      <c r="G57" s="208" t="s">
        <v>139</v>
      </c>
      <c r="H57" s="207"/>
      <c r="I57" s="114"/>
      <c r="J57" s="206" t="s">
        <v>140</v>
      </c>
      <c r="K57" s="207"/>
      <c r="L57" s="115"/>
      <c r="M57" s="209" t="s">
        <v>141</v>
      </c>
      <c r="N57" s="207"/>
      <c r="O57" s="115"/>
    </row>
    <row r="58" spans="1:15" ht="15.75" customHeight="1">
      <c r="A58" s="116" t="s">
        <v>142</v>
      </c>
      <c r="B58" s="117"/>
      <c r="C58" s="118"/>
      <c r="D58" s="119" t="s">
        <v>143</v>
      </c>
      <c r="E58" s="120"/>
      <c r="F58" s="121"/>
      <c r="G58" s="122" t="s">
        <v>144</v>
      </c>
      <c r="H58" s="123"/>
      <c r="I58" s="123"/>
      <c r="J58" s="124"/>
      <c r="K58" s="123"/>
      <c r="L58" s="121"/>
      <c r="M58" s="125" t="s">
        <v>145</v>
      </c>
      <c r="N58" s="125"/>
      <c r="O58" s="126" t="s">
        <v>146</v>
      </c>
    </row>
    <row r="59" spans="1:15" ht="15.75" customHeight="1">
      <c r="A59" s="127" t="s">
        <v>147</v>
      </c>
      <c r="B59" s="128"/>
      <c r="C59" s="129" t="s">
        <v>148</v>
      </c>
      <c r="D59" s="130" t="s">
        <v>149</v>
      </c>
      <c r="E59" s="109"/>
      <c r="F59" s="131"/>
      <c r="G59" s="109" t="s">
        <v>150</v>
      </c>
      <c r="H59" s="132"/>
      <c r="I59" s="132"/>
      <c r="J59" s="133"/>
      <c r="K59" s="132"/>
      <c r="L59" s="131"/>
      <c r="M59" s="134" t="s">
        <v>151</v>
      </c>
      <c r="N59" s="134"/>
      <c r="O59" s="135" t="s">
        <v>146</v>
      </c>
    </row>
    <row r="60" spans="1:15" ht="15.75" customHeight="1">
      <c r="A60" s="130" t="s">
        <v>152</v>
      </c>
      <c r="B60" s="132"/>
      <c r="C60" s="132"/>
      <c r="D60" s="130" t="s">
        <v>153</v>
      </c>
      <c r="E60" s="109"/>
      <c r="F60" s="131"/>
      <c r="G60" s="132"/>
      <c r="H60" s="132"/>
      <c r="I60" s="132"/>
      <c r="J60" s="133"/>
      <c r="K60" s="132"/>
      <c r="L60" s="131"/>
      <c r="M60" s="132"/>
      <c r="N60" s="132"/>
      <c r="O60" s="131"/>
    </row>
    <row r="61" spans="1:15" ht="15.75" customHeight="1">
      <c r="A61" s="130" t="s">
        <v>154</v>
      </c>
      <c r="B61" s="136"/>
      <c r="C61" s="137"/>
      <c r="D61" s="130" t="s">
        <v>155</v>
      </c>
      <c r="E61" s="109"/>
      <c r="F61" s="138"/>
      <c r="G61" s="136"/>
      <c r="H61" s="136"/>
      <c r="I61" s="137"/>
      <c r="J61" s="139"/>
      <c r="K61" s="136"/>
      <c r="L61" s="138"/>
      <c r="M61" s="136"/>
      <c r="N61" s="136"/>
      <c r="O61" s="140"/>
    </row>
    <row r="62" spans="1:15" ht="15.75" customHeight="1">
      <c r="A62" s="130" t="s">
        <v>156</v>
      </c>
      <c r="B62" s="132"/>
      <c r="C62" s="141"/>
      <c r="D62" s="130" t="s">
        <v>157</v>
      </c>
      <c r="E62" s="109"/>
      <c r="F62" s="140"/>
      <c r="G62" s="132"/>
      <c r="H62" s="132"/>
      <c r="I62" s="141"/>
      <c r="J62" s="133"/>
      <c r="K62" s="132"/>
      <c r="L62" s="140"/>
      <c r="M62" s="132"/>
      <c r="N62" s="132"/>
      <c r="O62" s="140"/>
    </row>
    <row r="63" spans="1:15" ht="13.5">
      <c r="A63" s="133"/>
      <c r="B63" s="132"/>
      <c r="C63" s="141"/>
      <c r="D63" s="130" t="s">
        <v>158</v>
      </c>
      <c r="E63" s="109"/>
      <c r="F63" s="140"/>
      <c r="G63" s="132"/>
      <c r="H63" s="132"/>
      <c r="I63" s="141"/>
      <c r="J63" s="133"/>
      <c r="K63" s="132"/>
      <c r="L63" s="140"/>
      <c r="M63" s="132"/>
      <c r="N63" s="132"/>
      <c r="O63" s="140"/>
    </row>
    <row r="64" spans="1:15" ht="13.5" thickBot="1">
      <c r="A64" s="142">
        <f>COUNTA(A58:A63)</f>
        <v>5</v>
      </c>
      <c r="B64" s="143"/>
      <c r="C64" s="144"/>
      <c r="D64" s="142">
        <f>COUNTA(D58:D63)</f>
        <v>6</v>
      </c>
      <c r="E64" s="143"/>
      <c r="F64" s="145"/>
      <c r="G64" s="142">
        <f>COUNTA(G58:G63)</f>
        <v>2</v>
      </c>
      <c r="H64" s="143"/>
      <c r="I64" s="144"/>
      <c r="J64" s="142">
        <f>COUNTA(J58:J63)</f>
        <v>0</v>
      </c>
      <c r="K64" s="143"/>
      <c r="L64" s="145"/>
      <c r="M64" s="142">
        <f>COUNTA(M58:M63)</f>
        <v>2</v>
      </c>
      <c r="N64" s="143"/>
      <c r="O64" s="145">
        <f>SUM(J64,M64,G64,D64,A64)</f>
        <v>15</v>
      </c>
    </row>
    <row r="68" spans="1:5" ht="13.5">
      <c r="A68" s="92" t="s">
        <v>49</v>
      </c>
      <c r="B68" s="92" t="s">
        <v>44</v>
      </c>
      <c r="C68" s="93"/>
      <c r="D68" s="94" t="s">
        <v>159</v>
      </c>
      <c r="E68" s="95" t="s">
        <v>44</v>
      </c>
    </row>
  </sheetData>
  <mergeCells count="11">
    <mergeCell ref="A56:O56"/>
    <mergeCell ref="A2:C2"/>
    <mergeCell ref="D2:F2"/>
    <mergeCell ref="G2:I2"/>
    <mergeCell ref="J2:L2"/>
    <mergeCell ref="M2:O2"/>
    <mergeCell ref="A57:B57"/>
    <mergeCell ref="D57:E57"/>
    <mergeCell ref="G57:H57"/>
    <mergeCell ref="J57:K57"/>
    <mergeCell ref="M57:N57"/>
  </mergeCells>
  <phoneticPr fontId="3" type="noConversion"/>
  <pageMargins left="0.69999998807907104" right="0.69999998807907104" top="0.75" bottom="0.75" header="0.30000001192092896" footer="0.30000001192092896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abSelected="1" topLeftCell="B1" zoomScaleNormal="100" workbookViewId="0">
      <selection activeCell="L20" sqref="L20"/>
    </sheetView>
  </sheetViews>
  <sheetFormatPr defaultColWidth="12.625" defaultRowHeight="15.75" customHeight="1"/>
  <cols>
    <col min="1" max="4" width="17.625" style="1" customWidth="1"/>
    <col min="5" max="5" width="18.5" style="1" customWidth="1"/>
    <col min="6" max="8" width="17.625" style="1" customWidth="1"/>
    <col min="9" max="9" width="19.875" style="1" bestFit="1" customWidth="1"/>
    <col min="10" max="16384" width="12.625" style="1"/>
  </cols>
  <sheetData>
    <row r="1" spans="1:27" ht="31.5" customHeight="1">
      <c r="A1" s="216" t="s">
        <v>350</v>
      </c>
      <c r="B1" s="216"/>
      <c r="C1" s="216"/>
      <c r="D1" s="216"/>
      <c r="E1" s="216"/>
      <c r="F1" s="216"/>
      <c r="G1" s="216"/>
      <c r="H1" s="216"/>
      <c r="I1" s="21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3" customHeight="1">
      <c r="A2" s="216"/>
      <c r="B2" s="216"/>
      <c r="C2" s="216"/>
      <c r="D2" s="216"/>
      <c r="E2" s="216"/>
      <c r="F2" s="216"/>
      <c r="G2" s="216"/>
      <c r="H2" s="216"/>
      <c r="I2" s="21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thickBot="1">
      <c r="A3" s="11"/>
      <c r="B3" s="42" t="s">
        <v>31</v>
      </c>
      <c r="C3" s="41" t="s">
        <v>30</v>
      </c>
      <c r="D3" s="40" t="s">
        <v>29</v>
      </c>
      <c r="E3" s="39" t="s">
        <v>28</v>
      </c>
      <c r="F3" s="38" t="s">
        <v>27</v>
      </c>
      <c r="G3" s="37" t="s">
        <v>26</v>
      </c>
      <c r="H3" s="63" t="s">
        <v>351</v>
      </c>
      <c r="I3" s="62" t="s">
        <v>352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34" t="s">
        <v>353</v>
      </c>
      <c r="B4" s="33" t="s">
        <v>354</v>
      </c>
      <c r="C4" s="32" t="s">
        <v>355</v>
      </c>
      <c r="D4" s="31" t="s">
        <v>356</v>
      </c>
      <c r="E4" s="30" t="s">
        <v>357</v>
      </c>
      <c r="F4" s="29" t="s">
        <v>358</v>
      </c>
      <c r="G4" s="28" t="s">
        <v>359</v>
      </c>
      <c r="H4" s="61" t="s">
        <v>360</v>
      </c>
      <c r="I4" s="26" t="s">
        <v>361</v>
      </c>
      <c r="J4" s="2"/>
      <c r="K4" s="60" t="s">
        <v>362</v>
      </c>
      <c r="L4" s="59" t="s">
        <v>363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11"/>
      <c r="B5" s="20" t="s">
        <v>364</v>
      </c>
      <c r="C5" s="19" t="s">
        <v>365</v>
      </c>
      <c r="D5" s="18" t="s">
        <v>25</v>
      </c>
      <c r="E5" s="17" t="s">
        <v>366</v>
      </c>
      <c r="F5" s="22" t="s">
        <v>367</v>
      </c>
      <c r="G5" s="58" t="s">
        <v>368</v>
      </c>
      <c r="H5" s="15" t="s">
        <v>369</v>
      </c>
      <c r="I5" s="14" t="s">
        <v>370</v>
      </c>
      <c r="J5" s="2"/>
      <c r="K5" s="55" t="s">
        <v>371</v>
      </c>
      <c r="L5" s="57">
        <f>명단!N3</f>
        <v>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1"/>
      <c r="B6" s="20" t="s">
        <v>24</v>
      </c>
      <c r="C6" s="19" t="s">
        <v>372</v>
      </c>
      <c r="D6" s="18" t="s">
        <v>373</v>
      </c>
      <c r="E6" s="17" t="s">
        <v>374</v>
      </c>
      <c r="F6" s="22" t="s">
        <v>23</v>
      </c>
      <c r="G6" s="13" t="s">
        <v>19</v>
      </c>
      <c r="H6" s="15" t="s">
        <v>375</v>
      </c>
      <c r="I6" s="14" t="s">
        <v>376</v>
      </c>
      <c r="J6" s="2"/>
      <c r="K6" s="55" t="s">
        <v>377</v>
      </c>
      <c r="L6" s="57">
        <f>명단!H3</f>
        <v>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11"/>
      <c r="B7" s="20" t="s">
        <v>378</v>
      </c>
      <c r="C7" s="19" t="s">
        <v>379</v>
      </c>
      <c r="D7" s="56" t="s">
        <v>22</v>
      </c>
      <c r="E7" s="17" t="s">
        <v>21</v>
      </c>
      <c r="F7" s="22" t="s">
        <v>20</v>
      </c>
      <c r="G7" s="13" t="s">
        <v>380</v>
      </c>
      <c r="H7" s="53" t="s">
        <v>381</v>
      </c>
      <c r="I7" s="14" t="s">
        <v>382</v>
      </c>
      <c r="J7" s="2"/>
      <c r="K7" s="55" t="s">
        <v>383</v>
      </c>
      <c r="L7" s="54">
        <f>명단!K3</f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11"/>
      <c r="B8" s="20" t="s">
        <v>18</v>
      </c>
      <c r="C8" s="19" t="s">
        <v>384</v>
      </c>
      <c r="D8" s="18" t="s">
        <v>385</v>
      </c>
      <c r="E8" s="17" t="s">
        <v>386</v>
      </c>
      <c r="F8" s="22" t="s">
        <v>17</v>
      </c>
      <c r="G8" s="22" t="s">
        <v>387</v>
      </c>
      <c r="H8" s="53" t="s">
        <v>388</v>
      </c>
      <c r="I8" s="14" t="s">
        <v>389</v>
      </c>
      <c r="J8" s="2"/>
      <c r="K8" s="52" t="s">
        <v>390</v>
      </c>
      <c r="L8" s="51">
        <f>명단!E3</f>
        <v>26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thickBot="1">
      <c r="A9" s="11"/>
      <c r="B9" s="20" t="s">
        <v>391</v>
      </c>
      <c r="C9" s="146"/>
      <c r="D9" s="18" t="s">
        <v>392</v>
      </c>
      <c r="E9" s="11"/>
      <c r="G9" s="11"/>
      <c r="H9" s="15" t="s">
        <v>393</v>
      </c>
      <c r="I9" s="11"/>
      <c r="J9" s="2"/>
      <c r="K9" s="50" t="s">
        <v>394</v>
      </c>
      <c r="L9" s="49">
        <f>명단!B3</f>
        <v>45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thickTop="1" thickBot="1">
      <c r="A10" s="11"/>
      <c r="B10" s="11"/>
      <c r="C10" s="11"/>
      <c r="D10" s="11"/>
      <c r="E10" s="11"/>
      <c r="F10" s="11"/>
      <c r="G10" s="11"/>
      <c r="H10" s="48"/>
      <c r="I10" s="11"/>
      <c r="J10" s="2"/>
      <c r="K10" s="47" t="s">
        <v>395</v>
      </c>
      <c r="L10" s="46">
        <f>SUM(L5:L9)</f>
        <v>84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hidden="1" customHeight="1">
      <c r="A11" s="45"/>
      <c r="B11" s="43"/>
      <c r="C11" s="43"/>
      <c r="D11" s="43"/>
      <c r="E11" s="43"/>
      <c r="F11" s="43"/>
      <c r="G11" s="43"/>
      <c r="H11" s="43"/>
      <c r="I11" s="4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hidden="1" customHeight="1">
      <c r="A12" s="9" t="s">
        <v>396</v>
      </c>
      <c r="B12" s="44">
        <f t="shared" ref="B12:I12" si="0">COUNTIF(B4:B11, "*SJ*")</f>
        <v>2</v>
      </c>
      <c r="C12" s="44">
        <f t="shared" si="0"/>
        <v>2</v>
      </c>
      <c r="D12" s="44">
        <f t="shared" si="0"/>
        <v>3</v>
      </c>
      <c r="E12" s="44">
        <f t="shared" si="0"/>
        <v>2</v>
      </c>
      <c r="F12" s="44">
        <f t="shared" si="0"/>
        <v>2</v>
      </c>
      <c r="G12" s="44">
        <f t="shared" si="0"/>
        <v>3</v>
      </c>
      <c r="H12" s="44">
        <f t="shared" si="0"/>
        <v>3</v>
      </c>
      <c r="I12" s="44">
        <f t="shared" si="0"/>
        <v>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hidden="1" customHeight="1">
      <c r="A13" s="9" t="s">
        <v>397</v>
      </c>
      <c r="B13" s="44">
        <f t="shared" ref="B13:I13" si="1">B14-B12</f>
        <v>4</v>
      </c>
      <c r="C13" s="44">
        <f t="shared" si="1"/>
        <v>3</v>
      </c>
      <c r="D13" s="44">
        <f t="shared" si="1"/>
        <v>3</v>
      </c>
      <c r="E13" s="44">
        <f t="shared" si="1"/>
        <v>3</v>
      </c>
      <c r="F13" s="44">
        <f t="shared" si="1"/>
        <v>3</v>
      </c>
      <c r="G13" s="44">
        <f t="shared" si="1"/>
        <v>2</v>
      </c>
      <c r="H13" s="44">
        <f t="shared" si="1"/>
        <v>3</v>
      </c>
      <c r="I13" s="44">
        <f t="shared" si="1"/>
        <v>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hidden="1" customHeight="1">
      <c r="A14" s="8" t="s">
        <v>398</v>
      </c>
      <c r="B14" s="44">
        <f t="shared" ref="B14:I14" si="2">COUNTA(B4:B11)</f>
        <v>6</v>
      </c>
      <c r="C14" s="44">
        <f t="shared" si="2"/>
        <v>5</v>
      </c>
      <c r="D14" s="44">
        <f t="shared" si="2"/>
        <v>6</v>
      </c>
      <c r="E14" s="44">
        <f t="shared" si="2"/>
        <v>5</v>
      </c>
      <c r="F14" s="44">
        <f t="shared" si="2"/>
        <v>5</v>
      </c>
      <c r="G14" s="44">
        <f t="shared" si="2"/>
        <v>5</v>
      </c>
      <c r="H14" s="44">
        <f t="shared" si="2"/>
        <v>6</v>
      </c>
      <c r="I14" s="44">
        <f t="shared" si="2"/>
        <v>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hidden="1" customHeight="1">
      <c r="A15" s="8"/>
      <c r="B15" s="43"/>
      <c r="C15" s="43"/>
      <c r="D15" s="43"/>
      <c r="E15" s="43"/>
      <c r="F15" s="43"/>
      <c r="G15" s="43"/>
      <c r="H15" s="43"/>
      <c r="I15" s="4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8"/>
      <c r="B16" s="42" t="s">
        <v>16</v>
      </c>
      <c r="C16" s="41" t="s">
        <v>399</v>
      </c>
      <c r="D16" s="40" t="s">
        <v>15</v>
      </c>
      <c r="E16" s="39" t="s">
        <v>14</v>
      </c>
      <c r="F16" s="38" t="s">
        <v>400</v>
      </c>
      <c r="G16" s="37" t="s">
        <v>13</v>
      </c>
      <c r="H16" s="36" t="s">
        <v>12</v>
      </c>
      <c r="I16" s="35" t="s">
        <v>401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34" t="s">
        <v>11</v>
      </c>
      <c r="B17" s="33" t="s">
        <v>402</v>
      </c>
      <c r="C17" s="32" t="s">
        <v>403</v>
      </c>
      <c r="D17" s="31" t="s">
        <v>404</v>
      </c>
      <c r="E17" s="30" t="s">
        <v>405</v>
      </c>
      <c r="F17" s="29" t="s">
        <v>406</v>
      </c>
      <c r="G17" s="28" t="s">
        <v>407</v>
      </c>
      <c r="H17" s="27" t="s">
        <v>408</v>
      </c>
      <c r="I17" s="26" t="s">
        <v>409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5"/>
      <c r="B18" s="20" t="s">
        <v>410</v>
      </c>
      <c r="C18" s="18" t="s">
        <v>411</v>
      </c>
      <c r="D18" s="18" t="s">
        <v>10</v>
      </c>
      <c r="E18" s="17" t="s">
        <v>9</v>
      </c>
      <c r="F18" s="22" t="s">
        <v>412</v>
      </c>
      <c r="G18" s="13" t="s">
        <v>8</v>
      </c>
      <c r="H18" s="15" t="s">
        <v>7</v>
      </c>
      <c r="I18" s="14" t="s">
        <v>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4"/>
      <c r="B19" s="20" t="s">
        <v>413</v>
      </c>
      <c r="C19" s="23" t="s">
        <v>414</v>
      </c>
      <c r="D19" s="13" t="s">
        <v>415</v>
      </c>
      <c r="E19" s="17" t="s">
        <v>416</v>
      </c>
      <c r="F19" s="22" t="s">
        <v>417</v>
      </c>
      <c r="G19" s="13" t="s">
        <v>418</v>
      </c>
      <c r="H19" s="15" t="s">
        <v>5</v>
      </c>
      <c r="I19" s="14" t="s">
        <v>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11"/>
      <c r="B20" s="20" t="s">
        <v>419</v>
      </c>
      <c r="C20" s="19" t="s">
        <v>3</v>
      </c>
      <c r="D20" s="18" t="s">
        <v>420</v>
      </c>
      <c r="E20" s="17" t="s">
        <v>2</v>
      </c>
      <c r="F20" s="16" t="s">
        <v>421</v>
      </c>
      <c r="G20" s="19" t="s">
        <v>422</v>
      </c>
      <c r="H20" s="15" t="s">
        <v>423</v>
      </c>
      <c r="I20" s="14" t="s">
        <v>424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1"/>
      <c r="B21" s="20" t="s">
        <v>425</v>
      </c>
      <c r="C21" s="19" t="s">
        <v>426</v>
      </c>
      <c r="D21" s="18" t="s">
        <v>427</v>
      </c>
      <c r="E21" s="22" t="s">
        <v>428</v>
      </c>
      <c r="F21" s="13" t="s">
        <v>1</v>
      </c>
      <c r="G21" s="13" t="s">
        <v>0</v>
      </c>
      <c r="H21" s="15" t="s">
        <v>429</v>
      </c>
      <c r="I21" s="14" t="s">
        <v>430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11"/>
      <c r="B22" s="11"/>
      <c r="E22" s="11"/>
      <c r="G22" s="17" t="s">
        <v>431</v>
      </c>
      <c r="H22" s="12"/>
      <c r="I22" s="1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11"/>
      <c r="B24" s="11"/>
      <c r="C24" s="10"/>
      <c r="D24" s="10"/>
      <c r="E24" s="11"/>
      <c r="F24" s="10"/>
      <c r="G24" s="10"/>
      <c r="H24" s="10"/>
      <c r="I24" s="10"/>
      <c r="J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9" t="s">
        <v>396</v>
      </c>
      <c r="B25" s="7">
        <f t="shared" ref="B25:I25" si="3">COUNTIF(B17:B24, "*SJ*")</f>
        <v>3</v>
      </c>
      <c r="C25" s="7">
        <f t="shared" si="3"/>
        <v>2</v>
      </c>
      <c r="D25" s="7">
        <f t="shared" si="3"/>
        <v>2</v>
      </c>
      <c r="E25" s="7">
        <f t="shared" si="3"/>
        <v>2</v>
      </c>
      <c r="F25" s="7">
        <f t="shared" si="3"/>
        <v>2</v>
      </c>
      <c r="G25" s="7">
        <f t="shared" si="3"/>
        <v>2</v>
      </c>
      <c r="H25" s="7">
        <f t="shared" si="3"/>
        <v>2</v>
      </c>
      <c r="I25" s="7">
        <f t="shared" si="3"/>
        <v>2</v>
      </c>
      <c r="J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9" t="s">
        <v>397</v>
      </c>
      <c r="B26" s="7">
        <f t="shared" ref="B26:I26" si="4">B27-B25</f>
        <v>2</v>
      </c>
      <c r="C26" s="7">
        <f t="shared" si="4"/>
        <v>3</v>
      </c>
      <c r="D26" s="7">
        <f t="shared" si="4"/>
        <v>3</v>
      </c>
      <c r="E26" s="7">
        <f t="shared" si="4"/>
        <v>3</v>
      </c>
      <c r="F26" s="7">
        <f t="shared" si="4"/>
        <v>3</v>
      </c>
      <c r="G26" s="7">
        <f t="shared" si="4"/>
        <v>4</v>
      </c>
      <c r="H26" s="7">
        <f t="shared" si="4"/>
        <v>3</v>
      </c>
      <c r="I26" s="7">
        <f t="shared" si="4"/>
        <v>3</v>
      </c>
      <c r="J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9" t="s">
        <v>432</v>
      </c>
      <c r="B27" s="7">
        <f t="shared" ref="B27:I27" si="5">COUNTA(B17:B24)</f>
        <v>5</v>
      </c>
      <c r="C27" s="7">
        <f t="shared" si="5"/>
        <v>5</v>
      </c>
      <c r="D27" s="7">
        <f t="shared" si="5"/>
        <v>5</v>
      </c>
      <c r="E27" s="7">
        <f t="shared" si="5"/>
        <v>5</v>
      </c>
      <c r="F27" s="7">
        <f t="shared" si="5"/>
        <v>5</v>
      </c>
      <c r="G27" s="7">
        <f t="shared" si="5"/>
        <v>6</v>
      </c>
      <c r="H27" s="7">
        <f t="shared" si="5"/>
        <v>5</v>
      </c>
      <c r="I27" s="7">
        <f t="shared" si="5"/>
        <v>5</v>
      </c>
      <c r="J27" s="6">
        <f>SUM(B27:I27)</f>
        <v>41</v>
      </c>
      <c r="M27" s="2" t="s">
        <v>433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8" t="s">
        <v>434</v>
      </c>
      <c r="B28" s="7">
        <f t="shared" ref="B28:I28" si="6">B14+B27</f>
        <v>11</v>
      </c>
      <c r="C28" s="7">
        <f t="shared" si="6"/>
        <v>10</v>
      </c>
      <c r="D28" s="7">
        <f t="shared" si="6"/>
        <v>11</v>
      </c>
      <c r="E28" s="7">
        <f t="shared" si="6"/>
        <v>10</v>
      </c>
      <c r="F28" s="7">
        <f t="shared" si="6"/>
        <v>10</v>
      </c>
      <c r="G28" s="7">
        <f t="shared" si="6"/>
        <v>11</v>
      </c>
      <c r="H28" s="7">
        <f t="shared" si="6"/>
        <v>11</v>
      </c>
      <c r="I28" s="7">
        <f t="shared" si="6"/>
        <v>10</v>
      </c>
      <c r="J28" s="2">
        <f>SUM(B28:I28)</f>
        <v>84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6"/>
      <c r="B30" s="5"/>
      <c r="C30" s="5"/>
      <c r="D30" s="5"/>
      <c r="E30" s="5"/>
      <c r="F30" s="5"/>
      <c r="G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6"/>
      <c r="B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6"/>
      <c r="B32" s="5"/>
      <c r="C32" s="5"/>
      <c r="D32" s="5"/>
      <c r="E32" s="5"/>
      <c r="F32" s="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6"/>
      <c r="B33" s="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3"/>
      <c r="B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3"/>
      <c r="B35" s="3"/>
      <c r="C35" s="3"/>
      <c r="D35" s="3"/>
      <c r="E35" s="3"/>
      <c r="F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3"/>
      <c r="B36" s="3"/>
      <c r="C36" s="3"/>
      <c r="D36" s="3"/>
      <c r="F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3"/>
      <c r="B37" s="4"/>
      <c r="C37" s="2"/>
      <c r="D37" s="4"/>
      <c r="E37" s="4"/>
      <c r="F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3"/>
      <c r="B39" s="3"/>
      <c r="C39" s="3"/>
      <c r="D39" s="3"/>
      <c r="G39" s="3"/>
      <c r="H39" s="3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3"/>
      <c r="B40" s="3"/>
      <c r="C40" s="3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3"/>
      <c r="B54" s="3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3"/>
      <c r="B55" s="3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3"/>
      <c r="B56" s="3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3"/>
      <c r="B57" s="3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3"/>
      <c r="B58" s="3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3"/>
      <c r="B59" s="3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3"/>
      <c r="B60" s="3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3"/>
      <c r="B61" s="3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3"/>
      <c r="B62" s="3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3"/>
      <c r="B63" s="3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3"/>
      <c r="B64" s="3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3"/>
      <c r="B65" s="3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3"/>
      <c r="B66" s="3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3"/>
      <c r="B67" s="3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3"/>
      <c r="B68" s="3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3"/>
      <c r="B69" s="3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3"/>
      <c r="B70" s="3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3"/>
      <c r="B71" s="3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3"/>
      <c r="B72" s="3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3"/>
      <c r="B73" s="3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1">
    <mergeCell ref="A1:I2"/>
  </mergeCells>
  <phoneticPr fontId="3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zoomScaleNormal="100" workbookViewId="0">
      <selection activeCell="H29" sqref="H29"/>
    </sheetView>
  </sheetViews>
  <sheetFormatPr defaultColWidth="12.625" defaultRowHeight="15.75" customHeight="1"/>
  <cols>
    <col min="1" max="4" width="17.625" style="1" customWidth="1"/>
    <col min="5" max="5" width="18.5" style="1" customWidth="1"/>
    <col min="6" max="8" width="17.625" style="1" customWidth="1"/>
    <col min="9" max="9" width="19.875" style="1" bestFit="1" customWidth="1"/>
    <col min="10" max="16384" width="12.625" style="1"/>
  </cols>
  <sheetData>
    <row r="1" spans="1:27" ht="31.5" customHeight="1">
      <c r="A1" s="216" t="s">
        <v>160</v>
      </c>
      <c r="B1" s="216"/>
      <c r="C1" s="216"/>
      <c r="D1" s="216"/>
      <c r="E1" s="216"/>
      <c r="F1" s="216"/>
      <c r="G1" s="216"/>
      <c r="H1" s="216"/>
      <c r="I1" s="21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3" customHeight="1">
      <c r="A2" s="216"/>
      <c r="B2" s="216"/>
      <c r="C2" s="216"/>
      <c r="D2" s="216"/>
      <c r="E2" s="216"/>
      <c r="F2" s="216"/>
      <c r="G2" s="216"/>
      <c r="H2" s="216"/>
      <c r="I2" s="21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thickBot="1">
      <c r="A3" s="11"/>
      <c r="B3" s="42" t="s">
        <v>31</v>
      </c>
      <c r="C3" s="41" t="s">
        <v>30</v>
      </c>
      <c r="D3" s="40" t="s">
        <v>29</v>
      </c>
      <c r="E3" s="39" t="s">
        <v>28</v>
      </c>
      <c r="F3" s="38" t="s">
        <v>27</v>
      </c>
      <c r="G3" s="37" t="s">
        <v>26</v>
      </c>
      <c r="H3" s="63" t="s">
        <v>161</v>
      </c>
      <c r="I3" s="62" t="s">
        <v>162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34" t="s">
        <v>163</v>
      </c>
      <c r="B4" s="33" t="s">
        <v>164</v>
      </c>
      <c r="C4" s="32" t="s">
        <v>165</v>
      </c>
      <c r="D4" s="31" t="s">
        <v>166</v>
      </c>
      <c r="E4" s="30" t="s">
        <v>167</v>
      </c>
      <c r="F4" s="29" t="s">
        <v>168</v>
      </c>
      <c r="G4" s="28" t="s">
        <v>169</v>
      </c>
      <c r="H4" s="61" t="s">
        <v>170</v>
      </c>
      <c r="I4" s="26" t="s">
        <v>171</v>
      </c>
      <c r="J4" s="2"/>
      <c r="K4" s="60" t="s">
        <v>172</v>
      </c>
      <c r="L4" s="59" t="s">
        <v>173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11"/>
      <c r="B5" s="20" t="s">
        <v>174</v>
      </c>
      <c r="C5" s="19" t="s">
        <v>175</v>
      </c>
      <c r="D5" s="18" t="s">
        <v>25</v>
      </c>
      <c r="E5" s="17" t="s">
        <v>176</v>
      </c>
      <c r="F5" s="22" t="s">
        <v>177</v>
      </c>
      <c r="G5" s="58" t="s">
        <v>184</v>
      </c>
      <c r="H5" s="15" t="s">
        <v>178</v>
      </c>
      <c r="I5" s="14" t="s">
        <v>179</v>
      </c>
      <c r="J5" s="2"/>
      <c r="K5" s="55" t="s">
        <v>180</v>
      </c>
      <c r="L5" s="57">
        <v>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1"/>
      <c r="B6" s="20" t="s">
        <v>24</v>
      </c>
      <c r="C6" s="19" t="s">
        <v>181</v>
      </c>
      <c r="D6" s="18" t="s">
        <v>182</v>
      </c>
      <c r="E6" s="17" t="s">
        <v>183</v>
      </c>
      <c r="F6" s="22" t="s">
        <v>23</v>
      </c>
      <c r="G6" s="13" t="s">
        <v>19</v>
      </c>
      <c r="H6" s="15" t="s">
        <v>185</v>
      </c>
      <c r="I6" s="14" t="s">
        <v>186</v>
      </c>
      <c r="J6" s="2"/>
      <c r="K6" s="55" t="s">
        <v>187</v>
      </c>
      <c r="L6" s="57">
        <v>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11"/>
      <c r="B7" s="20" t="s">
        <v>188</v>
      </c>
      <c r="C7" s="19" t="s">
        <v>189</v>
      </c>
      <c r="D7" s="56" t="s">
        <v>22</v>
      </c>
      <c r="E7" s="17" t="s">
        <v>21</v>
      </c>
      <c r="F7" s="22" t="s">
        <v>20</v>
      </c>
      <c r="G7" s="13" t="s">
        <v>196</v>
      </c>
      <c r="H7" s="53" t="s">
        <v>190</v>
      </c>
      <c r="I7" s="14" t="s">
        <v>191</v>
      </c>
      <c r="J7" s="2"/>
      <c r="K7" s="55" t="s">
        <v>192</v>
      </c>
      <c r="L7" s="54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11"/>
      <c r="B8" s="20" t="s">
        <v>18</v>
      </c>
      <c r="C8" s="19" t="s">
        <v>193</v>
      </c>
      <c r="D8" s="18" t="s">
        <v>194</v>
      </c>
      <c r="E8" s="17" t="s">
        <v>195</v>
      </c>
      <c r="F8" s="22" t="s">
        <v>17</v>
      </c>
      <c r="H8" s="53" t="s">
        <v>197</v>
      </c>
      <c r="I8" s="14" t="s">
        <v>198</v>
      </c>
      <c r="J8" s="2"/>
      <c r="K8" s="52" t="s">
        <v>199</v>
      </c>
      <c r="L8" s="51">
        <v>26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thickBot="1">
      <c r="A9" s="11"/>
      <c r="B9" s="20" t="s">
        <v>200</v>
      </c>
      <c r="C9" s="146"/>
      <c r="D9" s="18" t="s">
        <v>201</v>
      </c>
      <c r="F9" s="22" t="s">
        <v>202</v>
      </c>
      <c r="G9" s="11"/>
      <c r="H9" s="15" t="s">
        <v>203</v>
      </c>
      <c r="I9" s="11"/>
      <c r="J9" s="2"/>
      <c r="K9" s="50" t="s">
        <v>204</v>
      </c>
      <c r="L9" s="49">
        <v>46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thickTop="1" thickBot="1">
      <c r="A10" s="11"/>
      <c r="B10" s="11"/>
      <c r="C10" s="11"/>
      <c r="D10" s="11"/>
      <c r="E10" s="11"/>
      <c r="F10" s="11"/>
      <c r="G10" s="11"/>
      <c r="H10" s="48"/>
      <c r="I10" s="11"/>
      <c r="J10" s="2"/>
      <c r="K10" s="47" t="s">
        <v>205</v>
      </c>
      <c r="L10" s="46">
        <f>SUM(L5:L9)</f>
        <v>85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hidden="1" customHeight="1">
      <c r="A11" s="45"/>
      <c r="B11" s="43"/>
      <c r="C11" s="43"/>
      <c r="D11" s="43"/>
      <c r="E11" s="43"/>
      <c r="F11" s="43"/>
      <c r="G11" s="43"/>
      <c r="H11" s="43"/>
      <c r="I11" s="4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hidden="1" customHeight="1">
      <c r="A12" s="9" t="s">
        <v>206</v>
      </c>
      <c r="B12" s="44">
        <f t="shared" ref="B12:I12" si="0">COUNTIF(B4:B11, "*SJ*")</f>
        <v>2</v>
      </c>
      <c r="C12" s="44">
        <f t="shared" si="0"/>
        <v>2</v>
      </c>
      <c r="D12" s="44">
        <f t="shared" si="0"/>
        <v>3</v>
      </c>
      <c r="E12" s="44">
        <f t="shared" si="0"/>
        <v>2</v>
      </c>
      <c r="F12" s="44">
        <f t="shared" si="0"/>
        <v>2</v>
      </c>
      <c r="G12" s="44">
        <f t="shared" si="0"/>
        <v>3</v>
      </c>
      <c r="H12" s="44">
        <f t="shared" si="0"/>
        <v>3</v>
      </c>
      <c r="I12" s="44">
        <f t="shared" si="0"/>
        <v>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hidden="1" customHeight="1">
      <c r="A13" s="9" t="s">
        <v>207</v>
      </c>
      <c r="B13" s="44">
        <f t="shared" ref="B13:I13" si="1">B14-B12</f>
        <v>4</v>
      </c>
      <c r="C13" s="44">
        <f t="shared" si="1"/>
        <v>3</v>
      </c>
      <c r="D13" s="44">
        <f t="shared" si="1"/>
        <v>3</v>
      </c>
      <c r="E13" s="44">
        <f t="shared" si="1"/>
        <v>3</v>
      </c>
      <c r="F13" s="44">
        <f t="shared" si="1"/>
        <v>4</v>
      </c>
      <c r="G13" s="44">
        <f t="shared" si="1"/>
        <v>1</v>
      </c>
      <c r="H13" s="44">
        <f t="shared" si="1"/>
        <v>3</v>
      </c>
      <c r="I13" s="44">
        <f t="shared" si="1"/>
        <v>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hidden="1" customHeight="1">
      <c r="A14" s="8" t="s">
        <v>208</v>
      </c>
      <c r="B14" s="44">
        <f t="shared" ref="B14:I14" si="2">COUNTA(B4:B11)</f>
        <v>6</v>
      </c>
      <c r="C14" s="44">
        <f t="shared" si="2"/>
        <v>5</v>
      </c>
      <c r="D14" s="44">
        <f t="shared" si="2"/>
        <v>6</v>
      </c>
      <c r="E14" s="44">
        <f t="shared" si="2"/>
        <v>5</v>
      </c>
      <c r="F14" s="44">
        <f t="shared" si="2"/>
        <v>6</v>
      </c>
      <c r="G14" s="44">
        <f t="shared" si="2"/>
        <v>4</v>
      </c>
      <c r="H14" s="44">
        <f t="shared" si="2"/>
        <v>6</v>
      </c>
      <c r="I14" s="44">
        <f t="shared" si="2"/>
        <v>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hidden="1" customHeight="1">
      <c r="A15" s="8"/>
      <c r="B15" s="43"/>
      <c r="C15" s="43"/>
      <c r="D15" s="43"/>
      <c r="E15" s="43"/>
      <c r="F15" s="43"/>
      <c r="G15" s="43"/>
      <c r="H15" s="43"/>
      <c r="I15" s="4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8"/>
      <c r="B16" s="42" t="s">
        <v>16</v>
      </c>
      <c r="C16" s="41" t="s">
        <v>209</v>
      </c>
      <c r="D16" s="40" t="s">
        <v>15</v>
      </c>
      <c r="E16" s="39" t="s">
        <v>14</v>
      </c>
      <c r="F16" s="38" t="s">
        <v>210</v>
      </c>
      <c r="G16" s="37" t="s">
        <v>13</v>
      </c>
      <c r="H16" s="36" t="s">
        <v>12</v>
      </c>
      <c r="I16" s="35" t="s">
        <v>211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34" t="s">
        <v>11</v>
      </c>
      <c r="B17" s="33" t="s">
        <v>212</v>
      </c>
      <c r="C17" s="32" t="s">
        <v>213</v>
      </c>
      <c r="D17" s="31" t="s">
        <v>214</v>
      </c>
      <c r="E17" s="30" t="s">
        <v>215</v>
      </c>
      <c r="F17" s="29" t="s">
        <v>216</v>
      </c>
      <c r="G17" s="28" t="s">
        <v>217</v>
      </c>
      <c r="H17" s="27" t="s">
        <v>218</v>
      </c>
      <c r="I17" s="26" t="s">
        <v>219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5"/>
      <c r="B18" s="20" t="s">
        <v>220</v>
      </c>
      <c r="C18" s="19" t="s">
        <v>221</v>
      </c>
      <c r="D18" s="18" t="s">
        <v>10</v>
      </c>
      <c r="E18" s="17" t="s">
        <v>9</v>
      </c>
      <c r="F18" s="22" t="s">
        <v>222</v>
      </c>
      <c r="G18" s="13" t="s">
        <v>8</v>
      </c>
      <c r="H18" s="15" t="s">
        <v>7</v>
      </c>
      <c r="I18" s="14" t="s">
        <v>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4"/>
      <c r="B19" s="20" t="s">
        <v>223</v>
      </c>
      <c r="C19" s="23" t="s">
        <v>224</v>
      </c>
      <c r="D19" s="18" t="s">
        <v>225</v>
      </c>
      <c r="E19" s="17" t="s">
        <v>226</v>
      </c>
      <c r="F19" s="22" t="s">
        <v>227</v>
      </c>
      <c r="G19" s="13" t="s">
        <v>228</v>
      </c>
      <c r="H19" s="15" t="s">
        <v>5</v>
      </c>
      <c r="I19" s="14" t="s">
        <v>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11"/>
      <c r="B20" s="20" t="s">
        <v>229</v>
      </c>
      <c r="C20" s="19" t="s">
        <v>3</v>
      </c>
      <c r="D20" s="18" t="s">
        <v>332</v>
      </c>
      <c r="E20" s="17" t="s">
        <v>2</v>
      </c>
      <c r="F20" s="22" t="s">
        <v>230</v>
      </c>
      <c r="G20" s="13" t="s">
        <v>231</v>
      </c>
      <c r="H20" s="15" t="s">
        <v>232</v>
      </c>
      <c r="I20" s="14" t="s">
        <v>233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1"/>
      <c r="B21" s="20" t="s">
        <v>234</v>
      </c>
      <c r="C21" s="19" t="s">
        <v>235</v>
      </c>
      <c r="D21" s="18" t="s">
        <v>236</v>
      </c>
      <c r="E21" s="17" t="s">
        <v>237</v>
      </c>
      <c r="F21" s="16" t="s">
        <v>238</v>
      </c>
      <c r="G21" s="13" t="s">
        <v>1</v>
      </c>
      <c r="H21" s="15" t="s">
        <v>239</v>
      </c>
      <c r="I21" s="14" t="s">
        <v>240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11"/>
      <c r="B22" s="11"/>
      <c r="C22" s="12"/>
      <c r="D22" s="11"/>
      <c r="E22" s="11"/>
      <c r="F22" s="11"/>
      <c r="G22" s="13" t="s">
        <v>0</v>
      </c>
      <c r="H22" s="12"/>
      <c r="I22" s="1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11"/>
      <c r="B24" s="11"/>
      <c r="C24" s="10"/>
      <c r="D24" s="10"/>
      <c r="E24" s="11"/>
      <c r="F24" s="10"/>
      <c r="G24" s="10"/>
      <c r="H24" s="10"/>
      <c r="I24" s="10"/>
      <c r="J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9" t="s">
        <v>206</v>
      </c>
      <c r="B25" s="7">
        <f t="shared" ref="B25:I25" si="3">COUNTIF(B17:B24, "*SJ*")</f>
        <v>3</v>
      </c>
      <c r="C25" s="7">
        <f t="shared" si="3"/>
        <v>3</v>
      </c>
      <c r="D25" s="7">
        <f t="shared" si="3"/>
        <v>1</v>
      </c>
      <c r="E25" s="7">
        <f t="shared" si="3"/>
        <v>1</v>
      </c>
      <c r="F25" s="7">
        <f t="shared" si="3"/>
        <v>3</v>
      </c>
      <c r="G25" s="7">
        <f t="shared" si="3"/>
        <v>2</v>
      </c>
      <c r="H25" s="7">
        <f t="shared" si="3"/>
        <v>2</v>
      </c>
      <c r="I25" s="7">
        <f t="shared" si="3"/>
        <v>2</v>
      </c>
      <c r="J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9" t="s">
        <v>241</v>
      </c>
      <c r="B26" s="7">
        <f t="shared" ref="B26:I26" si="4">B27-B25</f>
        <v>2</v>
      </c>
      <c r="C26" s="7">
        <f t="shared" si="4"/>
        <v>2</v>
      </c>
      <c r="D26" s="7">
        <f t="shared" si="4"/>
        <v>4</v>
      </c>
      <c r="E26" s="7">
        <f t="shared" si="4"/>
        <v>4</v>
      </c>
      <c r="F26" s="7">
        <f t="shared" si="4"/>
        <v>2</v>
      </c>
      <c r="G26" s="7">
        <f t="shared" si="4"/>
        <v>4</v>
      </c>
      <c r="H26" s="7">
        <f t="shared" si="4"/>
        <v>3</v>
      </c>
      <c r="I26" s="7">
        <f t="shared" si="4"/>
        <v>3</v>
      </c>
      <c r="J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9" t="s">
        <v>242</v>
      </c>
      <c r="B27" s="7">
        <f t="shared" ref="B27:I27" si="5">COUNTA(B17:B24)</f>
        <v>5</v>
      </c>
      <c r="C27" s="7">
        <f t="shared" si="5"/>
        <v>5</v>
      </c>
      <c r="D27" s="7">
        <f t="shared" si="5"/>
        <v>5</v>
      </c>
      <c r="E27" s="7">
        <f t="shared" si="5"/>
        <v>5</v>
      </c>
      <c r="F27" s="7">
        <f t="shared" si="5"/>
        <v>5</v>
      </c>
      <c r="G27" s="7">
        <f t="shared" si="5"/>
        <v>6</v>
      </c>
      <c r="H27" s="7">
        <f t="shared" si="5"/>
        <v>5</v>
      </c>
      <c r="I27" s="7">
        <f t="shared" si="5"/>
        <v>5</v>
      </c>
      <c r="J27" s="6">
        <f>SUM(B27:I27)</f>
        <v>41</v>
      </c>
      <c r="M27" s="2" t="s">
        <v>243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8" t="s">
        <v>244</v>
      </c>
      <c r="B28" s="7">
        <f t="shared" ref="B28:I28" si="6">B14+B27</f>
        <v>11</v>
      </c>
      <c r="C28" s="7">
        <f t="shared" si="6"/>
        <v>10</v>
      </c>
      <c r="D28" s="7">
        <f t="shared" si="6"/>
        <v>11</v>
      </c>
      <c r="E28" s="7">
        <f t="shared" si="6"/>
        <v>10</v>
      </c>
      <c r="F28" s="7">
        <f t="shared" si="6"/>
        <v>11</v>
      </c>
      <c r="G28" s="7">
        <f t="shared" si="6"/>
        <v>10</v>
      </c>
      <c r="H28" s="7">
        <f t="shared" si="6"/>
        <v>11</v>
      </c>
      <c r="I28" s="7">
        <f t="shared" si="6"/>
        <v>10</v>
      </c>
      <c r="J28" s="2">
        <f>SUM(B28:I28)</f>
        <v>84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6"/>
      <c r="B30" s="5"/>
      <c r="C30" s="5"/>
      <c r="D30" s="5"/>
      <c r="E30" s="5"/>
      <c r="F30" s="5"/>
      <c r="G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6"/>
      <c r="B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6"/>
      <c r="B32" s="5"/>
      <c r="C32" s="5"/>
      <c r="D32" s="5"/>
      <c r="E32" s="5"/>
      <c r="F32" s="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6"/>
      <c r="B33" s="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3"/>
      <c r="B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3"/>
      <c r="B35" s="3"/>
      <c r="C35" s="3"/>
      <c r="D35" s="3"/>
      <c r="E35" s="3"/>
      <c r="F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3"/>
      <c r="B36" s="3"/>
      <c r="C36" s="3"/>
      <c r="D36" s="3"/>
      <c r="F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3"/>
      <c r="B37" s="4"/>
      <c r="C37" s="2"/>
      <c r="D37" s="4"/>
      <c r="E37" s="4"/>
      <c r="F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3"/>
      <c r="B39" s="3"/>
      <c r="C39" s="3"/>
      <c r="D39" s="3"/>
      <c r="G39" s="3"/>
      <c r="H39" s="3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3"/>
      <c r="B40" s="3"/>
      <c r="C40" s="3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3"/>
      <c r="B54" s="3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3"/>
      <c r="B55" s="3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3"/>
      <c r="B56" s="3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3"/>
      <c r="B57" s="3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3"/>
      <c r="B58" s="3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3"/>
      <c r="B59" s="3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3"/>
      <c r="B60" s="3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3"/>
      <c r="B61" s="3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3"/>
      <c r="B62" s="3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3"/>
      <c r="B63" s="3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3"/>
      <c r="B64" s="3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3"/>
      <c r="B65" s="3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3"/>
      <c r="B66" s="3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3"/>
      <c r="B67" s="3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3"/>
      <c r="B68" s="3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3"/>
      <c r="B69" s="3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3"/>
      <c r="B70" s="3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3"/>
      <c r="B71" s="3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3"/>
      <c r="B72" s="3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3"/>
      <c r="B73" s="3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1">
    <mergeCell ref="A1:I2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C1" workbookViewId="0">
      <selection activeCell="O16" sqref="O16"/>
    </sheetView>
  </sheetViews>
  <sheetFormatPr defaultRowHeight="16.5"/>
  <cols>
    <col min="1" max="1" width="10.5" customWidth="1"/>
    <col min="2" max="2" width="10.125" customWidth="1"/>
    <col min="3" max="3" width="8" customWidth="1"/>
    <col min="4" max="4" width="11" customWidth="1"/>
    <col min="5" max="5" width="10.125" customWidth="1"/>
    <col min="6" max="6" width="7.125" customWidth="1"/>
    <col min="7" max="7" width="13.125" customWidth="1"/>
    <col min="8" max="8" width="11.25" customWidth="1"/>
    <col min="10" max="10" width="11.25" customWidth="1"/>
    <col min="11" max="12" width="11.75" customWidth="1"/>
    <col min="13" max="14" width="8.875" customWidth="1"/>
  </cols>
  <sheetData>
    <row r="1" spans="1:21" ht="27.75">
      <c r="A1" s="217" t="s">
        <v>245</v>
      </c>
      <c r="B1" s="218"/>
      <c r="C1" s="218"/>
      <c r="D1" s="218"/>
      <c r="E1" s="218"/>
      <c r="F1" s="147"/>
      <c r="G1" s="217" t="s">
        <v>246</v>
      </c>
      <c r="H1" s="218"/>
      <c r="I1" s="218"/>
      <c r="J1" s="218"/>
      <c r="K1" s="218"/>
      <c r="L1" s="148"/>
    </row>
    <row r="2" spans="1:21" ht="17.25" thickBot="1">
      <c r="A2" s="149" t="s">
        <v>247</v>
      </c>
      <c r="B2" s="149" t="s">
        <v>212</v>
      </c>
      <c r="C2" s="147"/>
      <c r="D2" s="149" t="s">
        <v>168</v>
      </c>
      <c r="E2" s="149" t="s">
        <v>248</v>
      </c>
      <c r="G2" s="149" t="s">
        <v>247</v>
      </c>
      <c r="H2" s="149" t="s">
        <v>212</v>
      </c>
      <c r="I2" s="147"/>
      <c r="J2" s="149" t="s">
        <v>168</v>
      </c>
      <c r="K2" s="149" t="s">
        <v>248</v>
      </c>
      <c r="L2" s="150"/>
    </row>
    <row r="3" spans="1:21">
      <c r="A3" s="151" t="s">
        <v>174</v>
      </c>
      <c r="B3" s="151" t="s">
        <v>249</v>
      </c>
      <c r="C3" s="147"/>
      <c r="D3" s="151" t="s">
        <v>177</v>
      </c>
      <c r="E3" s="189" t="s">
        <v>250</v>
      </c>
      <c r="G3" s="151" t="s">
        <v>174</v>
      </c>
      <c r="H3" s="151" t="s">
        <v>249</v>
      </c>
      <c r="I3" s="147"/>
      <c r="J3" s="151" t="s">
        <v>177</v>
      </c>
      <c r="K3" s="151"/>
      <c r="L3" s="152"/>
      <c r="M3" s="219" t="s">
        <v>251</v>
      </c>
      <c r="N3" s="220"/>
      <c r="O3" s="220"/>
      <c r="P3" s="220"/>
      <c r="Q3" s="221"/>
      <c r="R3" s="220" t="s">
        <v>252</v>
      </c>
      <c r="S3" s="220"/>
      <c r="T3" s="220"/>
      <c r="U3" s="221"/>
    </row>
    <row r="4" spans="1:21" ht="17.25" thickBot="1">
      <c r="A4" s="151" t="s">
        <v>24</v>
      </c>
      <c r="B4" s="151" t="s">
        <v>253</v>
      </c>
      <c r="C4" s="147"/>
      <c r="D4" s="151" t="s">
        <v>254</v>
      </c>
      <c r="E4" s="151" t="s">
        <v>255</v>
      </c>
      <c r="G4" s="151" t="s">
        <v>24</v>
      </c>
      <c r="H4" s="151" t="s">
        <v>253</v>
      </c>
      <c r="I4" s="147"/>
      <c r="J4" s="151" t="s">
        <v>254</v>
      </c>
      <c r="K4" s="151" t="s">
        <v>255</v>
      </c>
      <c r="L4" s="152"/>
      <c r="M4" s="153" t="s">
        <v>256</v>
      </c>
      <c r="N4" s="154" t="s">
        <v>333</v>
      </c>
      <c r="O4" s="154" t="s">
        <v>257</v>
      </c>
      <c r="P4" s="154" t="s">
        <v>258</v>
      </c>
      <c r="Q4" s="155" t="s">
        <v>259</v>
      </c>
      <c r="R4" s="154" t="s">
        <v>256</v>
      </c>
      <c r="S4" s="154" t="s">
        <v>257</v>
      </c>
      <c r="T4" s="154" t="s">
        <v>258</v>
      </c>
      <c r="U4" s="155" t="s">
        <v>259</v>
      </c>
    </row>
    <row r="5" spans="1:21" ht="17.25" thickTop="1">
      <c r="A5" s="151" t="s">
        <v>260</v>
      </c>
      <c r="B5" s="151" t="s">
        <v>261</v>
      </c>
      <c r="C5" s="147"/>
      <c r="D5" s="151" t="s">
        <v>20</v>
      </c>
      <c r="E5" s="189" t="s">
        <v>227</v>
      </c>
      <c r="G5" s="151" t="s">
        <v>260</v>
      </c>
      <c r="H5" s="151" t="s">
        <v>261</v>
      </c>
      <c r="I5" s="147"/>
      <c r="J5" s="151" t="s">
        <v>20</v>
      </c>
      <c r="K5" s="151"/>
      <c r="L5" s="152"/>
      <c r="M5" s="199" t="s">
        <v>268</v>
      </c>
      <c r="N5" s="193" t="s">
        <v>334</v>
      </c>
      <c r="O5" s="161" t="s">
        <v>269</v>
      </c>
      <c r="P5" s="161" t="s">
        <v>270</v>
      </c>
      <c r="Q5" s="162" t="s">
        <v>265</v>
      </c>
      <c r="R5" s="161" t="s">
        <v>268</v>
      </c>
      <c r="S5" s="160" t="s">
        <v>269</v>
      </c>
      <c r="T5" s="161" t="s">
        <v>270</v>
      </c>
      <c r="U5" s="162" t="s">
        <v>265</v>
      </c>
    </row>
    <row r="6" spans="1:21">
      <c r="A6" s="151" t="s">
        <v>18</v>
      </c>
      <c r="B6" s="151"/>
      <c r="C6" s="147"/>
      <c r="D6" s="151" t="s">
        <v>17</v>
      </c>
      <c r="E6" s="151" t="s">
        <v>266</v>
      </c>
      <c r="F6" s="159"/>
      <c r="G6" s="151" t="s">
        <v>18</v>
      </c>
      <c r="H6" s="151"/>
      <c r="I6" s="147"/>
      <c r="J6" s="151" t="s">
        <v>17</v>
      </c>
      <c r="K6" s="151" t="s">
        <v>266</v>
      </c>
      <c r="L6" s="152"/>
      <c r="M6" s="200" t="s">
        <v>275</v>
      </c>
      <c r="N6" s="194" t="s">
        <v>335</v>
      </c>
      <c r="O6" s="165" t="s">
        <v>276</v>
      </c>
      <c r="P6" s="165" t="s">
        <v>270</v>
      </c>
      <c r="Q6" s="167" t="s">
        <v>265</v>
      </c>
      <c r="R6" s="156" t="s">
        <v>273</v>
      </c>
      <c r="S6" s="157" t="s">
        <v>59</v>
      </c>
      <c r="T6" s="156" t="s">
        <v>264</v>
      </c>
      <c r="U6" s="158" t="s">
        <v>270</v>
      </c>
    </row>
    <row r="7" spans="1:21">
      <c r="A7" s="151" t="s">
        <v>271</v>
      </c>
      <c r="B7" s="151"/>
      <c r="C7" s="147"/>
      <c r="D7" s="189" t="s">
        <v>272</v>
      </c>
      <c r="E7" s="151"/>
      <c r="F7" s="163"/>
      <c r="G7" s="151" t="s">
        <v>271</v>
      </c>
      <c r="H7" s="151"/>
      <c r="I7" s="147"/>
      <c r="J7" s="151"/>
      <c r="K7" s="151"/>
      <c r="L7" s="152"/>
      <c r="M7" s="201" t="s">
        <v>282</v>
      </c>
      <c r="N7" s="195" t="s">
        <v>336</v>
      </c>
      <c r="O7" s="168" t="s">
        <v>328</v>
      </c>
      <c r="P7" s="156" t="s">
        <v>264</v>
      </c>
      <c r="Q7" s="158" t="s">
        <v>290</v>
      </c>
      <c r="R7" s="165" t="s">
        <v>275</v>
      </c>
      <c r="S7" s="166" t="s">
        <v>51</v>
      </c>
      <c r="T7" s="165" t="s">
        <v>270</v>
      </c>
      <c r="U7" s="167" t="s">
        <v>265</v>
      </c>
    </row>
    <row r="8" spans="1:21">
      <c r="A8" s="164" t="s">
        <v>274</v>
      </c>
      <c r="B8" s="164" t="s">
        <v>213</v>
      </c>
      <c r="C8" s="147"/>
      <c r="D8" s="188" t="s">
        <v>169</v>
      </c>
      <c r="E8" s="164" t="s">
        <v>217</v>
      </c>
      <c r="G8" s="164" t="s">
        <v>274</v>
      </c>
      <c r="H8" s="164" t="s">
        <v>213</v>
      </c>
      <c r="I8" s="147"/>
      <c r="J8" s="164"/>
      <c r="K8" s="164" t="s">
        <v>217</v>
      </c>
      <c r="L8" s="150"/>
      <c r="M8" s="202" t="s">
        <v>279</v>
      </c>
      <c r="N8" s="196" t="s">
        <v>337</v>
      </c>
      <c r="O8" s="156" t="s">
        <v>280</v>
      </c>
      <c r="P8" s="156" t="s">
        <v>264</v>
      </c>
      <c r="Q8" s="158" t="s">
        <v>281</v>
      </c>
      <c r="R8" s="156" t="s">
        <v>282</v>
      </c>
      <c r="S8" s="157" t="s">
        <v>56</v>
      </c>
      <c r="T8" s="156" t="s">
        <v>270</v>
      </c>
      <c r="U8" s="158" t="s">
        <v>264</v>
      </c>
    </row>
    <row r="9" spans="1:21">
      <c r="A9" s="151" t="s">
        <v>175</v>
      </c>
      <c r="B9" s="151" t="s">
        <v>277</v>
      </c>
      <c r="C9" s="147"/>
      <c r="D9" s="151" t="s">
        <v>184</v>
      </c>
      <c r="E9" s="151" t="s">
        <v>278</v>
      </c>
      <c r="G9" s="151" t="s">
        <v>175</v>
      </c>
      <c r="H9" s="151" t="s">
        <v>277</v>
      </c>
      <c r="I9" s="147"/>
      <c r="J9" s="151" t="s">
        <v>184</v>
      </c>
      <c r="K9" s="151" t="s">
        <v>278</v>
      </c>
      <c r="L9" s="152"/>
      <c r="M9" s="202" t="s">
        <v>279</v>
      </c>
      <c r="N9" s="196" t="s">
        <v>337</v>
      </c>
      <c r="O9" s="156" t="s">
        <v>283</v>
      </c>
      <c r="P9" s="156" t="s">
        <v>264</v>
      </c>
      <c r="Q9" s="158" t="s">
        <v>284</v>
      </c>
      <c r="R9" s="156" t="s">
        <v>273</v>
      </c>
      <c r="S9" s="157" t="s">
        <v>285</v>
      </c>
      <c r="T9" s="168" t="s">
        <v>270</v>
      </c>
      <c r="U9" s="158" t="s">
        <v>264</v>
      </c>
    </row>
    <row r="10" spans="1:21">
      <c r="A10" s="151" t="s">
        <v>181</v>
      </c>
      <c r="B10" s="151" t="s">
        <v>224</v>
      </c>
      <c r="C10" s="147"/>
      <c r="D10" s="151" t="s">
        <v>19</v>
      </c>
      <c r="E10" s="151" t="s">
        <v>231</v>
      </c>
      <c r="G10" s="151" t="s">
        <v>181</v>
      </c>
      <c r="H10" s="151" t="s">
        <v>224</v>
      </c>
      <c r="I10" s="147"/>
      <c r="J10" s="151" t="s">
        <v>19</v>
      </c>
      <c r="K10" s="151" t="s">
        <v>231</v>
      </c>
      <c r="L10" s="152"/>
      <c r="M10" s="202" t="s">
        <v>262</v>
      </c>
      <c r="N10" s="197" t="s">
        <v>338</v>
      </c>
      <c r="O10" s="203" t="s">
        <v>344</v>
      </c>
      <c r="P10" s="156" t="s">
        <v>264</v>
      </c>
      <c r="Q10" s="158" t="s">
        <v>265</v>
      </c>
      <c r="R10" s="172"/>
      <c r="S10" s="172"/>
      <c r="T10" s="172"/>
      <c r="U10" s="158"/>
    </row>
    <row r="11" spans="1:21">
      <c r="A11" s="151" t="s">
        <v>286</v>
      </c>
      <c r="B11" s="151" t="s">
        <v>3</v>
      </c>
      <c r="C11" s="147"/>
      <c r="D11" s="151" t="s">
        <v>196</v>
      </c>
      <c r="E11" s="151" t="s">
        <v>1</v>
      </c>
      <c r="G11" s="151" t="s">
        <v>286</v>
      </c>
      <c r="H11" s="151" t="s">
        <v>3</v>
      </c>
      <c r="I11" s="147"/>
      <c r="J11" s="151" t="s">
        <v>196</v>
      </c>
      <c r="K11" s="151" t="s">
        <v>1</v>
      </c>
      <c r="L11" s="152"/>
      <c r="M11" s="202" t="s">
        <v>262</v>
      </c>
      <c r="N11" s="197" t="s">
        <v>263</v>
      </c>
      <c r="O11" s="203" t="s">
        <v>345</v>
      </c>
      <c r="P11" s="156" t="s">
        <v>264</v>
      </c>
      <c r="Q11" s="158" t="s">
        <v>290</v>
      </c>
      <c r="R11" s="156"/>
      <c r="S11" s="157"/>
      <c r="T11" s="168"/>
      <c r="U11" s="158"/>
    </row>
    <row r="12" spans="1:21">
      <c r="A12" s="151" t="s">
        <v>193</v>
      </c>
      <c r="B12" s="151"/>
      <c r="C12" s="147"/>
      <c r="D12" s="151"/>
      <c r="E12" s="151" t="s">
        <v>8</v>
      </c>
      <c r="G12" s="151" t="s">
        <v>193</v>
      </c>
      <c r="H12" s="151"/>
      <c r="I12" s="147"/>
      <c r="J12" s="151"/>
      <c r="K12" s="151" t="s">
        <v>8</v>
      </c>
      <c r="L12" s="152"/>
      <c r="M12" s="202" t="s">
        <v>289</v>
      </c>
      <c r="N12" s="197" t="s">
        <v>339</v>
      </c>
      <c r="O12" s="203" t="s">
        <v>346</v>
      </c>
      <c r="P12" s="156" t="s">
        <v>264</v>
      </c>
      <c r="Q12" s="158" t="s">
        <v>290</v>
      </c>
      <c r="R12" s="156"/>
      <c r="S12" s="156"/>
      <c r="T12" s="156"/>
      <c r="U12" s="158"/>
    </row>
    <row r="13" spans="1:21" ht="17.25" thickBot="1">
      <c r="A13" s="151"/>
      <c r="B13" s="151"/>
      <c r="C13" s="147"/>
      <c r="D13" s="151"/>
      <c r="E13" s="151" t="s">
        <v>291</v>
      </c>
      <c r="G13" s="151"/>
      <c r="H13" s="151"/>
      <c r="I13" s="147"/>
      <c r="J13" s="151"/>
      <c r="K13" s="151" t="s">
        <v>291</v>
      </c>
      <c r="L13" s="152"/>
      <c r="M13" s="231" t="s">
        <v>287</v>
      </c>
      <c r="N13" s="232" t="s">
        <v>340</v>
      </c>
      <c r="O13" s="233" t="s">
        <v>347</v>
      </c>
      <c r="P13" s="234" t="s">
        <v>288</v>
      </c>
      <c r="Q13" s="235" t="s">
        <v>288</v>
      </c>
      <c r="R13" s="169"/>
      <c r="S13" s="169"/>
      <c r="T13" s="169"/>
      <c r="U13" s="191"/>
    </row>
    <row r="14" spans="1:21">
      <c r="A14" s="164" t="s">
        <v>166</v>
      </c>
      <c r="B14" s="164" t="s">
        <v>214</v>
      </c>
      <c r="C14" s="147"/>
      <c r="D14" s="170" t="s">
        <v>170</v>
      </c>
      <c r="E14" s="188" t="s">
        <v>218</v>
      </c>
      <c r="G14" s="164" t="s">
        <v>166</v>
      </c>
      <c r="H14" s="164" t="s">
        <v>214</v>
      </c>
      <c r="I14" s="147"/>
      <c r="J14" s="170" t="s">
        <v>170</v>
      </c>
      <c r="K14" s="164"/>
      <c r="L14" s="150"/>
      <c r="M14" s="201" t="s">
        <v>330</v>
      </c>
      <c r="N14" s="197" t="s">
        <v>341</v>
      </c>
      <c r="O14" s="203" t="s">
        <v>348</v>
      </c>
      <c r="P14" s="156" t="s">
        <v>264</v>
      </c>
      <c r="Q14" s="158" t="s">
        <v>290</v>
      </c>
      <c r="R14" s="172"/>
      <c r="S14" s="172"/>
      <c r="T14" s="172"/>
      <c r="U14" s="172"/>
    </row>
    <row r="15" spans="1:21">
      <c r="A15" s="151" t="s">
        <v>182</v>
      </c>
      <c r="B15" s="151" t="s">
        <v>292</v>
      </c>
      <c r="C15" s="147"/>
      <c r="D15" s="171" t="s">
        <v>293</v>
      </c>
      <c r="E15" s="151" t="s">
        <v>7</v>
      </c>
      <c r="G15" s="151" t="s">
        <v>182</v>
      </c>
      <c r="H15" s="151" t="s">
        <v>292</v>
      </c>
      <c r="I15" s="147"/>
      <c r="J15" s="171" t="s">
        <v>293</v>
      </c>
      <c r="K15" s="151" t="s">
        <v>7</v>
      </c>
      <c r="L15" s="152"/>
      <c r="M15" s="202" t="s">
        <v>267</v>
      </c>
      <c r="N15" s="197" t="s">
        <v>342</v>
      </c>
      <c r="O15" s="203" t="s">
        <v>349</v>
      </c>
      <c r="P15" s="156" t="s">
        <v>264</v>
      </c>
      <c r="Q15" s="158" t="s">
        <v>265</v>
      </c>
      <c r="R15" s="172"/>
      <c r="S15" s="172"/>
      <c r="T15" s="172"/>
      <c r="U15" s="172"/>
    </row>
    <row r="16" spans="1:21" ht="17.25" thickBot="1">
      <c r="A16" s="151" t="s">
        <v>194</v>
      </c>
      <c r="B16" s="151" t="s">
        <v>294</v>
      </c>
      <c r="C16" s="147"/>
      <c r="D16" s="171" t="s">
        <v>295</v>
      </c>
      <c r="E16" s="151" t="s">
        <v>5</v>
      </c>
      <c r="G16" s="151" t="s">
        <v>194</v>
      </c>
      <c r="H16" s="151" t="s">
        <v>294</v>
      </c>
      <c r="I16" s="147"/>
      <c r="J16" s="171" t="s">
        <v>295</v>
      </c>
      <c r="K16" s="151" t="s">
        <v>5</v>
      </c>
      <c r="L16" s="152"/>
      <c r="M16" s="204" t="s">
        <v>329</v>
      </c>
      <c r="N16" s="198" t="s">
        <v>343</v>
      </c>
      <c r="O16" s="205" t="s">
        <v>327</v>
      </c>
      <c r="P16" s="169" t="s">
        <v>264</v>
      </c>
      <c r="Q16" s="191" t="s">
        <v>290</v>
      </c>
      <c r="R16" s="172"/>
      <c r="S16" s="172"/>
      <c r="T16" s="172"/>
      <c r="U16" s="172"/>
    </row>
    <row r="17" spans="1:21">
      <c r="A17" s="151" t="s">
        <v>25</v>
      </c>
      <c r="B17" s="151" t="s">
        <v>302</v>
      </c>
      <c r="C17" s="147"/>
      <c r="D17" s="171" t="s">
        <v>298</v>
      </c>
      <c r="E17" s="151" t="s">
        <v>299</v>
      </c>
      <c r="G17" s="151" t="s">
        <v>25</v>
      </c>
      <c r="H17" s="187" t="s">
        <v>297</v>
      </c>
      <c r="I17" s="147"/>
      <c r="J17" s="171" t="s">
        <v>298</v>
      </c>
      <c r="K17" s="151" t="s">
        <v>299</v>
      </c>
      <c r="L17" s="152"/>
    </row>
    <row r="18" spans="1:21">
      <c r="A18" s="151" t="s">
        <v>201</v>
      </c>
      <c r="B18" s="151"/>
      <c r="C18" s="147"/>
      <c r="D18" s="171" t="s">
        <v>303</v>
      </c>
      <c r="E18" s="189" t="s">
        <v>325</v>
      </c>
      <c r="G18" s="151" t="s">
        <v>201</v>
      </c>
      <c r="H18" s="151"/>
      <c r="I18" s="147"/>
      <c r="J18" s="171" t="s">
        <v>303</v>
      </c>
      <c r="K18" s="151"/>
      <c r="L18" s="152"/>
      <c r="R18" s="222" t="s">
        <v>331</v>
      </c>
      <c r="S18" s="222"/>
      <c r="T18" s="222" t="s">
        <v>326</v>
      </c>
      <c r="U18" s="222"/>
    </row>
    <row r="19" spans="1:21">
      <c r="A19" s="151"/>
      <c r="B19" s="151"/>
      <c r="C19" s="147"/>
      <c r="D19" s="151" t="s">
        <v>203</v>
      </c>
      <c r="E19" s="151"/>
      <c r="G19" s="151"/>
      <c r="H19" s="151"/>
      <c r="I19" s="147"/>
      <c r="J19" s="151" t="s">
        <v>203</v>
      </c>
      <c r="K19" s="151"/>
      <c r="L19" s="152"/>
      <c r="R19" s="168" t="s">
        <v>288</v>
      </c>
      <c r="S19" s="172">
        <v>1</v>
      </c>
      <c r="T19" s="172" t="s">
        <v>265</v>
      </c>
      <c r="U19" s="172">
        <v>4</v>
      </c>
    </row>
    <row r="20" spans="1:21">
      <c r="A20" s="164" t="s">
        <v>306</v>
      </c>
      <c r="B20" s="188" t="s">
        <v>307</v>
      </c>
      <c r="C20" s="147"/>
      <c r="D20" s="190" t="s">
        <v>308</v>
      </c>
      <c r="E20" s="188" t="s">
        <v>309</v>
      </c>
      <c r="G20" s="164" t="s">
        <v>306</v>
      </c>
      <c r="H20" s="164"/>
      <c r="I20" s="147"/>
      <c r="J20" s="173"/>
      <c r="K20" s="164"/>
      <c r="L20" s="150"/>
      <c r="R20" s="172"/>
      <c r="S20" s="172"/>
      <c r="T20" s="172" t="s">
        <v>281</v>
      </c>
      <c r="U20" s="172">
        <v>1</v>
      </c>
    </row>
    <row r="21" spans="1:21">
      <c r="A21" s="151" t="s">
        <v>183</v>
      </c>
      <c r="B21" s="151" t="s">
        <v>310</v>
      </c>
      <c r="C21" s="147"/>
      <c r="D21" s="151" t="s">
        <v>179</v>
      </c>
      <c r="E21" s="151" t="s">
        <v>311</v>
      </c>
      <c r="G21" s="151" t="s">
        <v>183</v>
      </c>
      <c r="H21" s="151" t="s">
        <v>310</v>
      </c>
      <c r="I21" s="147"/>
      <c r="J21" s="151" t="s">
        <v>179</v>
      </c>
      <c r="K21" s="151" t="s">
        <v>311</v>
      </c>
      <c r="L21" s="152"/>
      <c r="R21" s="172"/>
      <c r="S21" s="172"/>
      <c r="T21" s="172" t="s">
        <v>284</v>
      </c>
      <c r="U21" s="172">
        <v>1</v>
      </c>
    </row>
    <row r="22" spans="1:21">
      <c r="A22" s="151" t="s">
        <v>21</v>
      </c>
      <c r="B22" s="151" t="s">
        <v>312</v>
      </c>
      <c r="C22" s="147"/>
      <c r="D22" s="151" t="s">
        <v>186</v>
      </c>
      <c r="E22" s="151" t="s">
        <v>313</v>
      </c>
      <c r="G22" s="151" t="s">
        <v>21</v>
      </c>
      <c r="H22" s="151" t="s">
        <v>312</v>
      </c>
      <c r="I22" s="147"/>
      <c r="J22" s="151" t="s">
        <v>186</v>
      </c>
      <c r="K22" s="151" t="s">
        <v>313</v>
      </c>
      <c r="L22" s="152"/>
      <c r="M22" s="222" t="s">
        <v>296</v>
      </c>
      <c r="N22" s="222"/>
      <c r="O22" s="222"/>
      <c r="R22" s="172"/>
      <c r="S22" s="172"/>
      <c r="T22" s="172" t="s">
        <v>288</v>
      </c>
      <c r="U22" s="172">
        <v>1</v>
      </c>
    </row>
    <row r="23" spans="1:21">
      <c r="A23" s="151" t="s">
        <v>195</v>
      </c>
      <c r="B23" s="151" t="s">
        <v>314</v>
      </c>
      <c r="C23" s="147"/>
      <c r="D23" s="151" t="s">
        <v>191</v>
      </c>
      <c r="E23" s="151" t="s">
        <v>6</v>
      </c>
      <c r="G23" s="151" t="s">
        <v>195</v>
      </c>
      <c r="H23" s="151" t="s">
        <v>314</v>
      </c>
      <c r="I23" s="147"/>
      <c r="J23" s="151" t="s">
        <v>191</v>
      </c>
      <c r="K23" s="151" t="s">
        <v>6</v>
      </c>
      <c r="L23" s="152"/>
      <c r="M23" s="172" t="s">
        <v>300</v>
      </c>
      <c r="N23" s="172"/>
      <c r="O23" s="172" t="s">
        <v>301</v>
      </c>
      <c r="R23" s="172"/>
      <c r="S23" s="172"/>
      <c r="T23" s="172" t="s">
        <v>290</v>
      </c>
      <c r="U23" s="172">
        <v>5</v>
      </c>
    </row>
    <row r="24" spans="1:21">
      <c r="A24" s="151"/>
      <c r="B24" s="151"/>
      <c r="C24" s="147"/>
      <c r="D24" s="151" t="s">
        <v>198</v>
      </c>
      <c r="E24" s="151" t="s">
        <v>4</v>
      </c>
      <c r="G24" s="151"/>
      <c r="H24" s="187" t="s">
        <v>315</v>
      </c>
      <c r="I24" s="147"/>
      <c r="J24" s="151" t="s">
        <v>198</v>
      </c>
      <c r="K24" s="151" t="s">
        <v>4</v>
      </c>
      <c r="L24" s="152"/>
      <c r="M24" s="172" t="s">
        <v>304</v>
      </c>
      <c r="N24" s="172"/>
      <c r="O24" s="172" t="s">
        <v>305</v>
      </c>
      <c r="R24" s="172"/>
      <c r="S24" s="192">
        <f>SUM(S19:S23)</f>
        <v>1</v>
      </c>
      <c r="T24" s="172"/>
      <c r="U24" s="192">
        <f>SUM(U19:U23)</f>
        <v>12</v>
      </c>
    </row>
    <row r="25" spans="1:21">
      <c r="A25" s="151"/>
      <c r="B25" s="151"/>
      <c r="C25" s="147"/>
      <c r="D25" s="151"/>
      <c r="E25" s="151"/>
      <c r="G25" s="151"/>
      <c r="H25" s="151"/>
      <c r="I25" s="147"/>
      <c r="J25" s="151"/>
      <c r="K25" s="151"/>
      <c r="L25" s="152"/>
      <c r="T25" s="174"/>
      <c r="U25" s="174"/>
    </row>
    <row r="26" spans="1:21">
      <c r="C26" s="147"/>
      <c r="D26" s="175"/>
      <c r="E26" s="147"/>
      <c r="I26" s="147"/>
      <c r="J26" s="147"/>
      <c r="K26" s="147"/>
      <c r="L26" s="147"/>
      <c r="T26" s="174"/>
      <c r="U26" s="174"/>
    </row>
    <row r="27" spans="1:21">
      <c r="A27" s="176" t="s">
        <v>316</v>
      </c>
      <c r="B27" s="176" t="s">
        <v>317</v>
      </c>
      <c r="C27" s="172" t="s">
        <v>318</v>
      </c>
      <c r="D27" s="176" t="s">
        <v>319</v>
      </c>
      <c r="E27" s="176" t="s">
        <v>320</v>
      </c>
      <c r="F27" s="172"/>
      <c r="G27" s="176" t="s">
        <v>316</v>
      </c>
      <c r="H27" s="176" t="s">
        <v>317</v>
      </c>
      <c r="I27" s="172" t="s">
        <v>318</v>
      </c>
      <c r="J27" s="176" t="s">
        <v>319</v>
      </c>
      <c r="K27" s="176" t="s">
        <v>320</v>
      </c>
      <c r="L27" s="147"/>
      <c r="S27" s="174"/>
      <c r="T27" s="174"/>
      <c r="U27" s="174"/>
    </row>
    <row r="28" spans="1:21">
      <c r="A28" s="177">
        <f>COUNTA(A2:A26)</f>
        <v>20</v>
      </c>
      <c r="B28" s="177">
        <f>COUNTA(B2:B26)</f>
        <v>16</v>
      </c>
      <c r="C28" s="178">
        <v>2</v>
      </c>
      <c r="D28" s="177">
        <f>COUNTA(D2:D25)</f>
        <v>21</v>
      </c>
      <c r="E28" s="177">
        <f>COUNTA(E2:E26)</f>
        <v>21</v>
      </c>
      <c r="F28" s="176"/>
      <c r="G28" s="177">
        <f>COUNTA(G2:G25)</f>
        <v>20</v>
      </c>
      <c r="H28" s="177">
        <f>COUNTA(H2:H26)</f>
        <v>16</v>
      </c>
      <c r="I28" s="178">
        <v>3</v>
      </c>
      <c r="J28" s="177">
        <f>COUNTA(J2:J25)</f>
        <v>18</v>
      </c>
      <c r="K28" s="177">
        <f>COUNTA(K2:K25)</f>
        <v>16</v>
      </c>
      <c r="L28" s="179"/>
    </row>
    <row r="29" spans="1:21">
      <c r="A29" s="226">
        <f>A28+B28</f>
        <v>36</v>
      </c>
      <c r="B29" s="226"/>
      <c r="C29" s="147"/>
      <c r="D29" s="227">
        <f>D28+E28</f>
        <v>42</v>
      </c>
      <c r="E29" s="227"/>
      <c r="F29" s="175"/>
      <c r="G29" s="226">
        <f>G28+H28</f>
        <v>36</v>
      </c>
      <c r="H29" s="226"/>
      <c r="I29" s="147"/>
      <c r="J29" s="227">
        <f>J28+K28</f>
        <v>34</v>
      </c>
      <c r="K29" s="227"/>
      <c r="L29" s="179"/>
    </row>
    <row r="30" spans="1:21">
      <c r="A30" s="228" t="s">
        <v>321</v>
      </c>
      <c r="B30" s="229"/>
      <c r="C30" s="229"/>
      <c r="D30" s="229"/>
      <c r="E30" s="230"/>
      <c r="F30" s="163"/>
      <c r="G30" s="228" t="s">
        <v>322</v>
      </c>
      <c r="H30" s="229"/>
      <c r="I30" s="229"/>
      <c r="J30" s="229"/>
      <c r="K30" s="230"/>
      <c r="L30" s="147"/>
    </row>
    <row r="31" spans="1:21">
      <c r="A31" s="180" t="s">
        <v>301</v>
      </c>
      <c r="B31" s="181">
        <f>A28+B28</f>
        <v>36</v>
      </c>
      <c r="C31" s="182">
        <f>C28</f>
        <v>2</v>
      </c>
      <c r="D31" s="183" t="s">
        <v>305</v>
      </c>
      <c r="E31" s="184">
        <f>D28+E28</f>
        <v>42</v>
      </c>
      <c r="F31" s="163"/>
      <c r="G31" s="180" t="s">
        <v>301</v>
      </c>
      <c r="H31" s="181">
        <f>G28+H28</f>
        <v>36</v>
      </c>
      <c r="I31" s="182">
        <f>I28</f>
        <v>3</v>
      </c>
      <c r="J31" s="183" t="s">
        <v>305</v>
      </c>
      <c r="K31" s="184">
        <f>J28+K28</f>
        <v>34</v>
      </c>
      <c r="L31" s="147"/>
    </row>
    <row r="32" spans="1:21">
      <c r="A32" s="223">
        <f>B31+E31+C31</f>
        <v>80</v>
      </c>
      <c r="B32" s="224"/>
      <c r="C32" s="224"/>
      <c r="D32" s="224"/>
      <c r="E32" s="225"/>
      <c r="F32" s="163"/>
      <c r="G32" s="223">
        <f>H31+K31+I31</f>
        <v>73</v>
      </c>
      <c r="H32" s="224"/>
      <c r="I32" s="224"/>
      <c r="J32" s="224"/>
      <c r="K32" s="225"/>
      <c r="L32" s="147"/>
    </row>
    <row r="33" spans="1:12">
      <c r="A33" s="147"/>
      <c r="B33" s="147"/>
      <c r="C33" s="147"/>
      <c r="D33" s="147"/>
      <c r="E33" s="147"/>
      <c r="F33" s="163"/>
      <c r="G33" s="163"/>
      <c r="H33" s="163"/>
      <c r="I33" s="163"/>
      <c r="J33" s="163"/>
      <c r="K33" s="163"/>
      <c r="L33" s="163"/>
    </row>
    <row r="34" spans="1:12"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</row>
    <row r="35" spans="1:12">
      <c r="B35" s="185"/>
      <c r="C35" s="185"/>
      <c r="D35" s="185"/>
      <c r="E35" s="185"/>
      <c r="F35" s="185"/>
      <c r="G35" s="179"/>
      <c r="H35" s="179"/>
      <c r="I35" s="179"/>
      <c r="J35" s="179"/>
      <c r="K35" s="179"/>
      <c r="L35" s="185"/>
    </row>
    <row r="36" spans="1:12">
      <c r="G36" s="147"/>
      <c r="H36" s="147"/>
      <c r="I36" s="147"/>
      <c r="J36" s="147"/>
      <c r="K36" s="147"/>
    </row>
    <row r="37" spans="1:12">
      <c r="C37" s="179"/>
      <c r="G37" s="147"/>
      <c r="H37" s="147"/>
      <c r="I37" s="147"/>
      <c r="J37" s="147"/>
      <c r="K37" s="147"/>
    </row>
    <row r="38" spans="1:12">
      <c r="B38" s="147"/>
      <c r="C38" s="147"/>
      <c r="D38" s="147"/>
      <c r="G38" s="147"/>
      <c r="H38" s="147"/>
      <c r="I38" s="147"/>
      <c r="J38" s="147"/>
      <c r="K38" s="147"/>
    </row>
    <row r="39" spans="1:12">
      <c r="B39" s="147"/>
      <c r="C39" s="147"/>
      <c r="D39" s="147"/>
    </row>
  </sheetData>
  <mergeCells count="15">
    <mergeCell ref="A32:E32"/>
    <mergeCell ref="G32:K32"/>
    <mergeCell ref="G29:H29"/>
    <mergeCell ref="A29:B29"/>
    <mergeCell ref="D29:E29"/>
    <mergeCell ref="J29:K29"/>
    <mergeCell ref="A30:E30"/>
    <mergeCell ref="G30:K30"/>
    <mergeCell ref="A1:E1"/>
    <mergeCell ref="G1:K1"/>
    <mergeCell ref="M3:Q3"/>
    <mergeCell ref="R3:U3"/>
    <mergeCell ref="M22:O22"/>
    <mergeCell ref="T18:U18"/>
    <mergeCell ref="R18:S18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명단</vt:lpstr>
      <vt:lpstr>생활순 편성표 (수정)</vt:lpstr>
      <vt:lpstr>생활순 편성표</vt:lpstr>
      <vt:lpstr>버스</vt:lpstr>
      <vt:lpstr>방배정(미정)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dcterms:created xsi:type="dcterms:W3CDTF">2015-08-05T09:22:57Z</dcterms:created>
  <dcterms:modified xsi:type="dcterms:W3CDTF">2015-08-12T07:01:03Z</dcterms:modified>
</cp:coreProperties>
</file>