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seet\PycharmProjects\AssetPenetration\"/>
    </mc:Choice>
  </mc:AlternateContent>
  <xr:revisionPtr revIDLastSave="0" documentId="13_ncr:1_{D374E12C-1763-457F-862F-A9BEA3A3AAA7}" xr6:coauthVersionLast="47" xr6:coauthVersionMax="47" xr10:uidLastSave="{00000000-0000-0000-0000-000000000000}"/>
  <bookViews>
    <workbookView xWindow="-75" yWindow="0" windowWidth="21255" windowHeight="21000" activeTab="3" xr2:uid="{96E83DC6-627E-4160-ABAE-9E54CB128502}"/>
  </bookViews>
  <sheets>
    <sheet name="Sheet1" sheetId="1" r:id="rId1"/>
    <sheet name="比例信息账面" sheetId="2" r:id="rId2"/>
    <sheet name="比例信息穿透" sheetId="3" r:id="rId3"/>
    <sheet name="比例信息总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Sheet1!$A$1:$O$146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D26" i="3"/>
  <c r="D27" i="3"/>
  <c r="D28" i="3"/>
  <c r="D29" i="3"/>
  <c r="D30" i="3"/>
  <c r="D31" i="3"/>
  <c r="D32" i="3"/>
  <c r="D33" i="3"/>
  <c r="D34" i="3"/>
  <c r="C4" i="3" l="1"/>
  <c r="D4" i="3" s="1"/>
  <c r="C3" i="3"/>
  <c r="D3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" i="3"/>
  <c r="G4" i="2"/>
  <c r="C4" i="2" s="1"/>
  <c r="G5" i="2"/>
  <c r="C5" i="2" s="1"/>
  <c r="G6" i="2"/>
  <c r="C6" i="2" s="1"/>
  <c r="G7" i="2"/>
  <c r="C7" i="2" s="1"/>
  <c r="G8" i="2"/>
  <c r="C8" i="2" s="1"/>
  <c r="G9" i="2"/>
  <c r="C9" i="2" s="1"/>
  <c r="G10" i="2"/>
  <c r="C10" i="2" s="1"/>
  <c r="G11" i="2"/>
  <c r="C11" i="2" s="1"/>
  <c r="G12" i="2"/>
  <c r="C12" i="2" s="1"/>
  <c r="G13" i="2"/>
  <c r="C13" i="2" s="1"/>
  <c r="G14" i="2"/>
  <c r="C14" i="2" s="1"/>
  <c r="G15" i="2"/>
  <c r="C15" i="2" s="1"/>
  <c r="G16" i="2"/>
  <c r="C16" i="2" s="1"/>
  <c r="G17" i="2"/>
  <c r="C17" i="2" s="1"/>
  <c r="G18" i="2"/>
  <c r="C18" i="2" s="1"/>
  <c r="G19" i="2"/>
  <c r="C19" i="2" s="1"/>
  <c r="G20" i="2"/>
  <c r="C20" i="2" s="1"/>
  <c r="G21" i="2"/>
  <c r="C21" i="2" s="1"/>
  <c r="G22" i="2"/>
  <c r="C22" i="2" s="1"/>
  <c r="G23" i="2"/>
  <c r="C23" i="2" s="1"/>
  <c r="G24" i="2"/>
  <c r="C24" i="2" s="1"/>
  <c r="G25" i="2"/>
  <c r="C25" i="2" s="1"/>
  <c r="G3" i="2"/>
  <c r="C3" i="2" s="1"/>
  <c r="E109" i="2"/>
  <c r="B88" i="4" s="1"/>
  <c r="E110" i="2"/>
  <c r="B89" i="4" s="1"/>
  <c r="E106" i="2"/>
  <c r="B106" i="4" s="1"/>
  <c r="E107" i="2"/>
  <c r="E108" i="2"/>
  <c r="B108" i="4" s="1"/>
  <c r="E105" i="2"/>
  <c r="B105" i="4" s="1"/>
  <c r="B107" i="4"/>
  <c r="B104" i="4"/>
  <c r="B103" i="4"/>
  <c r="B102" i="4"/>
  <c r="B101" i="4"/>
  <c r="B100" i="4"/>
  <c r="B99" i="4"/>
  <c r="B98" i="4"/>
  <c r="B97" i="4"/>
  <c r="B96" i="4"/>
  <c r="B95" i="4"/>
  <c r="B94" i="4"/>
  <c r="B92" i="4"/>
  <c r="B91" i="4"/>
  <c r="B90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" i="4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F34" i="3" l="1"/>
  <c r="H3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  <c r="C2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F25" i="3" l="1"/>
  <c r="F26" i="3"/>
  <c r="F27" i="3"/>
  <c r="F28" i="3"/>
  <c r="F29" i="3"/>
  <c r="F30" i="3"/>
  <c r="F31" i="3"/>
  <c r="F32" i="3"/>
  <c r="F33" i="3"/>
  <c r="K33" i="3"/>
  <c r="B140" i="4" s="1"/>
  <c r="K32" i="3"/>
  <c r="B139" i="4" s="1"/>
  <c r="K31" i="3"/>
  <c r="B138" i="4" s="1"/>
  <c r="K30" i="3"/>
  <c r="B137" i="4" s="1"/>
  <c r="K29" i="3"/>
  <c r="B136" i="4" s="1"/>
  <c r="K28" i="3"/>
  <c r="B135" i="4" s="1"/>
  <c r="K27" i="3"/>
  <c r="B134" i="4" s="1"/>
  <c r="K26" i="3"/>
  <c r="B133" i="4" s="1"/>
  <c r="K2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" i="3"/>
  <c r="E5" i="2"/>
  <c r="B5" i="4" s="1"/>
  <c r="E6" i="2"/>
  <c r="B6" i="4" s="1"/>
  <c r="E7" i="2"/>
  <c r="B7" i="4" s="1"/>
  <c r="E9" i="2"/>
  <c r="B9" i="4" s="1"/>
  <c r="E10" i="2"/>
  <c r="B10" i="4" s="1"/>
  <c r="E13" i="2"/>
  <c r="B13" i="4" s="1"/>
  <c r="E14" i="2"/>
  <c r="B14" i="4" s="1"/>
  <c r="E15" i="2"/>
  <c r="B15" i="4" s="1"/>
  <c r="E17" i="2"/>
  <c r="B17" i="4" s="1"/>
  <c r="E18" i="2"/>
  <c r="B18" i="4" s="1"/>
  <c r="E22" i="2"/>
  <c r="B22" i="4" s="1"/>
  <c r="E23" i="2"/>
  <c r="B23" i="4" s="1"/>
  <c r="E24" i="2"/>
  <c r="B24" i="4" s="1"/>
  <c r="E25" i="2"/>
  <c r="B25" i="4" s="1"/>
  <c r="E3" i="2"/>
  <c r="B3" i="4" s="1"/>
  <c r="H5" i="2"/>
  <c r="H6" i="2"/>
  <c r="H7" i="2"/>
  <c r="H8" i="2"/>
  <c r="I4" i="2"/>
  <c r="I5" i="2"/>
  <c r="I6" i="2"/>
  <c r="I7" i="2"/>
  <c r="I8" i="2"/>
  <c r="I3" i="2"/>
  <c r="H3" i="2"/>
  <c r="H4" i="2"/>
  <c r="E20" i="2"/>
  <c r="B20" i="4" s="1"/>
  <c r="E16" i="2"/>
  <c r="B16" i="4" s="1"/>
  <c r="E12" i="2"/>
  <c r="B12" i="4" s="1"/>
  <c r="E8" i="2"/>
  <c r="B8" i="4" s="1"/>
  <c r="E4" i="2"/>
  <c r="B4" i="4" s="1"/>
  <c r="O3" i="2" l="1"/>
  <c r="G34" i="3"/>
  <c r="K34" i="3"/>
  <c r="G29" i="3"/>
  <c r="G33" i="3"/>
  <c r="O6" i="2"/>
  <c r="O5" i="2"/>
  <c r="G27" i="3"/>
  <c r="G28" i="3"/>
  <c r="O4" i="2"/>
  <c r="G26" i="3"/>
  <c r="G25" i="3"/>
  <c r="N6" i="2"/>
  <c r="G32" i="3"/>
  <c r="N8" i="2"/>
  <c r="N5" i="2"/>
  <c r="G31" i="3"/>
  <c r="N7" i="2"/>
  <c r="G30" i="3"/>
  <c r="N4" i="2"/>
  <c r="N3" i="2"/>
  <c r="O7" i="2"/>
  <c r="O8" i="2"/>
  <c r="D2" i="3"/>
  <c r="E11" i="2"/>
  <c r="B11" i="4" s="1"/>
  <c r="E19" i="2"/>
  <c r="B19" i="4" s="1"/>
  <c r="E21" i="2"/>
  <c r="B21" i="4" s="1"/>
  <c r="J3" i="2"/>
  <c r="L3" i="2" s="1"/>
  <c r="K5" i="2"/>
  <c r="M5" i="2" s="1"/>
  <c r="K3" i="2"/>
  <c r="M3" i="2" s="1"/>
  <c r="J5" i="2"/>
  <c r="L5" i="2" s="1"/>
  <c r="K8" i="2"/>
  <c r="M8" i="2" s="1"/>
  <c r="K4" i="2"/>
  <c r="M4" i="2" s="1"/>
  <c r="J8" i="2"/>
  <c r="L8" i="2" s="1"/>
  <c r="J4" i="2"/>
  <c r="L4" i="2" s="1"/>
  <c r="K7" i="2"/>
  <c r="M7" i="2" s="1"/>
  <c r="J7" i="2"/>
  <c r="L7" i="2" s="1"/>
  <c r="K6" i="2"/>
  <c r="M6" i="2" s="1"/>
  <c r="J6" i="2"/>
  <c r="L6" i="2" s="1"/>
  <c r="G11" i="3" l="1"/>
  <c r="J11" i="3" s="1"/>
  <c r="K11" i="3"/>
  <c r="B118" i="4" s="1"/>
  <c r="G21" i="3"/>
  <c r="J21" i="3" s="1"/>
  <c r="K21" i="3"/>
  <c r="B128" i="4" s="1"/>
  <c r="G6" i="3"/>
  <c r="J6" i="3" s="1"/>
  <c r="K6" i="3"/>
  <c r="B113" i="4" s="1"/>
  <c r="G16" i="3"/>
  <c r="J16" i="3" s="1"/>
  <c r="K16" i="3"/>
  <c r="B123" i="4" s="1"/>
  <c r="G3" i="3"/>
  <c r="J3" i="3" s="1"/>
  <c r="K3" i="3"/>
  <c r="B110" i="4" s="1"/>
  <c r="G23" i="3"/>
  <c r="J23" i="3" s="1"/>
  <c r="K23" i="3"/>
  <c r="B130" i="4" s="1"/>
  <c r="G4" i="3"/>
  <c r="J4" i="3" s="1"/>
  <c r="K4" i="3"/>
  <c r="B111" i="4" s="1"/>
  <c r="G20" i="3"/>
  <c r="J20" i="3" s="1"/>
  <c r="K20" i="3"/>
  <c r="B127" i="4" s="1"/>
  <c r="G7" i="3"/>
  <c r="J7" i="3" s="1"/>
  <c r="K7" i="3"/>
  <c r="B114" i="4" s="1"/>
  <c r="G15" i="3"/>
  <c r="J15" i="3" s="1"/>
  <c r="K15" i="3"/>
  <c r="B122" i="4" s="1"/>
  <c r="G19" i="3"/>
  <c r="J19" i="3" s="1"/>
  <c r="K19" i="3"/>
  <c r="B126" i="4" s="1"/>
  <c r="G12" i="3"/>
  <c r="J12" i="3" s="1"/>
  <c r="K12" i="3"/>
  <c r="B119" i="4" s="1"/>
  <c r="G5" i="3"/>
  <c r="J5" i="3" s="1"/>
  <c r="K5" i="3"/>
  <c r="B112" i="4" s="1"/>
  <c r="G9" i="3"/>
  <c r="J9" i="3" s="1"/>
  <c r="K9" i="3"/>
  <c r="B116" i="4" s="1"/>
  <c r="G13" i="3"/>
  <c r="J13" i="3" s="1"/>
  <c r="K13" i="3"/>
  <c r="B120" i="4" s="1"/>
  <c r="G17" i="3"/>
  <c r="J17" i="3" s="1"/>
  <c r="K17" i="3"/>
  <c r="B124" i="4" s="1"/>
  <c r="G2" i="3"/>
  <c r="J2" i="3" s="1"/>
  <c r="K2" i="3"/>
  <c r="B109" i="4" s="1"/>
  <c r="G10" i="3"/>
  <c r="J10" i="3" s="1"/>
  <c r="K10" i="3"/>
  <c r="B117" i="4" s="1"/>
  <c r="G14" i="3"/>
  <c r="J14" i="3" s="1"/>
  <c r="K14" i="3"/>
  <c r="B121" i="4" s="1"/>
  <c r="G18" i="3"/>
  <c r="J18" i="3" s="1"/>
  <c r="K18" i="3"/>
  <c r="B125" i="4" s="1"/>
  <c r="G22" i="3"/>
  <c r="J22" i="3" s="1"/>
  <c r="K22" i="3"/>
  <c r="B129" i="4" s="1"/>
  <c r="G8" i="3"/>
  <c r="J8" i="3" s="1"/>
  <c r="K8" i="3"/>
  <c r="B115" i="4" s="1"/>
  <c r="G24" i="3"/>
  <c r="J24" i="3" s="1"/>
  <c r="K24" i="3"/>
  <c r="B131" i="4" s="1"/>
</calcChain>
</file>

<file path=xl/sharedStrings.xml><?xml version="1.0" encoding="utf-8"?>
<sst xmlns="http://schemas.openxmlformats.org/spreadsheetml/2006/main" count="2368" uniqueCount="672">
  <si>
    <t>安邦资产稳健精选1号（第二期）</t>
  </si>
  <si>
    <t>安邦资产稳健精选1号（第五期）</t>
  </si>
  <si>
    <t>安邦资产稳健精选2号（第一期）</t>
  </si>
  <si>
    <t>安邦资产稳健精选2号（第二期）</t>
  </si>
  <si>
    <t>安邦资产稳健精选2号（第三期）</t>
  </si>
  <si>
    <t>安邦稳健精选1号（第三十一期）</t>
  </si>
  <si>
    <t>安邦稳健精选1号（第三十二期）</t>
  </si>
  <si>
    <t>安邦稳健精选2号（第六期）</t>
  </si>
  <si>
    <t>安邦稳健精选2号（第十九期）</t>
  </si>
  <si>
    <t>安邦稳健精选2号（第二十期）</t>
  </si>
  <si>
    <t>安邦稳健精选2号（第二十一期）</t>
  </si>
  <si>
    <t>安邦稳健精选3号（第二十二期）</t>
  </si>
  <si>
    <t>安邦稳健精选3号（第二十三期）</t>
  </si>
  <si>
    <t>安邦稳健精选3号（第三十期）</t>
  </si>
  <si>
    <t>安邦稳健精选3号（第三十二期）</t>
  </si>
  <si>
    <t>安邦稳健精选3号（第三十九期）</t>
  </si>
  <si>
    <t>安邦稳健精选3号（第四十一期）</t>
  </si>
  <si>
    <t>安邦稳健精选3号（第四十二期）</t>
  </si>
  <si>
    <t>安邦稳健精选3号（第四十三期）</t>
  </si>
  <si>
    <t>安邦稳健精选3号（第四十六期）</t>
  </si>
  <si>
    <t>安邦稳健精选3号（第四十七期）</t>
  </si>
  <si>
    <t>安邦稳健精选3号（第四十八期）</t>
  </si>
  <si>
    <t>安邦稳健精选3号（第四十九期）</t>
  </si>
  <si>
    <t>申港证券睿丰3号单一资产管理计划</t>
  </si>
  <si>
    <t>信银理财多彩象固收稳健半年定开3号理财产品</t>
  </si>
  <si>
    <t>中英益利稳鑫19号</t>
  </si>
  <si>
    <t>中英益利稳鑫20号</t>
  </si>
  <si>
    <t>光大永明聚宝15号</t>
  </si>
  <si>
    <t>光大永明永鑫稳健</t>
  </si>
  <si>
    <t>光大永明永嘉稳健</t>
  </si>
  <si>
    <t>阳光盈时11号</t>
  </si>
  <si>
    <t>阳光盈时12号</t>
  </si>
  <si>
    <t>阳光盈时13号</t>
  </si>
  <si>
    <t>阳光盈时15号</t>
  </si>
  <si>
    <t>阳光盈时16号</t>
  </si>
  <si>
    <t>阳光盈时17号</t>
  </si>
  <si>
    <t>阳光盈时18号</t>
  </si>
  <si>
    <t>阳光盈时19号</t>
  </si>
  <si>
    <t>平安资产创赢130号资产管理产品</t>
  </si>
  <si>
    <t>平安资产创赢131号资产管理产品</t>
  </si>
  <si>
    <t>平安资产创赢132号资产管理产品</t>
  </si>
  <si>
    <t>平安资产创赢133号资产管理产品</t>
  </si>
  <si>
    <t>中意资产安享稳健11号</t>
  </si>
  <si>
    <t>中意资产安享稳健12号</t>
  </si>
  <si>
    <t>中意资产安享稳健13号</t>
  </si>
  <si>
    <t>中意资产安享稳健14号</t>
  </si>
  <si>
    <t>传统</t>
    <phoneticPr fontId="1" type="noConversion"/>
  </si>
  <si>
    <t>光大永明光大聚宝2号</t>
  </si>
  <si>
    <t>泰康资产开泰稳健增值</t>
  </si>
  <si>
    <t>泰康资产尊享配置</t>
  </si>
  <si>
    <t>阳光盈时4号（三期）</t>
  </si>
  <si>
    <t>阳光盈时10号</t>
  </si>
  <si>
    <t>国联汇睿12号单一资产管理计划</t>
  </si>
  <si>
    <t>国联汇鑫82号单一资产管理计划</t>
  </si>
  <si>
    <t>华鑫证券鑫源7号单一资产管理计划</t>
  </si>
  <si>
    <t>华鑫证券鑫源9号单一资产管理计划</t>
  </si>
  <si>
    <t>申万宏源-和谐1号单一资产管理计划</t>
  </si>
  <si>
    <t>银河明汇67号单一资产管理计划</t>
  </si>
  <si>
    <t>招商资管-安赢202203号单一资产管理计划</t>
  </si>
  <si>
    <t>华金证券蓝图16号基础设施基金策略FOF单一资产管理计划</t>
  </si>
  <si>
    <t>博时基金凯旋2号单一资产管理计划</t>
  </si>
  <si>
    <t>博时基金和谐固收1号单一资产管理计划</t>
  </si>
  <si>
    <t>华夏基金-华璟固收1号单一资产管理计划</t>
  </si>
  <si>
    <t>华夏基金-华璟权益1号单一资产管理计划</t>
  </si>
  <si>
    <t>华夏基金-华璟固收2号单一资产管理计划</t>
  </si>
  <si>
    <t>景顺长城和悦混合1号单一资产管理计划</t>
  </si>
  <si>
    <t>南方基金和谐健康保险固收1号单一资产管理计划</t>
  </si>
  <si>
    <t>南方基金和谐健康保险混合型单一资产管理计划</t>
  </si>
  <si>
    <t>鹏华基金-领航1号单一资产管理计划</t>
  </si>
  <si>
    <t>嘉实基金-和谐健康委托投资混合1号单一资产管理计划</t>
  </si>
  <si>
    <t>嘉实基金-和谐健康委托投资固收1号单一资产管理计划</t>
  </si>
  <si>
    <t>万能</t>
    <phoneticPr fontId="1" type="noConversion"/>
  </si>
  <si>
    <t>大家稳精1-2期</t>
    <phoneticPr fontId="1" type="noConversion"/>
  </si>
  <si>
    <t>大家稳精1-31期</t>
  </si>
  <si>
    <t>大家稳精1-32期</t>
  </si>
  <si>
    <t>大家稳精1-5期</t>
  </si>
  <si>
    <t>大家稳精2-1期</t>
  </si>
  <si>
    <t>大家稳精2-19期</t>
  </si>
  <si>
    <t>大家稳精2-2期</t>
  </si>
  <si>
    <t>大家稳精2-20期</t>
  </si>
  <si>
    <t>大家稳精2-21期</t>
  </si>
  <si>
    <t>大家稳精2-3期</t>
  </si>
  <si>
    <t>大家稳精2-6期</t>
  </si>
  <si>
    <t>大家稳精3-22期</t>
  </si>
  <si>
    <t>大家稳精3-23期</t>
  </si>
  <si>
    <t>大家稳精3-30期</t>
  </si>
  <si>
    <t>大家稳精3-32期</t>
  </si>
  <si>
    <t>大家稳精3-39期</t>
  </si>
  <si>
    <t>大家稳精3-41期</t>
  </si>
  <si>
    <t>大家稳精3-42期</t>
  </si>
  <si>
    <t>大家稳精3-43期</t>
  </si>
  <si>
    <t>大家稳精3-46期</t>
  </si>
  <si>
    <t>大家稳精3-47期</t>
  </si>
  <si>
    <t>大家稳精3-48期</t>
  </si>
  <si>
    <t>大家稳精3-49期</t>
  </si>
  <si>
    <t>申港睿丰3号</t>
    <phoneticPr fontId="1" type="noConversion"/>
  </si>
  <si>
    <t>信银固收稳健半年定开3号</t>
    <phoneticPr fontId="1" type="noConversion"/>
  </si>
  <si>
    <t>中意安享稳健11号</t>
    <phoneticPr fontId="1" type="noConversion"/>
  </si>
  <si>
    <t>中意安享稳健12号</t>
    <phoneticPr fontId="1" type="noConversion"/>
  </si>
  <si>
    <t>中意安享稳健13号</t>
    <phoneticPr fontId="1" type="noConversion"/>
  </si>
  <si>
    <t>中意安享稳健14号</t>
    <phoneticPr fontId="1" type="noConversion"/>
  </si>
  <si>
    <t>国联汇睿12号</t>
    <phoneticPr fontId="1" type="noConversion"/>
  </si>
  <si>
    <t>平安创赢130号</t>
    <phoneticPr fontId="1" type="noConversion"/>
  </si>
  <si>
    <t>平安创赢131号</t>
    <phoneticPr fontId="1" type="noConversion"/>
  </si>
  <si>
    <t>平安创赢132号</t>
    <phoneticPr fontId="1" type="noConversion"/>
  </si>
  <si>
    <t>平安创赢133号</t>
    <phoneticPr fontId="1" type="noConversion"/>
  </si>
  <si>
    <t>泰康开泰稳健增值</t>
    <phoneticPr fontId="1" type="noConversion"/>
  </si>
  <si>
    <t>泰康尊享配置</t>
    <phoneticPr fontId="1" type="noConversion"/>
  </si>
  <si>
    <t>国联汇鑫82号</t>
    <phoneticPr fontId="1" type="noConversion"/>
  </si>
  <si>
    <t>华鑫鑫源7号</t>
    <phoneticPr fontId="1" type="noConversion"/>
  </si>
  <si>
    <t>华鑫鑫源9号</t>
    <phoneticPr fontId="1" type="noConversion"/>
  </si>
  <si>
    <t>申万宏源和谐1号</t>
    <phoneticPr fontId="1" type="noConversion"/>
  </si>
  <si>
    <t>银河明汇67号</t>
    <phoneticPr fontId="1" type="noConversion"/>
  </si>
  <si>
    <t>招商安赢202203号</t>
    <phoneticPr fontId="1" type="noConversion"/>
  </si>
  <si>
    <t>华金蓝图16号</t>
    <phoneticPr fontId="1" type="noConversion"/>
  </si>
  <si>
    <t>博时凯旋2号</t>
    <phoneticPr fontId="1" type="noConversion"/>
  </si>
  <si>
    <t>博时和谐固收1号</t>
    <phoneticPr fontId="1" type="noConversion"/>
  </si>
  <si>
    <t>华夏华璟固收1号</t>
    <phoneticPr fontId="1" type="noConversion"/>
  </si>
  <si>
    <t>华夏华璟权益1号</t>
    <phoneticPr fontId="1" type="noConversion"/>
  </si>
  <si>
    <t>汇添富和谐健康1号</t>
    <phoneticPr fontId="1" type="noConversion"/>
  </si>
  <si>
    <t>华夏华璟固收2号</t>
    <phoneticPr fontId="1" type="noConversion"/>
  </si>
  <si>
    <t>景顺长城和悦混合1号</t>
    <phoneticPr fontId="1" type="noConversion"/>
  </si>
  <si>
    <t>鹏华领航1号</t>
    <phoneticPr fontId="1" type="noConversion"/>
  </si>
  <si>
    <t>财务名称</t>
    <phoneticPr fontId="1" type="noConversion"/>
  </si>
  <si>
    <t>简称</t>
    <phoneticPr fontId="1" type="noConversion"/>
  </si>
  <si>
    <t>账户</t>
    <phoneticPr fontId="1" type="noConversion"/>
  </si>
  <si>
    <t xml:space="preserve">持有比例 </t>
    <phoneticPr fontId="1" type="noConversion"/>
  </si>
  <si>
    <t>嘉实固收1号</t>
    <phoneticPr fontId="1" type="noConversion"/>
  </si>
  <si>
    <t>嘉实混合1号</t>
    <phoneticPr fontId="1" type="noConversion"/>
  </si>
  <si>
    <t>南方混合型</t>
    <phoneticPr fontId="1" type="noConversion"/>
  </si>
  <si>
    <t>南方固收1号</t>
    <phoneticPr fontId="1" type="noConversion"/>
  </si>
  <si>
    <t>管理人</t>
    <phoneticPr fontId="1" type="noConversion"/>
  </si>
  <si>
    <t>大家</t>
    <phoneticPr fontId="1" type="noConversion"/>
  </si>
  <si>
    <t>申港</t>
  </si>
  <si>
    <t>信银</t>
  </si>
  <si>
    <t>阳光</t>
  </si>
  <si>
    <t>平安</t>
  </si>
  <si>
    <t>中意</t>
  </si>
  <si>
    <t>泰康</t>
  </si>
  <si>
    <t>国联</t>
  </si>
  <si>
    <t>华鑫</t>
  </si>
  <si>
    <t>银河</t>
  </si>
  <si>
    <t>招商</t>
  </si>
  <si>
    <t>中英益利</t>
  </si>
  <si>
    <t>光大永明</t>
  </si>
  <si>
    <t>申万宏源</t>
  </si>
  <si>
    <t>华金</t>
  </si>
  <si>
    <t>博时</t>
  </si>
  <si>
    <t>华夏</t>
  </si>
  <si>
    <t>汇添富</t>
  </si>
  <si>
    <t>景顺长城</t>
  </si>
  <si>
    <t>南方</t>
  </si>
  <si>
    <t>鹏华</t>
  </si>
  <si>
    <t>嘉实</t>
  </si>
  <si>
    <t>固收稳健半年定开3号</t>
  </si>
  <si>
    <t>道恒基金</t>
  </si>
  <si>
    <t>嘉兴锦晟</t>
  </si>
  <si>
    <t>华泰橙意2号资产支持计划（第1期）</t>
  </si>
  <si>
    <t>安享稳健16号</t>
  </si>
  <si>
    <t>安享稳健17号</t>
  </si>
  <si>
    <t>安享稳健18号</t>
  </si>
  <si>
    <t>安享稳健19号</t>
  </si>
  <si>
    <t>南方和谐健康混合型资管计划</t>
  </si>
  <si>
    <t>博时基金凯旋2号</t>
  </si>
  <si>
    <t>华夏华璟权益1号</t>
  </si>
  <si>
    <t>嘉实和谐健康混合1号</t>
  </si>
  <si>
    <t>和谐健康万能险和悦1号</t>
  </si>
  <si>
    <t>添富牛233号</t>
  </si>
  <si>
    <t>国联汇睿12号</t>
  </si>
  <si>
    <t>银河明汇67号</t>
  </si>
  <si>
    <t>华鑫鑫源7号</t>
  </si>
  <si>
    <t>华夏华璟固收2号</t>
  </si>
  <si>
    <t>和谐1号</t>
  </si>
  <si>
    <t>稳盈固收增强2276</t>
  </si>
  <si>
    <t>安赢202203号</t>
  </si>
  <si>
    <t>和谐固收1号</t>
  </si>
  <si>
    <t>鹏华基金领航1号</t>
  </si>
  <si>
    <t>嘉实和谐健康固收1号</t>
  </si>
  <si>
    <t>南方和谐健康固收1号</t>
  </si>
  <si>
    <t>华夏华璟固收1号</t>
  </si>
  <si>
    <t>汇添富和谐健康1号</t>
  </si>
  <si>
    <t>汇添富债添利115号</t>
  </si>
  <si>
    <t>国联82号</t>
  </si>
  <si>
    <t>申港3号</t>
  </si>
  <si>
    <t>华鑫9号</t>
  </si>
  <si>
    <t>安华优选11号</t>
  </si>
  <si>
    <t>安创稳赢4号</t>
  </si>
  <si>
    <t>厚坤3号</t>
  </si>
  <si>
    <t>稳精1-2期</t>
  </si>
  <si>
    <t>稳精1-31期</t>
  </si>
  <si>
    <t>稳精1-32期</t>
  </si>
  <si>
    <t>稳精1-5期</t>
  </si>
  <si>
    <t>稳精2-1期</t>
  </si>
  <si>
    <t>稳精2-19期</t>
  </si>
  <si>
    <t>稳精2-2期</t>
  </si>
  <si>
    <t>稳精2-20期</t>
  </si>
  <si>
    <t>稳精2-21期</t>
  </si>
  <si>
    <t>稳精2-3期</t>
  </si>
  <si>
    <t>稳精2-6期</t>
  </si>
  <si>
    <t>稳精3-22期</t>
  </si>
  <si>
    <t>稳精3-23期</t>
  </si>
  <si>
    <t>稳精3-30期</t>
  </si>
  <si>
    <t>稳精3-32期</t>
  </si>
  <si>
    <t>稳精3-39期</t>
  </si>
  <si>
    <t>稳精3-41期</t>
  </si>
  <si>
    <t>稳精3-42期</t>
  </si>
  <si>
    <t>稳精3-43期</t>
  </si>
  <si>
    <t>稳精3-46期</t>
  </si>
  <si>
    <t>稳精3-47期</t>
  </si>
  <si>
    <t>稳精3-48期</t>
  </si>
  <si>
    <t>稳精3-49期</t>
  </si>
  <si>
    <t>聚宝15号</t>
  </si>
  <si>
    <t>聚宝16号</t>
  </si>
  <si>
    <t>永嘉</t>
  </si>
  <si>
    <t>永鑫</t>
  </si>
  <si>
    <t>聚宝2号</t>
  </si>
  <si>
    <t>平安创赢130号</t>
  </si>
  <si>
    <t>平安创赢131号</t>
  </si>
  <si>
    <t>平安创赢132号</t>
  </si>
  <si>
    <t>平安创赢133号</t>
  </si>
  <si>
    <t>稳鑫19号</t>
  </si>
  <si>
    <t>稳鑫20号</t>
  </si>
  <si>
    <t>阳光资产-盈时4号（三期）</t>
  </si>
  <si>
    <t>阳光资产-盈时10号</t>
  </si>
  <si>
    <t>阳光资产-积极配置4号</t>
  </si>
  <si>
    <t>阳光资产-积极配置8号</t>
  </si>
  <si>
    <t>阳光资产-盈时11号资产管理产品</t>
  </si>
  <si>
    <t>阳光资产-盈时12号资产管理产品</t>
  </si>
  <si>
    <t>阳光资产-盈时13号资产管理产品</t>
  </si>
  <si>
    <t>阳光资产-盈时15号资产管理产品</t>
  </si>
  <si>
    <t>阳光资产-盈时16号资产管理产品</t>
  </si>
  <si>
    <t>阳光资产-盈时17号资产管理产品</t>
  </si>
  <si>
    <t>阳光资产-盈时18号资产管理产品</t>
  </si>
  <si>
    <t>阳光资产-盈时19号资产管理产品</t>
  </si>
  <si>
    <t>安享稳健11号</t>
  </si>
  <si>
    <t>安享稳健12号</t>
  </si>
  <si>
    <t>安享稳健13号</t>
  </si>
  <si>
    <t>安享稳健14号</t>
  </si>
  <si>
    <t>泰康资产管理有限责任公司尊享配置资产管理产品</t>
  </si>
  <si>
    <t>开泰－稳健增值投资产品</t>
  </si>
  <si>
    <t>新华资产-明义五号资产管理产品</t>
  </si>
  <si>
    <t>新华资产-明义六号资产管理产品</t>
  </si>
  <si>
    <t>新华资产-明义八号资产管理产品</t>
  </si>
  <si>
    <t>新华资产-明义九号资产管理产品</t>
  </si>
  <si>
    <t>新华资产-明义十号资产管理产品</t>
  </si>
  <si>
    <t>新华资产-明义十一号资产管理产品</t>
  </si>
  <si>
    <t>新华资产-明义十四号资产管理产品</t>
  </si>
  <si>
    <t>新华资产-明义十五号资产管理产品</t>
  </si>
  <si>
    <t>新华资产-明义十六号资产管理产品</t>
  </si>
  <si>
    <t>历史名称</t>
    <phoneticPr fontId="1" type="noConversion"/>
  </si>
  <si>
    <t>嘉兴锦晟股权投资合伙企业（有限合伙）</t>
  </si>
  <si>
    <t>国寿资产-稳盈固收增强2276资产管理产品</t>
  </si>
  <si>
    <t>华安财保资管安华优选11号固定收益集合产品</t>
  </si>
  <si>
    <t>华安财保资管安华优选22号集合资产管理产品</t>
  </si>
  <si>
    <t>华安财保资管安创稳赢4号集合资产管理产品</t>
  </si>
  <si>
    <t>阳光积极配置4号</t>
  </si>
  <si>
    <t>阳光积极配置8号</t>
  </si>
  <si>
    <t>中意资产安享稳健16号</t>
  </si>
  <si>
    <t>中意资产安享稳健17号</t>
  </si>
  <si>
    <t>中意资产安享稳健18号</t>
  </si>
  <si>
    <t>中意资产安享稳健19号</t>
  </si>
  <si>
    <t>汇添富-和谐健康1号单一资产管理计划</t>
    <phoneticPr fontId="1" type="noConversion"/>
  </si>
  <si>
    <t>安华优选22号</t>
  </si>
  <si>
    <t>安华优选22号</t>
    <phoneticPr fontId="1" type="noConversion"/>
  </si>
  <si>
    <t>汇添富-添富牛233号单一资产管理计划</t>
    <phoneticPr fontId="1" type="noConversion"/>
  </si>
  <si>
    <t>汇添富-债添利115号单一资产管理计划</t>
    <phoneticPr fontId="1" type="noConversion"/>
  </si>
  <si>
    <t>债添利115号</t>
  </si>
  <si>
    <t>汇添富添富牛233号</t>
    <phoneticPr fontId="1" type="noConversion"/>
  </si>
  <si>
    <t>汇添富债添利115号</t>
    <phoneticPr fontId="1" type="noConversion"/>
  </si>
  <si>
    <t>广东道恒</t>
    <phoneticPr fontId="1" type="noConversion"/>
  </si>
  <si>
    <t>新华资产-明义五号资产管理产品</t>
    <phoneticPr fontId="1" type="noConversion"/>
  </si>
  <si>
    <t>新华明义五号</t>
    <phoneticPr fontId="1" type="noConversion"/>
  </si>
  <si>
    <t>新华明义六号</t>
  </si>
  <si>
    <t>新华明义八号</t>
  </si>
  <si>
    <t>新华明义九号</t>
  </si>
  <si>
    <t>新华明义十号</t>
  </si>
  <si>
    <t>光大永明聚宝2号</t>
    <phoneticPr fontId="1" type="noConversion"/>
  </si>
  <si>
    <t>光大永明聚宝15号</t>
    <phoneticPr fontId="1" type="noConversion"/>
  </si>
  <si>
    <t>大家资产厚坤3号资产管理产品</t>
    <phoneticPr fontId="1" type="noConversion"/>
  </si>
  <si>
    <t>大家厚坤3号</t>
    <phoneticPr fontId="1" type="noConversion"/>
  </si>
  <si>
    <t>国寿稳盈固收增强2276</t>
    <phoneticPr fontId="1" type="noConversion"/>
  </si>
  <si>
    <t>华安安华优选11号</t>
    <phoneticPr fontId="1" type="noConversion"/>
  </si>
  <si>
    <t>华安安华优选22号</t>
    <phoneticPr fontId="1" type="noConversion"/>
  </si>
  <si>
    <t>新华</t>
    <phoneticPr fontId="1" type="noConversion"/>
  </si>
  <si>
    <t>光大永明</t>
    <phoneticPr fontId="1" type="noConversion"/>
  </si>
  <si>
    <t>国寿</t>
    <phoneticPr fontId="1" type="noConversion"/>
  </si>
  <si>
    <t>华安</t>
    <phoneticPr fontId="1" type="noConversion"/>
  </si>
  <si>
    <t>阳光</t>
    <phoneticPr fontId="1" type="noConversion"/>
  </si>
  <si>
    <t>中意</t>
    <phoneticPr fontId="1" type="noConversion"/>
  </si>
  <si>
    <t>华泰橙意2号资产支持计划（第1期）</t>
    <phoneticPr fontId="1" type="noConversion"/>
  </si>
  <si>
    <t>华泰橙意2号</t>
    <phoneticPr fontId="1" type="noConversion"/>
  </si>
  <si>
    <t>稳健精选1-2</t>
  </si>
  <si>
    <t>稳健精选1-31</t>
  </si>
  <si>
    <t>稳健精选1-32</t>
  </si>
  <si>
    <t>稳健精选1-5</t>
  </si>
  <si>
    <t>稳健精选2-1</t>
  </si>
  <si>
    <t>稳健精选2-19</t>
  </si>
  <si>
    <t>稳健精选2-2</t>
  </si>
  <si>
    <t>稳健精选2-20</t>
  </si>
  <si>
    <t>稳健精选2-21</t>
  </si>
  <si>
    <t>稳健精选2-3</t>
  </si>
  <si>
    <t>稳健精选2-6</t>
  </si>
  <si>
    <t>稳健精选3-22</t>
  </si>
  <si>
    <t>稳健精选3-23</t>
  </si>
  <si>
    <t>稳健精选3-30</t>
  </si>
  <si>
    <t>稳健精选3-32</t>
  </si>
  <si>
    <t>稳健精选3-39</t>
  </si>
  <si>
    <t>稳健精选3-41</t>
  </si>
  <si>
    <t>稳健精选3-42</t>
  </si>
  <si>
    <t>稳健精选3-43</t>
  </si>
  <si>
    <t>稳健精选3-46</t>
  </si>
  <si>
    <t>稳健精选3-47</t>
  </si>
  <si>
    <t>稳健精选3-48</t>
  </si>
  <si>
    <t>稳健精选3-49</t>
  </si>
  <si>
    <t>全称</t>
    <phoneticPr fontId="1" type="noConversion"/>
  </si>
  <si>
    <t>资产支持计划</t>
  </si>
  <si>
    <t>华泰资产管理有限公司</t>
    <phoneticPr fontId="1" type="noConversion"/>
  </si>
  <si>
    <t>其他金融资产</t>
    <phoneticPr fontId="1" type="noConversion"/>
  </si>
  <si>
    <t>汇添富基金-债添利115号单一资产管理计划</t>
  </si>
  <si>
    <t>Z00346</t>
  </si>
  <si>
    <t>固定收益类保险资管产品</t>
  </si>
  <si>
    <t>组合类保险资管产品</t>
  </si>
  <si>
    <t>汇添富基金管理股份有限公司</t>
  </si>
  <si>
    <t>固定收益类资产</t>
  </si>
  <si>
    <t>汇添富和谐健康1号单一资产管理计划</t>
  </si>
  <si>
    <t>Z00470</t>
  </si>
  <si>
    <t>HA0180</t>
  </si>
  <si>
    <t>华安财保资产管理有限责任公司</t>
  </si>
  <si>
    <t>华安财保资管安华优选22号固定收益集合资产管理产品</t>
    <phoneticPr fontId="1" type="noConversion"/>
  </si>
  <si>
    <t>华安财保资管安华优选11号固定收益集合资产管理产品</t>
    <phoneticPr fontId="1" type="noConversion"/>
  </si>
  <si>
    <t>华安财保资管安创稳赢4号集合资产管理产品</t>
    <phoneticPr fontId="1" type="noConversion"/>
  </si>
  <si>
    <t>大家资产-厚坤3号资产管理产品</t>
  </si>
  <si>
    <t>AB0018</t>
  </si>
  <si>
    <t>大家资产管理有限公司</t>
  </si>
  <si>
    <t>AB0070</t>
  </si>
  <si>
    <t>AB0071</t>
  </si>
  <si>
    <t>AB0020</t>
  </si>
  <si>
    <t>AB0021</t>
  </si>
  <si>
    <t>AB0091</t>
  </si>
  <si>
    <t>AB0022</t>
  </si>
  <si>
    <t>AB0092</t>
  </si>
  <si>
    <t>AB0093</t>
  </si>
  <si>
    <t>AB0023</t>
  </si>
  <si>
    <t>AB0078</t>
  </si>
  <si>
    <t>AB0139</t>
  </si>
  <si>
    <t>AB0140</t>
  </si>
  <si>
    <t>AB0147</t>
  </si>
  <si>
    <t>AB0149</t>
  </si>
  <si>
    <t>AB0156</t>
  </si>
  <si>
    <t>AB0158</t>
  </si>
  <si>
    <t>AB0159</t>
  </si>
  <si>
    <t>AB0160</t>
  </si>
  <si>
    <t>AB0162</t>
  </si>
  <si>
    <t>AB0163</t>
  </si>
  <si>
    <t>AB0165</t>
  </si>
  <si>
    <t>AB0166</t>
  </si>
  <si>
    <t>睿丰3号</t>
  </si>
  <si>
    <t>B0007111</t>
  </si>
  <si>
    <t>申港证券股份有限公司</t>
  </si>
  <si>
    <t>AF222798</t>
  </si>
  <si>
    <t>商业银行理财产品</t>
  </si>
  <si>
    <t>固定收益类商业银行理财产品</t>
  </si>
  <si>
    <t>信银理财有限责任公司</t>
  </si>
  <si>
    <t>中英益利稳鑫19号资产管理产品</t>
  </si>
  <si>
    <t>中英益利资产管理股份有限公司</t>
  </si>
  <si>
    <t>中英益利稳鑫20号资产管理产品</t>
  </si>
  <si>
    <t>光大永明-聚宝15资产管理产品</t>
  </si>
  <si>
    <t>光大永明资产管理股份有限公司</t>
  </si>
  <si>
    <t>永鑫稳健</t>
  </si>
  <si>
    <t>光大永明-永嘉资产管理产品</t>
  </si>
  <si>
    <t>永嘉稳健</t>
  </si>
  <si>
    <t>光大永明-永鑫资产管理产品</t>
  </si>
  <si>
    <t>盈时11号</t>
  </si>
  <si>
    <t>YGZ011</t>
  </si>
  <si>
    <t>阳光资产管理股份有限公司</t>
  </si>
  <si>
    <t>盈时12号</t>
  </si>
  <si>
    <t>YGZ013</t>
  </si>
  <si>
    <t>盈时13号</t>
  </si>
  <si>
    <t>YGZ016</t>
  </si>
  <si>
    <t>盈时15号</t>
  </si>
  <si>
    <t>YGZ018</t>
  </si>
  <si>
    <t>盈时16号</t>
  </si>
  <si>
    <t>盈时17号</t>
  </si>
  <si>
    <t>盈时18号</t>
  </si>
  <si>
    <t>盈时19号</t>
  </si>
  <si>
    <t>创赢130号</t>
  </si>
  <si>
    <t>平安资产创赢 130号资产管理产品</t>
  </si>
  <si>
    <t>ZH2020110008</t>
  </si>
  <si>
    <t>平安资产管理有限公司</t>
  </si>
  <si>
    <t>创赢131号</t>
  </si>
  <si>
    <t>平安资产创赢 131号资产管理产品</t>
  </si>
  <si>
    <t>ZH2020110004</t>
  </si>
  <si>
    <t>创赢132号</t>
  </si>
  <si>
    <t>平安资产创赢 132号资产管理产品</t>
  </si>
  <si>
    <t>ZH2020110005</t>
  </si>
  <si>
    <t>创赢133号</t>
  </si>
  <si>
    <t>平安资产创赢 133号资产管理产品</t>
  </si>
  <si>
    <t>ZH2020110006</t>
  </si>
  <si>
    <t>中意资产-安享稳健11号资产管理产品</t>
  </si>
  <si>
    <t>中意资产管理有限公司</t>
  </si>
  <si>
    <t>中意资产-安享稳健12号资产管理产品</t>
  </si>
  <si>
    <t>中意资产-安享稳健13号资产管理产品</t>
  </si>
  <si>
    <t>中意资产-安享稳健14号资产管理产品</t>
  </si>
  <si>
    <t>汇添富基金-添富牛233号单一资产管理计划</t>
  </si>
  <si>
    <t>Z00345</t>
  </si>
  <si>
    <t>权益类保险资管产品</t>
  </si>
  <si>
    <t>权益类资产</t>
  </si>
  <si>
    <t>广东道恒创业投资合伙企业（有限合伙）</t>
  </si>
  <si>
    <t>股权投资基金</t>
  </si>
  <si>
    <t>信达风投资管理有限公司</t>
  </si>
  <si>
    <t>嘉兴锦晟股权投资合伙企业(有限合伙)</t>
  </si>
  <si>
    <t>首泰金信(北京)股权投资基金管理股份有限公司</t>
  </si>
  <si>
    <t>光大永明-聚宝2号管理产品</t>
  </si>
  <si>
    <t>开泰稳健增值</t>
  </si>
  <si>
    <t>T20001</t>
  </si>
  <si>
    <t>泰康资产管理有限责任公司</t>
  </si>
  <si>
    <t>尊享配置</t>
  </si>
  <si>
    <t>TK0354</t>
  </si>
  <si>
    <t>盈时4号（三期）</t>
  </si>
  <si>
    <t>阳光资产-盈时4号（三期）资产管理产品</t>
  </si>
  <si>
    <t>YGZ008</t>
  </si>
  <si>
    <t>盈时10号</t>
  </si>
  <si>
    <t>阳光资产-盈时10号资产管理产品</t>
  </si>
  <si>
    <t>YGZ010</t>
  </si>
  <si>
    <t>汇睿12号</t>
  </si>
  <si>
    <t>B0006589</t>
  </si>
  <si>
    <t>权益类计划保险资管产品</t>
  </si>
  <si>
    <t>国联证券股份有限公司</t>
  </si>
  <si>
    <t>汇鑫82号</t>
  </si>
  <si>
    <t>B0006550</t>
  </si>
  <si>
    <t>鑫源7号</t>
  </si>
  <si>
    <t>华鑫证券有限责任公司</t>
  </si>
  <si>
    <t>鑫源9号</t>
  </si>
  <si>
    <t>B0007286</t>
  </si>
  <si>
    <t>申万宏源和谐1号单一资产管理计划</t>
  </si>
  <si>
    <t>DX1389</t>
  </si>
  <si>
    <t>申万宏源证券有限公司</t>
  </si>
  <si>
    <t>明汇67号</t>
  </si>
  <si>
    <t>SSJ589</t>
  </si>
  <si>
    <t>银河金汇资产管理有限公司</t>
  </si>
  <si>
    <t>招商资管安赢202203号单一资产管理计划</t>
  </si>
  <si>
    <t>SVX099</t>
  </si>
  <si>
    <t>招商证券资产管理有限公司</t>
  </si>
  <si>
    <t>华金证券股份有限公司</t>
  </si>
  <si>
    <t>凯旋2号</t>
  </si>
  <si>
    <t>博时基金管理有限公司</t>
  </si>
  <si>
    <t>D00321</t>
  </si>
  <si>
    <t>华璟固收1号</t>
  </si>
  <si>
    <t>SLT042</t>
  </si>
  <si>
    <t>华夏基金管理有限公司</t>
  </si>
  <si>
    <t>华璟权益1号</t>
  </si>
  <si>
    <t>华夏基金-华璟权益1号单一资产管理计划 </t>
  </si>
  <si>
    <t>ZH0228</t>
  </si>
  <si>
    <t>和谐健康1号</t>
  </si>
  <si>
    <t>华璟固收2号</t>
  </si>
  <si>
    <t>SVV959</t>
  </si>
  <si>
    <t>和悦混合1号</t>
  </si>
  <si>
    <t>268330</t>
  </si>
  <si>
    <t>混合类保险资管产品</t>
  </si>
  <si>
    <t>景顺长城基金管理有限公司</t>
  </si>
  <si>
    <t>固收1号</t>
  </si>
  <si>
    <t>ZHHX01</t>
  </si>
  <si>
    <t>南方基金管理股份有限公司</t>
  </si>
  <si>
    <t>混合型</t>
  </si>
  <si>
    <t>ZHHXJK</t>
  </si>
  <si>
    <t>领航1号</t>
  </si>
  <si>
    <t>鹏华基金领航1号单一资产管理计划</t>
  </si>
  <si>
    <t>SVW340</t>
  </si>
  <si>
    <t>鹏华基金管理有限公司</t>
  </si>
  <si>
    <t>混合1号</t>
  </si>
  <si>
    <t>和谐健康委托投资混合1号单一资产管理计划</t>
  </si>
  <si>
    <t>SNC679</t>
  </si>
  <si>
    <t>嘉实基金管理有限公司</t>
  </si>
  <si>
    <t>SNC709</t>
  </si>
  <si>
    <t>明义五号</t>
  </si>
  <si>
    <t>新华资产管理股份有限公司</t>
  </si>
  <si>
    <t>明义六号</t>
  </si>
  <si>
    <t>明义八号</t>
  </si>
  <si>
    <t>ZH2020090015</t>
  </si>
  <si>
    <t>明义九号</t>
  </si>
  <si>
    <t>ZH2020090016</t>
  </si>
  <si>
    <t>明义十号</t>
  </si>
  <si>
    <t>ZH2020090018</t>
  </si>
  <si>
    <t>明义十一号</t>
  </si>
  <si>
    <t>新华明义十一号</t>
  </si>
  <si>
    <t>ZH2020090017</t>
  </si>
  <si>
    <t>明义十四号</t>
  </si>
  <si>
    <t>新华明义十四号</t>
  </si>
  <si>
    <t>ZH2020090025</t>
  </si>
  <si>
    <t>明义十五号</t>
  </si>
  <si>
    <t>新华明义十五号</t>
  </si>
  <si>
    <t>ZH2020090033</t>
  </si>
  <si>
    <t>明义十六号</t>
  </si>
  <si>
    <t>新华明义十六号</t>
  </si>
  <si>
    <t>ZH2020090043</t>
  </si>
  <si>
    <t>光大永明-聚宝16资产管理产品</t>
  </si>
  <si>
    <t>DJ0190</t>
  </si>
  <si>
    <t>中国人寿资产管理有限公司</t>
  </si>
  <si>
    <t>积极配置4号</t>
  </si>
  <si>
    <t>阳光资产-积极配置4号资产管理产品</t>
  </si>
  <si>
    <t>YGX004</t>
  </si>
  <si>
    <t>积极配置8号</t>
  </si>
  <si>
    <t>阳光资产-积极配置8号资产管理产品</t>
  </si>
  <si>
    <t>YGX008</t>
  </si>
  <si>
    <t>中意安享稳健16号</t>
  </si>
  <si>
    <t>中意资产-安享稳健16号资产管理产品</t>
  </si>
  <si>
    <t>11921600704</t>
  </si>
  <si>
    <t>中意安享稳健17号</t>
  </si>
  <si>
    <t>中意资产-安享稳健17号资产管理产品</t>
  </si>
  <si>
    <t>11921600703</t>
  </si>
  <si>
    <t>中意安享稳健18号</t>
  </si>
  <si>
    <t>中意资产-安享稳健18号资产管理产品</t>
  </si>
  <si>
    <t>11921600705</t>
  </si>
  <si>
    <t>中意安享稳健19号</t>
  </si>
  <si>
    <t>中意资产-安享稳健19号资产管理产品</t>
  </si>
  <si>
    <t>11921600706</t>
  </si>
  <si>
    <t>大家资产-稳健精选1号（第二期）集合资产管理产品</t>
  </si>
  <si>
    <t>大家资产-稳健精选1号（第五期）集合资产管理产品</t>
  </si>
  <si>
    <t>大家资产-稳健精选1号（第三十一期）集合资产管理产品</t>
  </si>
  <si>
    <t>大家资产-稳健精选1号（第三十二期）集合资产管理产品</t>
  </si>
  <si>
    <t>大家资产-稳健精选2号（第一期）集合资产管理产品</t>
  </si>
  <si>
    <t>大家资产-稳健精选2号（第二期）集合资产管理产品</t>
  </si>
  <si>
    <t>大家资产-稳健精选2号（第三期）集合资产管理产品</t>
  </si>
  <si>
    <t>大家资产-稳健精选2号（第六期）集合资产管理产品</t>
  </si>
  <si>
    <t>大家资产-稳健精选2号（第十九期）集合资产管理产品</t>
  </si>
  <si>
    <t>大家资产-稳健精选2号（第二十期）集合资产管理产品</t>
  </si>
  <si>
    <t>大家资产-稳健精选2号（第二十一期）集合资产管理产品</t>
  </si>
  <si>
    <t>大家资产-稳健精选3号（第二十二期）集合资产管理产品</t>
  </si>
  <si>
    <t>大家资产-稳健精选3号（第二十三期）集合资产管理产品</t>
  </si>
  <si>
    <t>大家资产-稳健精选3号（第三十期）集合资产管理产品</t>
  </si>
  <si>
    <t>大家资产-稳健精选3号（第三十二期）集合资产管理产品</t>
  </si>
  <si>
    <t>大家资产-稳健精选3号（第三十九期）集合资产管理产品</t>
  </si>
  <si>
    <t>大家资产-稳健精选3号（第四十一期）集合资产管理产品</t>
  </si>
  <si>
    <t>大家资产-稳健精选3号（第四十二期）集合资产管理产品</t>
  </si>
  <si>
    <t>大家资产-稳健精选3号（第四十三期）集合资产管理产品</t>
  </si>
  <si>
    <t>大家资产-稳健精选3号（第四十六期）集合资产管理产品</t>
  </si>
  <si>
    <t>大家资产-稳健精选3号（第四十七期）集合资产管理产品</t>
  </si>
  <si>
    <t>大家资产-稳健精选3号（第四十八期）集合资产管理产品</t>
  </si>
  <si>
    <t>大家资产-稳健精选3号（第四十九期）集合资产管理产品</t>
  </si>
  <si>
    <t>华安新动力16号</t>
    <phoneticPr fontId="1" type="noConversion"/>
  </si>
  <si>
    <t>总份额</t>
    <phoneticPr fontId="1" type="noConversion"/>
  </si>
  <si>
    <t>华泰</t>
    <phoneticPr fontId="1" type="noConversion"/>
  </si>
  <si>
    <t>比例</t>
    <phoneticPr fontId="1" type="noConversion"/>
  </si>
  <si>
    <t>五大类</t>
    <phoneticPr fontId="1" type="noConversion"/>
  </si>
  <si>
    <t>交易对手</t>
    <phoneticPr fontId="1" type="noConversion"/>
  </si>
  <si>
    <t>资产类型</t>
    <phoneticPr fontId="1" type="noConversion"/>
  </si>
  <si>
    <t>资产大类</t>
    <phoneticPr fontId="1" type="noConversion"/>
  </si>
  <si>
    <t>代码</t>
    <phoneticPr fontId="1" type="noConversion"/>
  </si>
  <si>
    <t>大家稳健精选2号第十九期</t>
  </si>
  <si>
    <t>大家稳健精选2号第一期</t>
  </si>
  <si>
    <t>大家稳健精选3号第三十二期</t>
  </si>
  <si>
    <t>大家稳健精选2号第二十一期</t>
  </si>
  <si>
    <t>大家稳健精选2号第二十期</t>
  </si>
  <si>
    <t>大家稳健精选1号第三十二期</t>
  </si>
  <si>
    <t>大家稳健精选1号第三十一期</t>
  </si>
  <si>
    <t>大家稳健精选1号第五期</t>
  </si>
  <si>
    <t>大家资产厚坤3号</t>
  </si>
  <si>
    <t>大家稳健精选3号第四十七期</t>
  </si>
  <si>
    <t>大家稳健精选3号第四十二期</t>
  </si>
  <si>
    <t>大家稳健精选3号第二十二期</t>
  </si>
  <si>
    <t>大家稳健精选3号第四十八期</t>
  </si>
  <si>
    <t>大家稳健精选3号第三十期</t>
  </si>
  <si>
    <t>大家稳健精选2号第二期</t>
  </si>
  <si>
    <t>大家稳健精选1号第二期</t>
  </si>
  <si>
    <t>大家稳健精选3号第四十九期</t>
  </si>
  <si>
    <t>大家稳健精选3号第四十六期</t>
  </si>
  <si>
    <t>大家稳健精选3号第四十三期</t>
  </si>
  <si>
    <t>大家稳健精选3号第四十一期</t>
  </si>
  <si>
    <t>大家稳健精选3号第二十三期</t>
  </si>
  <si>
    <t>大家稳健精选2号第六期</t>
  </si>
  <si>
    <t>大家稳健精选2号第三期</t>
  </si>
  <si>
    <t>大家稳健精选3号第三十九期</t>
  </si>
  <si>
    <t>大家蓝筹精选5号</t>
  </si>
  <si>
    <t>持有份额</t>
    <phoneticPr fontId="1" type="noConversion"/>
  </si>
  <si>
    <t>底层产品</t>
    <phoneticPr fontId="1" type="noConversion"/>
  </si>
  <si>
    <t>表层产品</t>
    <phoneticPr fontId="1" type="noConversion"/>
  </si>
  <si>
    <t>表层比例</t>
    <phoneticPr fontId="1" type="noConversion"/>
  </si>
  <si>
    <t>产品总份额</t>
    <phoneticPr fontId="1" type="noConversion"/>
  </si>
  <si>
    <t>穿透持有比例</t>
    <phoneticPr fontId="1" type="noConversion"/>
  </si>
  <si>
    <t>华安新动力17号</t>
    <phoneticPr fontId="1" type="noConversion"/>
  </si>
  <si>
    <t>华安新动力18号</t>
    <phoneticPr fontId="1" type="noConversion"/>
  </si>
  <si>
    <t>华安新动力19号</t>
    <phoneticPr fontId="1" type="noConversion"/>
  </si>
  <si>
    <t>华安新动力20号</t>
    <phoneticPr fontId="1" type="noConversion"/>
  </si>
  <si>
    <t>华安新动力21号</t>
    <phoneticPr fontId="1" type="noConversion"/>
  </si>
  <si>
    <t>华安新动力22号</t>
    <phoneticPr fontId="1" type="noConversion"/>
  </si>
  <si>
    <t>华安新动力23号</t>
    <phoneticPr fontId="1" type="noConversion"/>
  </si>
  <si>
    <t>华安安创稳赢4号</t>
    <phoneticPr fontId="1" type="noConversion"/>
  </si>
  <si>
    <t>安创稳赢4号</t>
    <phoneticPr fontId="1" type="noConversion"/>
  </si>
  <si>
    <t>穿透路径</t>
    <phoneticPr fontId="1" type="noConversion"/>
  </si>
  <si>
    <t>总资产</t>
    <phoneticPr fontId="1" type="noConversion"/>
  </si>
  <si>
    <t>比例后总资产</t>
    <phoneticPr fontId="1" type="noConversion"/>
  </si>
  <si>
    <t>大家厚坤3号-大家稳精1-2期</t>
  </si>
  <si>
    <t>大家厚坤3号-大家稳精1-31期</t>
  </si>
  <si>
    <t>大家厚坤3号-大家稳精1-32期</t>
  </si>
  <si>
    <t>大家厚坤3号-大家稳精1-5期</t>
  </si>
  <si>
    <t>大家厚坤3号-大家稳精2-1期</t>
  </si>
  <si>
    <t>大家厚坤3号-大家稳精2-19期</t>
  </si>
  <si>
    <t>大家厚坤3号-大家稳精2-2期</t>
  </si>
  <si>
    <t>大家厚坤3号-大家稳精2-20期</t>
  </si>
  <si>
    <t>大家厚坤3号-大家稳精2-21期</t>
  </si>
  <si>
    <t>大家厚坤3号-大家稳精2-3期</t>
  </si>
  <si>
    <t>大家厚坤3号-大家稳精2-6期</t>
  </si>
  <si>
    <t>大家厚坤3号-大家稳精3-22期</t>
  </si>
  <si>
    <t>大家厚坤3号-大家稳精3-23期</t>
  </si>
  <si>
    <t>大家厚坤3号-大家稳精3-30期</t>
  </si>
  <si>
    <t>大家厚坤3号-大家稳精3-32期</t>
  </si>
  <si>
    <t>大家厚坤3号-大家稳精3-39期</t>
  </si>
  <si>
    <t>大家厚坤3号-大家稳精3-41期</t>
  </si>
  <si>
    <t>大家厚坤3号-大家稳精3-42期</t>
  </si>
  <si>
    <t>大家厚坤3号-大家稳精3-43期</t>
  </si>
  <si>
    <t>大家厚坤3号-大家稳精3-46期</t>
  </si>
  <si>
    <t>大家厚坤3号-大家稳精3-47期</t>
  </si>
  <si>
    <t>大家厚坤3号-大家稳精3-48期</t>
  </si>
  <si>
    <t>大家厚坤3号-大家稳精3-49期</t>
  </si>
  <si>
    <t>华安安创稳赢4号-华安安华优选22号</t>
  </si>
  <si>
    <t>华安安创稳赢4号-华安新动力16号</t>
  </si>
  <si>
    <t>华安安创稳赢4号-华安新动力17号</t>
  </si>
  <si>
    <t>华安安创稳赢4号-华安新动力18号</t>
  </si>
  <si>
    <t>华安安创稳赢4号-华安新动力19号</t>
  </si>
  <si>
    <t>华安安创稳赢4号-华安新动力20号</t>
  </si>
  <si>
    <t>华安安创稳赢4号-华安新动力21号</t>
  </si>
  <si>
    <t>华安安创稳赢4号-华安新动力22号</t>
  </si>
  <si>
    <t>华安安创稳赢4号-华安新动力23号</t>
  </si>
  <si>
    <t>华安安华优选11号-华安安华优选22号</t>
  </si>
  <si>
    <t>固定收益类资产</t>
    <phoneticPr fontId="1" type="noConversion"/>
  </si>
  <si>
    <t>路径识别</t>
    <phoneticPr fontId="1" type="noConversion"/>
  </si>
  <si>
    <t>活期存款交易对手</t>
    <phoneticPr fontId="1" type="noConversion"/>
  </si>
  <si>
    <t>招商银行股份有限公司</t>
  </si>
  <si>
    <t>中国工商银行股份有限公司</t>
  </si>
  <si>
    <t>中国建设银行股份有限公司</t>
  </si>
  <si>
    <t>平安银行股份有限公司</t>
  </si>
  <si>
    <t>中国邮政储蓄银行股份有限公司</t>
  </si>
  <si>
    <t>南京银行股份有限公司</t>
  </si>
  <si>
    <t>宁波银行股份有限公司</t>
  </si>
  <si>
    <t>上海浦东发展银行股份有限公司</t>
  </si>
  <si>
    <t>活期存款明细交易对手</t>
    <phoneticPr fontId="1" type="noConversion"/>
  </si>
  <si>
    <t>中国工商银行股份有限公司北京市分行</t>
  </si>
  <si>
    <t>中国建设银行股份有限公司北京市分行</t>
  </si>
  <si>
    <t>平安银行股份有限公司北京市分行</t>
  </si>
  <si>
    <t>兴业银行股份有限公司上海市分行</t>
  </si>
  <si>
    <t>中国建设银行北京分行</t>
  </si>
  <si>
    <t>中国建设银行股份有限公司北京分行</t>
  </si>
  <si>
    <t>南京银行北京分行</t>
  </si>
  <si>
    <t>中国邮政储蓄银行股份有限公司上海分行</t>
  </si>
  <si>
    <t>宁波银行</t>
  </si>
  <si>
    <t>建设银行复兴支行</t>
  </si>
  <si>
    <t>中国建设银行四川分行</t>
  </si>
  <si>
    <t>中国建设银行北京复兴支行</t>
  </si>
  <si>
    <t>华安安创稳赢4号-华安安华优选22号</t>
    <phoneticPr fontId="1" type="noConversion"/>
  </si>
  <si>
    <t>华安安华优选11号</t>
  </si>
  <si>
    <t>华安安华优选11号-华安安华优选22号</t>
    <phoneticPr fontId="1" type="noConversion"/>
  </si>
  <si>
    <t>不动产类资产</t>
    <phoneticPr fontId="1" type="noConversion"/>
  </si>
  <si>
    <t>光大永明聚宝16号</t>
    <phoneticPr fontId="1" type="noConversion"/>
  </si>
  <si>
    <t>嘉兴仲平和谐股权投资合伙企业（有限合伙）</t>
  </si>
  <si>
    <t>北京盛世神州鑫利投资中心（有限合伙）</t>
  </si>
  <si>
    <t>高粱启航橙叶（淄博）股权投资合伙企业（有限合伙）</t>
  </si>
  <si>
    <t>中国邮储银行上海分行活期存款</t>
  </si>
  <si>
    <t>中国农业银行深圳分行活期存款</t>
  </si>
  <si>
    <t>招商银行北京分行活期存款</t>
  </si>
  <si>
    <t>中国农业银行股份有限公司</t>
    <phoneticPr fontId="1" type="noConversion"/>
  </si>
  <si>
    <t>广发嘉福1号</t>
    <phoneticPr fontId="1" type="noConversion"/>
  </si>
  <si>
    <t>广发基金嘉福1号FOF单一资产管理计划</t>
  </si>
  <si>
    <t>广发</t>
  </si>
  <si>
    <t>广发基金管理有限公司</t>
    <phoneticPr fontId="1" type="noConversion"/>
  </si>
  <si>
    <t>传统光大永明聚宝15号</t>
    <phoneticPr fontId="1" type="noConversion"/>
  </si>
  <si>
    <t>万能光大永明聚宝15号</t>
    <phoneticPr fontId="1" type="noConversion"/>
  </si>
  <si>
    <t>安联安享3号</t>
  </si>
  <si>
    <t>安联安享3号资产管理产品</t>
  </si>
  <si>
    <t>安联</t>
    <phoneticPr fontId="1" type="noConversion"/>
  </si>
  <si>
    <t>安联保险资产管理公司</t>
    <phoneticPr fontId="1" type="noConversion"/>
  </si>
  <si>
    <t>中国银行股份有限公司</t>
    <phoneticPr fontId="1" type="noConversion"/>
  </si>
  <si>
    <t>中国银行北京分行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</si>
</sst>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###,###,###,###,###,##0.0#"/>
    <numFmt numFmtId="177" formatCode="0.00000000%"/>
    <numFmt numFmtId="178" formatCode="0.000000000"/>
    <numFmt numFmtId="179" formatCode="0.00000000"/>
    <numFmt numFmtId="180" formatCode="###,###,###,###,###,##0"/>
    <numFmt numFmtId="184" formatCode="0.00000000000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Arial"/>
      <family val="2"/>
    </font>
    <font>
      <sz val="9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EDEEF1"/>
        <bgColor indexed="64"/>
      </patternFill>
    </fill>
    <fill>
      <patternFill patternType="solid">
        <fgColor rgb="FFF6F6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6F8"/>
      </patternFill>
    </fill>
    <fill>
      <patternFill patternType="solid">
        <fgColor rgb="FFEDEE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>
      <alignment vertical="center"/>
    </xf>
    <xf numFmtId="0" fontId="6" fillId="0" borderId="0"/>
    <xf numFmtId="43" fontId="5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1" xfId="0" applyNumberFormat="1" applyFont="1" applyBorder="1" applyAlignment="1">
      <alignment horizontal="left"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0" borderId="0" xfId="1" applyNumberFormat="1" applyFont="1">
      <alignment vertical="center"/>
    </xf>
    <xf numFmtId="11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9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80" fontId="0" fillId="5" borderId="0" xfId="0" applyNumberFormat="1" applyFill="1" applyAlignment="1">
      <alignment horizontal="center" vertical="center"/>
    </xf>
    <xf numFmtId="180" fontId="0" fillId="6" borderId="0" xfId="0" applyNumberFormat="1" applyFill="1" applyAlignment="1">
      <alignment horizontal="center" vertical="center"/>
    </xf>
    <xf numFmtId="0" fontId="0" fillId="0" borderId="0" xfId="0" applyAlignment="1"/>
    <xf numFmtId="14" fontId="7" fillId="0" borderId="1" xfId="0" applyNumberFormat="1" applyFont="1" applyBorder="1" applyAlignment="1">
      <alignment horizontal="left" vertical="center"/>
    </xf>
    <xf numFmtId="184" fontId="0" fillId="0" borderId="0" xfId="0" applyNumberFormat="1">
      <alignment vertical="center"/>
    </xf>
  </cellXfs>
  <cellStyles count="5">
    <cellStyle name="百分比" xfId="1" builtinId="5"/>
    <cellStyle name="百分比 2" xfId="2" xr:uid="{81DA3207-461A-43DC-84FD-AD90CACA2C26}"/>
    <cellStyle name="常规" xfId="0" builtinId="0"/>
    <cellStyle name="常规 2" xfId="3" xr:uid="{E71092D8-1556-4EFE-934D-11CFBAEEB5DE}"/>
    <cellStyle name="千位分隔 2" xfId="4" xr:uid="{41D0B74F-EE31-4145-B8E2-B5CC851106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oseet\Documents\WXWork\1688858258383062\Cache\File\2023-03\2023-02-28_()&#20256;&#32479;&#21512;&#35745;_&#35777;&#21048;&#25237;&#36164;&#22522;&#37329;&#20272;&#20540;&#34920;.xls" TargetMode="External"/><Relationship Id="rId1" Type="http://schemas.openxmlformats.org/officeDocument/2006/relationships/externalLinkPath" Target="/Users/closeet/Documents/WXWork/1688858258383062/Cache/File/2023-03/2023-02-28_()&#20256;&#32479;&#21512;&#35745;_&#35777;&#21048;&#25237;&#36164;&#22522;&#37329;&#20272;&#20540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oseet\Documents\WXWork\1688858258383062\Cache\File\2023-04\&#36164;&#20135;&#26126;&#32454;&#34920;.xls" TargetMode="External"/><Relationship Id="rId1" Type="http://schemas.openxmlformats.org/officeDocument/2006/relationships/externalLinkPath" Target="/Users/closeet/Documents/WXWork/1688858258383062/Cache/File/2023-04/&#36164;&#20135;&#26126;&#32454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oseet\Documents\WXWork\1688858258383062\Cache\File\2023-03\&#25345;&#26377;&#20154;&#20221;&#39069;&#20449;&#24687;-0227.xlsx" TargetMode="External"/><Relationship Id="rId1" Type="http://schemas.openxmlformats.org/officeDocument/2006/relationships/externalLinkPath" Target="/Users/closeet/Documents/WXWork/1688858258383062/Cache/File/2023-03/&#25345;&#26377;&#20154;&#20221;&#39069;&#20449;&#24687;-0227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oseet\Documents\WXWork\1688858258383062\Cache\File\2023-03\2023-02-28_()&#19975;&#33021;&#21512;&#35745;_&#35777;&#21048;&#25237;&#36164;&#22522;&#37329;&#20272;&#20540;&#34920;.xls" TargetMode="External"/><Relationship Id="rId1" Type="http://schemas.openxmlformats.org/officeDocument/2006/relationships/externalLinkPath" Target="/Users/closeet/Documents/WXWork/1688858258383062/Cache/File/2023-03/2023-02-28_()&#19975;&#33021;&#21512;&#35745;_&#35777;&#21048;&#25237;&#36164;&#22522;&#37329;&#20272;&#20540;&#34920;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&#36164;&#31649;\&#20607;&#20184;&#33021;&#21147;\3&#26376;\&#20272;&#20540;&#34920;\&#20607;&#20108;&#20195;330&#20272;&#20540;&#34920;\&#20272;&#20540;&#34920;\2.&#22823;&#23478;&#36164;&#20135;\1003-&#36164;&#31649;&#20135;&#21697;&#25345;&#26377;&#20154;&#21382;&#21490;&#20221;&#39069;&#20449;&#24687;&#34920;0330.xlsx" TargetMode="External"/><Relationship Id="rId1" Type="http://schemas.openxmlformats.org/officeDocument/2006/relationships/externalLinkPath" Target="/&#36164;&#31649;/&#20607;&#20184;&#33021;&#21147;/3&#26376;/&#20272;&#20540;&#34920;/&#20607;&#20108;&#20195;330&#20272;&#20540;&#34920;/&#20272;&#20540;&#34920;/2.&#22823;&#23478;&#36164;&#20135;/1003-&#36164;&#31649;&#20135;&#21697;&#25345;&#26377;&#20154;&#21382;&#21490;&#20221;&#39069;&#20449;&#24687;&#34920;03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 t="str">
            <v>科目名称</v>
          </cell>
          <cell r="C4" t="str">
            <v>数量</v>
          </cell>
          <cell r="D4" t="str">
            <v>单位成本</v>
          </cell>
          <cell r="E4" t="str">
            <v>成本</v>
          </cell>
          <cell r="F4" t="str">
            <v>成本占净值%</v>
          </cell>
          <cell r="G4" t="str">
            <v>市价</v>
          </cell>
          <cell r="H4" t="str">
            <v>市值</v>
          </cell>
        </row>
        <row r="5">
          <cell r="B5" t="str">
            <v>银行存款</v>
          </cell>
          <cell r="E5">
            <v>353070.91</v>
          </cell>
          <cell r="F5">
            <v>4.0000000000000002E-4</v>
          </cell>
          <cell r="H5">
            <v>353070.91</v>
          </cell>
        </row>
        <row r="6">
          <cell r="B6" t="str">
            <v>银行存款</v>
          </cell>
          <cell r="E6">
            <v>167087.70000000001</v>
          </cell>
          <cell r="F6">
            <v>2.0000000000000001E-4</v>
          </cell>
          <cell r="H6">
            <v>167087.70000000001</v>
          </cell>
        </row>
        <row r="7">
          <cell r="B7" t="str">
            <v>活期</v>
          </cell>
          <cell r="E7">
            <v>167087.70000000001</v>
          </cell>
          <cell r="F7">
            <v>2.0000000000000001E-4</v>
          </cell>
          <cell r="H7">
            <v>167087.70000000001</v>
          </cell>
        </row>
        <row r="8">
          <cell r="B8" t="str">
            <v>人民币</v>
          </cell>
          <cell r="E8">
            <v>20922.55</v>
          </cell>
          <cell r="H8">
            <v>20922.55</v>
          </cell>
        </row>
        <row r="9">
          <cell r="B9" t="str">
            <v>人民币</v>
          </cell>
          <cell r="E9">
            <v>20922.55</v>
          </cell>
          <cell r="H9">
            <v>20922.55</v>
          </cell>
        </row>
        <row r="10">
          <cell r="B10" t="str">
            <v>托管银行</v>
          </cell>
          <cell r="E10">
            <v>146165.15</v>
          </cell>
          <cell r="F10">
            <v>2.0000000000000001E-4</v>
          </cell>
          <cell r="H10">
            <v>146165.15</v>
          </cell>
        </row>
        <row r="11">
          <cell r="B11" t="str">
            <v>活期存款-农行</v>
          </cell>
          <cell r="E11">
            <v>146165.15</v>
          </cell>
          <cell r="F11">
            <v>2.0000000000000001E-4</v>
          </cell>
          <cell r="H11">
            <v>146165.15</v>
          </cell>
        </row>
        <row r="12">
          <cell r="B12" t="str">
            <v>券商资金账户</v>
          </cell>
          <cell r="E12">
            <v>185983.21</v>
          </cell>
          <cell r="F12">
            <v>2.0000000000000001E-4</v>
          </cell>
          <cell r="H12">
            <v>185983.21</v>
          </cell>
        </row>
        <row r="13">
          <cell r="B13" t="str">
            <v>券商资金账户</v>
          </cell>
          <cell r="E13">
            <v>185983.21</v>
          </cell>
          <cell r="F13">
            <v>2.0000000000000001E-4</v>
          </cell>
          <cell r="H13">
            <v>185983.21</v>
          </cell>
        </row>
        <row r="14">
          <cell r="B14" t="str">
            <v>应收利息</v>
          </cell>
          <cell r="E14">
            <v>114876217.37</v>
          </cell>
          <cell r="F14">
            <v>0.122</v>
          </cell>
          <cell r="H14">
            <v>114876217.37</v>
          </cell>
        </row>
        <row r="15">
          <cell r="B15" t="str">
            <v>银行存款</v>
          </cell>
          <cell r="E15">
            <v>321.04000000000002</v>
          </cell>
          <cell r="H15">
            <v>321.04000000000002</v>
          </cell>
        </row>
        <row r="16">
          <cell r="B16" t="str">
            <v>活期存款</v>
          </cell>
          <cell r="E16">
            <v>321.04000000000002</v>
          </cell>
          <cell r="H16">
            <v>321.04000000000002</v>
          </cell>
        </row>
        <row r="17">
          <cell r="B17" t="str">
            <v>托管银行</v>
          </cell>
          <cell r="E17">
            <v>321.04000000000002</v>
          </cell>
          <cell r="H17">
            <v>321.04000000000002</v>
          </cell>
        </row>
        <row r="18">
          <cell r="B18" t="str">
            <v>人民币</v>
          </cell>
          <cell r="E18">
            <v>321.04000000000002</v>
          </cell>
          <cell r="H18">
            <v>321.04000000000002</v>
          </cell>
        </row>
        <row r="19">
          <cell r="B19" t="str">
            <v>应收债券利息</v>
          </cell>
          <cell r="E19">
            <v>110857964.42</v>
          </cell>
          <cell r="F19">
            <v>0.1178</v>
          </cell>
          <cell r="H19">
            <v>110857964.42</v>
          </cell>
        </row>
        <row r="20">
          <cell r="B20" t="str">
            <v>应收可供出售债券利息</v>
          </cell>
          <cell r="E20">
            <v>110857964.42</v>
          </cell>
          <cell r="F20">
            <v>0.1178</v>
          </cell>
          <cell r="H20">
            <v>110857964.42</v>
          </cell>
        </row>
        <row r="21">
          <cell r="B21" t="str">
            <v>国债</v>
          </cell>
          <cell r="E21">
            <v>184328.77</v>
          </cell>
          <cell r="F21">
            <v>2.0000000000000001E-4</v>
          </cell>
          <cell r="H21">
            <v>184328.77</v>
          </cell>
        </row>
        <row r="22">
          <cell r="B22" t="str">
            <v>上海</v>
          </cell>
          <cell r="E22">
            <v>184328.77</v>
          </cell>
          <cell r="F22">
            <v>2.0000000000000001E-4</v>
          </cell>
          <cell r="H22">
            <v>184328.77</v>
          </cell>
        </row>
        <row r="23">
          <cell r="B23" t="str">
            <v>16国债10</v>
          </cell>
          <cell r="E23">
            <v>184328.77</v>
          </cell>
          <cell r="F23">
            <v>2.0000000000000001E-4</v>
          </cell>
          <cell r="H23">
            <v>184328.77</v>
          </cell>
        </row>
        <row r="24">
          <cell r="B24" t="str">
            <v>企业债</v>
          </cell>
          <cell r="E24">
            <v>73971542.5</v>
          </cell>
          <cell r="F24">
            <v>7.8600000000000003E-2</v>
          </cell>
          <cell r="H24">
            <v>73971542.5</v>
          </cell>
        </row>
        <row r="25">
          <cell r="B25" t="str">
            <v>上海</v>
          </cell>
          <cell r="E25">
            <v>25724408.23</v>
          </cell>
          <cell r="F25">
            <v>2.7300000000000001E-2</v>
          </cell>
          <cell r="H25">
            <v>25724408.23</v>
          </cell>
        </row>
        <row r="26">
          <cell r="B26" t="str">
            <v>21常鼎01</v>
          </cell>
          <cell r="E26">
            <v>509178.08</v>
          </cell>
          <cell r="F26">
            <v>5.0000000000000001E-4</v>
          </cell>
          <cell r="H26">
            <v>509178.08</v>
          </cell>
        </row>
        <row r="27">
          <cell r="B27" t="str">
            <v>21隆博债</v>
          </cell>
          <cell r="E27">
            <v>12830917.810000001</v>
          </cell>
          <cell r="F27">
            <v>1.3599999999999999E-2</v>
          </cell>
          <cell r="H27">
            <v>12830917.810000001</v>
          </cell>
        </row>
        <row r="28">
          <cell r="B28" t="str">
            <v>21资城01</v>
          </cell>
          <cell r="E28">
            <v>8873161.6500000004</v>
          </cell>
          <cell r="F28">
            <v>9.4000000000000004E-3</v>
          </cell>
          <cell r="H28">
            <v>8873161.6500000004</v>
          </cell>
        </row>
        <row r="29">
          <cell r="B29" t="str">
            <v>21金松债</v>
          </cell>
          <cell r="E29">
            <v>930739.73</v>
          </cell>
          <cell r="F29">
            <v>1E-3</v>
          </cell>
          <cell r="H29">
            <v>930739.73</v>
          </cell>
        </row>
        <row r="30">
          <cell r="B30" t="str">
            <v>21新专01</v>
          </cell>
          <cell r="E30">
            <v>2580410.96</v>
          </cell>
          <cell r="F30">
            <v>2.7000000000000001E-3</v>
          </cell>
          <cell r="H30">
            <v>2580410.96</v>
          </cell>
        </row>
        <row r="31">
          <cell r="B31" t="str">
            <v>银行间</v>
          </cell>
          <cell r="E31">
            <v>48247134.270000003</v>
          </cell>
          <cell r="F31">
            <v>5.1200000000000002E-2</v>
          </cell>
          <cell r="H31">
            <v>48247134.270000003</v>
          </cell>
        </row>
        <row r="32">
          <cell r="B32" t="str">
            <v>19渝两江双创债01</v>
          </cell>
          <cell r="E32">
            <v>2345.21</v>
          </cell>
          <cell r="H32">
            <v>2345.21</v>
          </cell>
        </row>
        <row r="33">
          <cell r="B33" t="str">
            <v>14汉城投MTN001</v>
          </cell>
          <cell r="E33">
            <v>63123.29</v>
          </cell>
          <cell r="F33">
            <v>1E-4</v>
          </cell>
          <cell r="H33">
            <v>63123.29</v>
          </cell>
        </row>
        <row r="34">
          <cell r="B34" t="str">
            <v>18河钢集MTN002</v>
          </cell>
          <cell r="E34">
            <v>1121863.01</v>
          </cell>
          <cell r="F34">
            <v>1.1999999999999999E-3</v>
          </cell>
          <cell r="H34">
            <v>1121863.01</v>
          </cell>
        </row>
        <row r="35">
          <cell r="B35" t="str">
            <v>18京国资MTN003</v>
          </cell>
          <cell r="E35">
            <v>470712.33</v>
          </cell>
          <cell r="F35">
            <v>5.0000000000000001E-4</v>
          </cell>
          <cell r="H35">
            <v>470712.33</v>
          </cell>
        </row>
        <row r="36">
          <cell r="B36" t="str">
            <v>18京热力MTN002</v>
          </cell>
          <cell r="E36">
            <v>286520.55</v>
          </cell>
          <cell r="F36">
            <v>2.9999999999999997E-4</v>
          </cell>
          <cell r="H36">
            <v>286520.55</v>
          </cell>
        </row>
        <row r="37">
          <cell r="B37" t="str">
            <v>18陕煤化MTN004</v>
          </cell>
          <cell r="E37">
            <v>1862194.52</v>
          </cell>
          <cell r="F37">
            <v>2E-3</v>
          </cell>
          <cell r="H37">
            <v>1862194.52</v>
          </cell>
        </row>
        <row r="38">
          <cell r="B38" t="str">
            <v>18首钢MTN005</v>
          </cell>
          <cell r="E38">
            <v>1680000</v>
          </cell>
          <cell r="F38">
            <v>1.8E-3</v>
          </cell>
          <cell r="H38">
            <v>1680000</v>
          </cell>
        </row>
        <row r="39">
          <cell r="B39" t="str">
            <v>19首钢MTN001</v>
          </cell>
          <cell r="E39">
            <v>822739.73</v>
          </cell>
          <cell r="F39">
            <v>8.9999999999999998E-4</v>
          </cell>
          <cell r="H39">
            <v>822739.73</v>
          </cell>
        </row>
        <row r="40">
          <cell r="B40" t="str">
            <v>19苏州国际MTN002</v>
          </cell>
          <cell r="E40">
            <v>818630.14</v>
          </cell>
          <cell r="F40">
            <v>8.9999999999999998E-4</v>
          </cell>
          <cell r="H40">
            <v>818630.14</v>
          </cell>
        </row>
        <row r="41">
          <cell r="B41" t="str">
            <v>19首钢MTN003</v>
          </cell>
          <cell r="E41">
            <v>1228767.1200000001</v>
          </cell>
          <cell r="F41">
            <v>1.2999999999999999E-3</v>
          </cell>
          <cell r="H41">
            <v>1228767.1200000001</v>
          </cell>
        </row>
        <row r="42">
          <cell r="B42" t="str">
            <v>19青岛城投MTN002</v>
          </cell>
          <cell r="E42">
            <v>403424.66</v>
          </cell>
          <cell r="F42">
            <v>4.0000000000000002E-4</v>
          </cell>
          <cell r="H42">
            <v>403424.66</v>
          </cell>
        </row>
        <row r="43">
          <cell r="B43" t="str">
            <v>19陕煤化MTN001</v>
          </cell>
          <cell r="E43">
            <v>9617347.9499999993</v>
          </cell>
          <cell r="F43">
            <v>1.0200000000000001E-2</v>
          </cell>
          <cell r="H43">
            <v>9617347.9499999993</v>
          </cell>
        </row>
        <row r="44">
          <cell r="B44" t="str">
            <v>19首钢MTN002</v>
          </cell>
          <cell r="E44">
            <v>2616000</v>
          </cell>
          <cell r="F44">
            <v>2.8E-3</v>
          </cell>
          <cell r="H44">
            <v>2616000</v>
          </cell>
        </row>
        <row r="45">
          <cell r="B45" t="str">
            <v>19陕煤化MTN002</v>
          </cell>
          <cell r="E45">
            <v>4929534.25</v>
          </cell>
          <cell r="F45">
            <v>5.1999999999999998E-3</v>
          </cell>
          <cell r="H45">
            <v>4929534.25</v>
          </cell>
        </row>
        <row r="46">
          <cell r="B46" t="str">
            <v>19首创集MTN001</v>
          </cell>
          <cell r="E46">
            <v>3742816.44</v>
          </cell>
          <cell r="F46">
            <v>4.0000000000000001E-3</v>
          </cell>
          <cell r="H46">
            <v>3742816.44</v>
          </cell>
        </row>
        <row r="47">
          <cell r="B47" t="str">
            <v>19川发展MTN003A</v>
          </cell>
          <cell r="E47">
            <v>2553424.66</v>
          </cell>
          <cell r="F47">
            <v>2.7000000000000001E-3</v>
          </cell>
          <cell r="H47">
            <v>2553424.66</v>
          </cell>
        </row>
        <row r="48">
          <cell r="B48" t="str">
            <v>19陕煤化MTN003</v>
          </cell>
          <cell r="E48">
            <v>5038093.1500000004</v>
          </cell>
          <cell r="F48">
            <v>5.4000000000000003E-3</v>
          </cell>
          <cell r="H48">
            <v>5038093.1500000004</v>
          </cell>
        </row>
        <row r="49">
          <cell r="B49" t="str">
            <v>19陕煤化MTN004</v>
          </cell>
          <cell r="E49">
            <v>3755076.71</v>
          </cell>
          <cell r="F49">
            <v>4.0000000000000001E-3</v>
          </cell>
          <cell r="H49">
            <v>3755076.71</v>
          </cell>
        </row>
        <row r="50">
          <cell r="B50" t="str">
            <v>19京基投MTN001A</v>
          </cell>
          <cell r="E50">
            <v>5528219.1799999997</v>
          </cell>
          <cell r="F50">
            <v>5.8999999999999999E-3</v>
          </cell>
          <cell r="H50">
            <v>5528219.1799999997</v>
          </cell>
        </row>
        <row r="51">
          <cell r="B51" t="str">
            <v>20扬州绿产MTN002</v>
          </cell>
          <cell r="E51">
            <v>611506.85</v>
          </cell>
          <cell r="F51">
            <v>5.9999999999999995E-4</v>
          </cell>
          <cell r="H51">
            <v>611506.85</v>
          </cell>
        </row>
        <row r="52">
          <cell r="B52" t="str">
            <v>20荆门投</v>
          </cell>
          <cell r="E52">
            <v>1094794.52</v>
          </cell>
          <cell r="F52">
            <v>1.1999999999999999E-3</v>
          </cell>
          <cell r="H52">
            <v>1094794.52</v>
          </cell>
        </row>
        <row r="53">
          <cell r="B53" t="str">
            <v>政策性金融债</v>
          </cell>
          <cell r="E53">
            <v>36702093.149999999</v>
          </cell>
          <cell r="F53">
            <v>3.9E-2</v>
          </cell>
          <cell r="H53">
            <v>36702093.149999999</v>
          </cell>
        </row>
        <row r="54">
          <cell r="B54" t="str">
            <v>银行间</v>
          </cell>
          <cell r="E54">
            <v>36702093.149999999</v>
          </cell>
          <cell r="F54">
            <v>3.9E-2</v>
          </cell>
          <cell r="H54">
            <v>36702093.149999999</v>
          </cell>
        </row>
        <row r="55">
          <cell r="B55" t="str">
            <v>16国开10</v>
          </cell>
          <cell r="E55">
            <v>11500273.970000001</v>
          </cell>
          <cell r="F55">
            <v>1.2200000000000001E-2</v>
          </cell>
          <cell r="H55">
            <v>11500273.970000001</v>
          </cell>
        </row>
        <row r="56">
          <cell r="B56" t="str">
            <v>16国开13</v>
          </cell>
          <cell r="E56">
            <v>25135342.469999999</v>
          </cell>
          <cell r="F56">
            <v>2.6700000000000002E-2</v>
          </cell>
          <cell r="H56">
            <v>25135342.469999999</v>
          </cell>
        </row>
        <row r="57">
          <cell r="B57" t="str">
            <v>16农发08</v>
          </cell>
          <cell r="E57">
            <v>66476.710000000006</v>
          </cell>
          <cell r="F57">
            <v>1E-4</v>
          </cell>
          <cell r="H57">
            <v>66476.710000000006</v>
          </cell>
        </row>
        <row r="58">
          <cell r="B58" t="str">
            <v>应收券商资金账户利息</v>
          </cell>
          <cell r="E58">
            <v>1323.16</v>
          </cell>
          <cell r="H58">
            <v>1323.16</v>
          </cell>
        </row>
        <row r="59">
          <cell r="B59" t="str">
            <v>应收券商资金账户利息</v>
          </cell>
          <cell r="E59">
            <v>1323.16</v>
          </cell>
          <cell r="H59">
            <v>1323.16</v>
          </cell>
        </row>
        <row r="60">
          <cell r="B60" t="str">
            <v>资产支持计划</v>
          </cell>
          <cell r="E60">
            <v>4016608.75</v>
          </cell>
          <cell r="F60">
            <v>4.3E-3</v>
          </cell>
          <cell r="H60">
            <v>4016608.75</v>
          </cell>
        </row>
        <row r="61">
          <cell r="B61" t="str">
            <v>贷款及其他应收资产</v>
          </cell>
          <cell r="E61">
            <v>4016608.75</v>
          </cell>
          <cell r="F61">
            <v>4.3E-3</v>
          </cell>
          <cell r="H61">
            <v>4016608.75</v>
          </cell>
        </row>
        <row r="62">
          <cell r="B62" t="str">
            <v>资产支持计划</v>
          </cell>
          <cell r="E62">
            <v>4016608.75</v>
          </cell>
          <cell r="F62">
            <v>4.3E-3</v>
          </cell>
          <cell r="H62">
            <v>4016608.75</v>
          </cell>
        </row>
        <row r="63">
          <cell r="B63" t="str">
            <v>场外</v>
          </cell>
          <cell r="E63">
            <v>4016608.75</v>
          </cell>
          <cell r="F63">
            <v>4.3E-3</v>
          </cell>
          <cell r="H63">
            <v>4016608.75</v>
          </cell>
        </row>
        <row r="64">
          <cell r="B64" t="str">
            <v>华泰橙意2号资产支持计划（第1期）</v>
          </cell>
          <cell r="E64">
            <v>4016608.75</v>
          </cell>
          <cell r="F64">
            <v>4.3E-3</v>
          </cell>
          <cell r="H64">
            <v>4016608.75</v>
          </cell>
        </row>
        <row r="65">
          <cell r="B65" t="str">
            <v>贷款及其他</v>
          </cell>
          <cell r="E65">
            <v>761590780.28999996</v>
          </cell>
          <cell r="F65">
            <v>0.80900000000000005</v>
          </cell>
          <cell r="H65">
            <v>761590780.28999996</v>
          </cell>
        </row>
        <row r="66">
          <cell r="B66" t="str">
            <v>成本</v>
          </cell>
          <cell r="E66">
            <v>761590780.28999996</v>
          </cell>
          <cell r="F66">
            <v>0.80900000000000005</v>
          </cell>
          <cell r="H66">
            <v>761590780.28999996</v>
          </cell>
        </row>
        <row r="67">
          <cell r="B67" t="str">
            <v>资产支持计划</v>
          </cell>
          <cell r="E67">
            <v>761590780.28999996</v>
          </cell>
          <cell r="F67">
            <v>0.80900000000000005</v>
          </cell>
          <cell r="H67">
            <v>761590780.28999996</v>
          </cell>
        </row>
        <row r="68">
          <cell r="B68" t="str">
            <v>资产支持计划</v>
          </cell>
          <cell r="E68">
            <v>761590780.28999996</v>
          </cell>
          <cell r="F68">
            <v>0.80900000000000005</v>
          </cell>
          <cell r="H68">
            <v>761590780.28999996</v>
          </cell>
        </row>
        <row r="69">
          <cell r="B69" t="str">
            <v>场外</v>
          </cell>
          <cell r="E69">
            <v>761590780.28999996</v>
          </cell>
          <cell r="F69">
            <v>0.80900000000000005</v>
          </cell>
          <cell r="H69">
            <v>761590780.28999996</v>
          </cell>
        </row>
        <row r="70">
          <cell r="B70" t="str">
            <v>华泰橙意2号资产支持计划（第1期）</v>
          </cell>
          <cell r="C70">
            <v>7615907.7999999998</v>
          </cell>
          <cell r="D70">
            <v>100</v>
          </cell>
          <cell r="E70">
            <v>761590780.28999996</v>
          </cell>
          <cell r="F70">
            <v>0.80900000000000005</v>
          </cell>
          <cell r="G70">
            <v>100.000000038078</v>
          </cell>
          <cell r="H70">
            <v>761590780.28999996</v>
          </cell>
        </row>
        <row r="71">
          <cell r="B71" t="str">
            <v>可供出售金融资产</v>
          </cell>
          <cell r="E71">
            <v>56135319985.57</v>
          </cell>
          <cell r="F71">
            <v>59.6265</v>
          </cell>
          <cell r="H71">
            <v>77779631951.949997</v>
          </cell>
        </row>
        <row r="72">
          <cell r="B72" t="str">
            <v>成本</v>
          </cell>
          <cell r="E72">
            <v>56140701597</v>
          </cell>
          <cell r="F72">
            <v>59.632199999999997</v>
          </cell>
          <cell r="H72">
            <v>77779631951.949997</v>
          </cell>
        </row>
        <row r="73">
          <cell r="B73" t="str">
            <v>基金</v>
          </cell>
          <cell r="E73">
            <v>8155659149.7399998</v>
          </cell>
          <cell r="F73">
            <v>8.6629000000000005</v>
          </cell>
          <cell r="H73">
            <v>7831052802.71</v>
          </cell>
        </row>
        <row r="74">
          <cell r="B74" t="str">
            <v>场外</v>
          </cell>
          <cell r="E74">
            <v>8155659149.7399998</v>
          </cell>
          <cell r="F74">
            <v>8.6629000000000005</v>
          </cell>
          <cell r="H74">
            <v>7831052802.71</v>
          </cell>
        </row>
        <row r="75">
          <cell r="B75" t="str">
            <v>一般开放式基金</v>
          </cell>
          <cell r="E75">
            <v>8155659149.7399998</v>
          </cell>
          <cell r="F75">
            <v>8.6629000000000005</v>
          </cell>
          <cell r="H75">
            <v>7831052802.71</v>
          </cell>
        </row>
        <row r="76">
          <cell r="B76" t="str">
            <v>易方达裕祥回报债券</v>
          </cell>
          <cell r="C76">
            <v>1370497888.74</v>
          </cell>
          <cell r="D76">
            <v>1.61</v>
          </cell>
          <cell r="E76">
            <v>2207057434.9400001</v>
          </cell>
          <cell r="F76">
            <v>2.3443000000000001</v>
          </cell>
          <cell r="G76">
            <v>1.5429999999999999</v>
          </cell>
          <cell r="H76">
            <v>2114678242.3299999</v>
          </cell>
        </row>
        <row r="77">
          <cell r="B77" t="str">
            <v>华夏鼎利债券A</v>
          </cell>
          <cell r="C77">
            <v>367916850.63</v>
          </cell>
          <cell r="D77">
            <v>1.36</v>
          </cell>
          <cell r="E77">
            <v>500000000</v>
          </cell>
          <cell r="F77">
            <v>0.53110000000000002</v>
          </cell>
          <cell r="G77">
            <v>1.3109999999999999</v>
          </cell>
          <cell r="H77">
            <v>482338991.18000001</v>
          </cell>
        </row>
        <row r="78">
          <cell r="B78" t="str">
            <v>兴全恒益债券A</v>
          </cell>
          <cell r="C78">
            <v>414618550.72000003</v>
          </cell>
          <cell r="D78">
            <v>1.27</v>
          </cell>
          <cell r="E78">
            <v>526751739.67000002</v>
          </cell>
          <cell r="F78">
            <v>0.5595</v>
          </cell>
          <cell r="G78">
            <v>1.3281000000000001</v>
          </cell>
          <cell r="H78">
            <v>550654897.21000004</v>
          </cell>
        </row>
        <row r="79">
          <cell r="B79" t="str">
            <v>嘉实稳固收益债券A</v>
          </cell>
          <cell r="C79">
            <v>656579875.5</v>
          </cell>
          <cell r="D79">
            <v>1.24</v>
          </cell>
          <cell r="E79">
            <v>816051344.29999995</v>
          </cell>
          <cell r="F79">
            <v>0.86680000000000001</v>
          </cell>
          <cell r="G79">
            <v>1.1100000000000001</v>
          </cell>
          <cell r="H79">
            <v>728803661.80999994</v>
          </cell>
        </row>
        <row r="80">
          <cell r="B80" t="str">
            <v>华夏鼎清债券A</v>
          </cell>
          <cell r="C80">
            <v>1493576620.53</v>
          </cell>
          <cell r="D80">
            <v>1</v>
          </cell>
          <cell r="E80">
            <v>1500000000</v>
          </cell>
          <cell r="F80">
            <v>1.5932999999999999</v>
          </cell>
          <cell r="G80">
            <v>1.0123</v>
          </cell>
          <cell r="H80">
            <v>1511947612.96</v>
          </cell>
        </row>
        <row r="81">
          <cell r="B81" t="str">
            <v>汇添富双利债券A</v>
          </cell>
          <cell r="C81">
            <v>1272202811.05</v>
          </cell>
          <cell r="D81">
            <v>2.0499999999999998</v>
          </cell>
          <cell r="E81">
            <v>2605798630.8299999</v>
          </cell>
          <cell r="F81">
            <v>2.7679</v>
          </cell>
          <cell r="G81">
            <v>1.92</v>
          </cell>
          <cell r="H81">
            <v>2442629397.2199998</v>
          </cell>
        </row>
        <row r="82">
          <cell r="B82" t="str">
            <v>可供出售股票成本</v>
          </cell>
          <cell r="E82">
            <v>29903506074.450001</v>
          </cell>
          <cell r="F82">
            <v>31.763300000000001</v>
          </cell>
          <cell r="H82">
            <v>42197294245.470001</v>
          </cell>
        </row>
        <row r="83">
          <cell r="B83" t="str">
            <v>上海</v>
          </cell>
          <cell r="E83">
            <v>29903506074.450001</v>
          </cell>
          <cell r="F83">
            <v>31.763300000000001</v>
          </cell>
          <cell r="H83">
            <v>42197294245.470001</v>
          </cell>
        </row>
        <row r="84">
          <cell r="B84" t="str">
            <v>上市流通</v>
          </cell>
          <cell r="E84">
            <v>29903506074.450001</v>
          </cell>
          <cell r="F84">
            <v>31.763300000000001</v>
          </cell>
          <cell r="H84">
            <v>42197294245.470001</v>
          </cell>
        </row>
        <row r="85">
          <cell r="B85" t="str">
            <v>招商银行</v>
          </cell>
          <cell r="C85">
            <v>1130991537</v>
          </cell>
          <cell r="D85">
            <v>26.44</v>
          </cell>
          <cell r="E85">
            <v>29903506074.450001</v>
          </cell>
          <cell r="F85">
            <v>31.763300000000001</v>
          </cell>
          <cell r="G85">
            <v>37.31</v>
          </cell>
          <cell r="H85">
            <v>42197294245.470001</v>
          </cell>
        </row>
        <row r="86">
          <cell r="B86" t="str">
            <v>股权投资</v>
          </cell>
          <cell r="E86">
            <v>5976400000</v>
          </cell>
          <cell r="F86">
            <v>6.3480999999999996</v>
          </cell>
          <cell r="H86">
            <v>15391332652</v>
          </cell>
        </row>
        <row r="87">
          <cell r="B87" t="str">
            <v>未上市公司股权</v>
          </cell>
          <cell r="E87">
            <v>5976400000</v>
          </cell>
          <cell r="F87">
            <v>6.3480999999999996</v>
          </cell>
          <cell r="H87">
            <v>15391332652</v>
          </cell>
        </row>
        <row r="88">
          <cell r="B88" t="str">
            <v>未上市公司股权</v>
          </cell>
          <cell r="E88">
            <v>4976400000</v>
          </cell>
          <cell r="F88">
            <v>5.2858999999999998</v>
          </cell>
          <cell r="H88">
            <v>12818387608</v>
          </cell>
        </row>
        <row r="89">
          <cell r="B89" t="str">
            <v>河南超聚变数字技术有限公司股权转让</v>
          </cell>
          <cell r="C89">
            <v>14035088</v>
          </cell>
          <cell r="D89">
            <v>71.25</v>
          </cell>
          <cell r="E89">
            <v>1000000000</v>
          </cell>
          <cell r="F89">
            <v>1.0622</v>
          </cell>
          <cell r="G89">
            <v>140.544710442856</v>
          </cell>
          <cell r="H89">
            <v>1972557379</v>
          </cell>
        </row>
        <row r="90">
          <cell r="B90" t="str">
            <v>鑫芯半导体科技有限公司增资款</v>
          </cell>
          <cell r="C90">
            <v>400000000</v>
          </cell>
          <cell r="D90">
            <v>1.19</v>
          </cell>
          <cell r="E90">
            <v>476400000</v>
          </cell>
          <cell r="F90">
            <v>0.50600000000000001</v>
          </cell>
          <cell r="G90">
            <v>3.6387601924999999</v>
          </cell>
          <cell r="H90">
            <v>1455504077</v>
          </cell>
        </row>
        <row r="91">
          <cell r="B91" t="str">
            <v>南京领行科技股份有限公司增资</v>
          </cell>
          <cell r="C91">
            <v>609230769</v>
          </cell>
          <cell r="D91">
            <v>2.46</v>
          </cell>
          <cell r="E91">
            <v>1500000000</v>
          </cell>
          <cell r="F91">
            <v>1.5932999999999999</v>
          </cell>
          <cell r="G91">
            <v>7.3567055835949997</v>
          </cell>
          <cell r="H91">
            <v>4481931400</v>
          </cell>
        </row>
        <row r="92">
          <cell r="B92" t="str">
            <v>睿力集成电路有限公司增资</v>
          </cell>
          <cell r="C92">
            <v>901306895</v>
          </cell>
          <cell r="D92">
            <v>2.2200000000000002</v>
          </cell>
          <cell r="E92">
            <v>2000000000</v>
          </cell>
          <cell r="F92">
            <v>2.1244000000000001</v>
          </cell>
          <cell r="G92">
            <v>5.4458639773300002</v>
          </cell>
          <cell r="H92">
            <v>4908394752</v>
          </cell>
        </row>
        <row r="93">
          <cell r="B93" t="str">
            <v>未上市公司股权</v>
          </cell>
          <cell r="E93">
            <v>1000000000</v>
          </cell>
          <cell r="F93">
            <v>1.0622</v>
          </cell>
          <cell r="H93">
            <v>2572945044</v>
          </cell>
        </row>
        <row r="94">
          <cell r="B94" t="str">
            <v>摩尔线程智能科技（北京）有限责任公司增资款</v>
          </cell>
          <cell r="C94">
            <v>500000000</v>
          </cell>
          <cell r="D94">
            <v>1</v>
          </cell>
          <cell r="E94">
            <v>500000000</v>
          </cell>
          <cell r="F94">
            <v>0.53110000000000002</v>
          </cell>
          <cell r="G94">
            <v>1</v>
          </cell>
          <cell r="H94">
            <v>500000000</v>
          </cell>
        </row>
        <row r="95">
          <cell r="B95" t="str">
            <v>华大半导体有限公司增资款</v>
          </cell>
          <cell r="C95">
            <v>224096940</v>
          </cell>
          <cell r="D95">
            <v>2.23</v>
          </cell>
          <cell r="E95">
            <v>500000000</v>
          </cell>
          <cell r="F95">
            <v>0.53110000000000002</v>
          </cell>
          <cell r="G95">
            <v>9.2502157503800007</v>
          </cell>
          <cell r="H95">
            <v>2072945044</v>
          </cell>
        </row>
        <row r="96">
          <cell r="B96" t="str">
            <v>可供出售债券成本</v>
          </cell>
          <cell r="E96">
            <v>5100000000</v>
          </cell>
          <cell r="F96">
            <v>5.4172000000000002</v>
          </cell>
          <cell r="H96">
            <v>5156735000</v>
          </cell>
        </row>
        <row r="97">
          <cell r="B97" t="str">
            <v>国债</v>
          </cell>
          <cell r="E97">
            <v>20000000</v>
          </cell>
          <cell r="F97">
            <v>2.12E-2</v>
          </cell>
          <cell r="H97">
            <v>20118000</v>
          </cell>
        </row>
        <row r="98">
          <cell r="B98" t="str">
            <v>上海</v>
          </cell>
          <cell r="E98">
            <v>20000000</v>
          </cell>
          <cell r="F98">
            <v>2.12E-2</v>
          </cell>
          <cell r="H98">
            <v>20118000</v>
          </cell>
        </row>
        <row r="99">
          <cell r="B99" t="str">
            <v>16国债10</v>
          </cell>
          <cell r="C99">
            <v>200000</v>
          </cell>
          <cell r="D99">
            <v>100</v>
          </cell>
          <cell r="E99">
            <v>20000000</v>
          </cell>
          <cell r="F99">
            <v>2.12E-2</v>
          </cell>
          <cell r="G99">
            <v>100.59</v>
          </cell>
          <cell r="H99">
            <v>20118000</v>
          </cell>
        </row>
        <row r="100">
          <cell r="B100" t="str">
            <v>企业债</v>
          </cell>
          <cell r="E100">
            <v>2840000000</v>
          </cell>
          <cell r="F100">
            <v>3.0165999999999999</v>
          </cell>
          <cell r="H100">
            <v>2880633000</v>
          </cell>
        </row>
        <row r="101">
          <cell r="B101" t="str">
            <v>上海</v>
          </cell>
          <cell r="E101">
            <v>610000000</v>
          </cell>
          <cell r="F101">
            <v>0.64790000000000003</v>
          </cell>
          <cell r="H101">
            <v>622742000</v>
          </cell>
        </row>
        <row r="102">
          <cell r="B102" t="str">
            <v>21常鼎01</v>
          </cell>
          <cell r="C102">
            <v>900000</v>
          </cell>
          <cell r="D102">
            <v>100</v>
          </cell>
          <cell r="E102">
            <v>90000000</v>
          </cell>
          <cell r="F102">
            <v>9.5600000000000004E-2</v>
          </cell>
          <cell r="G102">
            <v>100.82</v>
          </cell>
          <cell r="H102">
            <v>90738000</v>
          </cell>
        </row>
        <row r="103">
          <cell r="B103" t="str">
            <v>21隆博债</v>
          </cell>
          <cell r="C103">
            <v>2700000</v>
          </cell>
          <cell r="D103">
            <v>100</v>
          </cell>
          <cell r="E103">
            <v>270000000</v>
          </cell>
          <cell r="F103">
            <v>0.2868</v>
          </cell>
          <cell r="G103">
            <v>101.37</v>
          </cell>
          <cell r="H103">
            <v>273699000</v>
          </cell>
        </row>
        <row r="104">
          <cell r="B104" t="str">
            <v>21资城01</v>
          </cell>
          <cell r="C104">
            <v>1800000</v>
          </cell>
          <cell r="D104">
            <v>100</v>
          </cell>
          <cell r="E104">
            <v>180000000</v>
          </cell>
          <cell r="F104">
            <v>0.19120000000000001</v>
          </cell>
          <cell r="G104">
            <v>103.95</v>
          </cell>
          <cell r="H104">
            <v>187110000</v>
          </cell>
        </row>
        <row r="105">
          <cell r="B105" t="str">
            <v>21金松债</v>
          </cell>
          <cell r="C105">
            <v>200000</v>
          </cell>
          <cell r="D105">
            <v>100</v>
          </cell>
          <cell r="E105">
            <v>20000000</v>
          </cell>
          <cell r="F105">
            <v>2.12E-2</v>
          </cell>
          <cell r="G105">
            <v>101.25</v>
          </cell>
          <cell r="H105">
            <v>20250000</v>
          </cell>
        </row>
        <row r="106">
          <cell r="B106" t="str">
            <v>21新专01</v>
          </cell>
          <cell r="C106">
            <v>500000</v>
          </cell>
          <cell r="D106">
            <v>100</v>
          </cell>
          <cell r="E106">
            <v>50000000</v>
          </cell>
          <cell r="F106">
            <v>5.3100000000000001E-2</v>
          </cell>
          <cell r="G106">
            <v>101.89</v>
          </cell>
          <cell r="H106">
            <v>50945000</v>
          </cell>
        </row>
        <row r="107">
          <cell r="B107" t="str">
            <v>银行间</v>
          </cell>
          <cell r="E107">
            <v>2230000000</v>
          </cell>
          <cell r="F107">
            <v>2.3687</v>
          </cell>
          <cell r="H107">
            <v>2257891000</v>
          </cell>
        </row>
        <row r="108">
          <cell r="B108" t="str">
            <v>19渝两江双创债01</v>
          </cell>
          <cell r="C108">
            <v>500000</v>
          </cell>
          <cell r="D108">
            <v>40</v>
          </cell>
          <cell r="E108">
            <v>20000000</v>
          </cell>
          <cell r="F108">
            <v>2.12E-2</v>
          </cell>
          <cell r="G108">
            <v>40.49</v>
          </cell>
          <cell r="H108">
            <v>20245000</v>
          </cell>
        </row>
        <row r="109">
          <cell r="B109" t="str">
            <v>14汉城投MTN001</v>
          </cell>
          <cell r="C109">
            <v>300000</v>
          </cell>
          <cell r="D109">
            <v>100</v>
          </cell>
          <cell r="E109">
            <v>30000000</v>
          </cell>
          <cell r="F109">
            <v>3.1899999999999998E-2</v>
          </cell>
          <cell r="G109">
            <v>101.74</v>
          </cell>
          <cell r="H109">
            <v>30522000</v>
          </cell>
        </row>
        <row r="110">
          <cell r="B110" t="str">
            <v>18河钢集MTN002</v>
          </cell>
          <cell r="C110">
            <v>200000</v>
          </cell>
          <cell r="D110">
            <v>100</v>
          </cell>
          <cell r="E110">
            <v>20000000</v>
          </cell>
          <cell r="F110">
            <v>2.12E-2</v>
          </cell>
          <cell r="G110">
            <v>100.09</v>
          </cell>
          <cell r="H110">
            <v>20018000</v>
          </cell>
        </row>
        <row r="111">
          <cell r="B111" t="str">
            <v>18京国资MTN003</v>
          </cell>
          <cell r="C111">
            <v>200000</v>
          </cell>
          <cell r="D111">
            <v>100</v>
          </cell>
          <cell r="E111">
            <v>20000000</v>
          </cell>
          <cell r="F111">
            <v>2.12E-2</v>
          </cell>
          <cell r="G111">
            <v>100.59</v>
          </cell>
          <cell r="H111">
            <v>20118000</v>
          </cell>
        </row>
        <row r="112">
          <cell r="B112" t="str">
            <v>18京热力MTN002</v>
          </cell>
          <cell r="C112">
            <v>300000</v>
          </cell>
          <cell r="D112">
            <v>100</v>
          </cell>
          <cell r="E112">
            <v>30000000</v>
          </cell>
          <cell r="F112">
            <v>3.1899999999999998E-2</v>
          </cell>
          <cell r="G112">
            <v>100.93</v>
          </cell>
          <cell r="H112">
            <v>30279000</v>
          </cell>
        </row>
        <row r="113">
          <cell r="B113" t="str">
            <v>18陕煤化MTN004</v>
          </cell>
          <cell r="C113">
            <v>1100000</v>
          </cell>
          <cell r="D113">
            <v>100</v>
          </cell>
          <cell r="E113">
            <v>110000000</v>
          </cell>
          <cell r="F113">
            <v>0.1168</v>
          </cell>
          <cell r="G113">
            <v>101.09</v>
          </cell>
          <cell r="H113">
            <v>111199000</v>
          </cell>
        </row>
        <row r="114">
          <cell r="B114" t="str">
            <v>18首钢MTN005</v>
          </cell>
          <cell r="C114">
            <v>1400000</v>
          </cell>
          <cell r="D114">
            <v>100</v>
          </cell>
          <cell r="E114">
            <v>140000000</v>
          </cell>
          <cell r="F114">
            <v>0.1487</v>
          </cell>
          <cell r="G114">
            <v>101.02</v>
          </cell>
          <cell r="H114">
            <v>141428000</v>
          </cell>
        </row>
        <row r="115">
          <cell r="B115" t="str">
            <v>19首钢MTN001</v>
          </cell>
          <cell r="C115">
            <v>2000000</v>
          </cell>
          <cell r="D115">
            <v>100</v>
          </cell>
          <cell r="E115">
            <v>200000000</v>
          </cell>
          <cell r="F115">
            <v>0.21240000000000001</v>
          </cell>
          <cell r="G115">
            <v>101.18</v>
          </cell>
          <cell r="H115">
            <v>202360000</v>
          </cell>
        </row>
        <row r="116">
          <cell r="B116" t="str">
            <v>19苏州国际MTN002</v>
          </cell>
          <cell r="C116">
            <v>200000</v>
          </cell>
          <cell r="D116">
            <v>100</v>
          </cell>
          <cell r="E116">
            <v>20000000</v>
          </cell>
          <cell r="F116">
            <v>2.12E-2</v>
          </cell>
          <cell r="G116">
            <v>101.52</v>
          </cell>
          <cell r="H116">
            <v>20304000</v>
          </cell>
        </row>
        <row r="117">
          <cell r="B117" t="str">
            <v>19首钢MTN003</v>
          </cell>
          <cell r="C117">
            <v>300000</v>
          </cell>
          <cell r="D117">
            <v>100</v>
          </cell>
          <cell r="E117">
            <v>30000000</v>
          </cell>
          <cell r="F117">
            <v>3.1899999999999998E-2</v>
          </cell>
          <cell r="G117">
            <v>101.65</v>
          </cell>
          <cell r="H117">
            <v>30495000</v>
          </cell>
        </row>
        <row r="118">
          <cell r="B118" t="str">
            <v>19青岛城投MTN002</v>
          </cell>
          <cell r="C118">
            <v>100000</v>
          </cell>
          <cell r="D118">
            <v>100</v>
          </cell>
          <cell r="E118">
            <v>10000000</v>
          </cell>
          <cell r="F118">
            <v>1.06E-2</v>
          </cell>
          <cell r="G118">
            <v>101.54</v>
          </cell>
          <cell r="H118">
            <v>10154000</v>
          </cell>
        </row>
        <row r="119">
          <cell r="B119" t="str">
            <v>19陕煤化MTN001</v>
          </cell>
          <cell r="C119">
            <v>2800000</v>
          </cell>
          <cell r="D119">
            <v>100</v>
          </cell>
          <cell r="E119">
            <v>280000000</v>
          </cell>
          <cell r="F119">
            <v>0.2974</v>
          </cell>
          <cell r="G119">
            <v>101.52</v>
          </cell>
          <cell r="H119">
            <v>284256000</v>
          </cell>
        </row>
        <row r="120">
          <cell r="B120" t="str">
            <v>19首钢MTN002</v>
          </cell>
          <cell r="C120">
            <v>600000</v>
          </cell>
          <cell r="D120">
            <v>100</v>
          </cell>
          <cell r="E120">
            <v>60000000</v>
          </cell>
          <cell r="F120">
            <v>6.3700000000000007E-2</v>
          </cell>
          <cell r="G120">
            <v>101.27</v>
          </cell>
          <cell r="H120">
            <v>60762000</v>
          </cell>
        </row>
        <row r="121">
          <cell r="B121" t="str">
            <v>19陕煤化MTN002</v>
          </cell>
          <cell r="C121">
            <v>1600000</v>
          </cell>
          <cell r="D121">
            <v>100</v>
          </cell>
          <cell r="E121">
            <v>160000000</v>
          </cell>
          <cell r="F121">
            <v>0.17</v>
          </cell>
          <cell r="G121">
            <v>101.57</v>
          </cell>
          <cell r="H121">
            <v>162512000</v>
          </cell>
        </row>
        <row r="122">
          <cell r="B122" t="str">
            <v>19首创集MTN001</v>
          </cell>
          <cell r="C122">
            <v>900000</v>
          </cell>
          <cell r="D122">
            <v>100</v>
          </cell>
          <cell r="E122">
            <v>90000000</v>
          </cell>
          <cell r="F122">
            <v>9.5600000000000004E-2</v>
          </cell>
          <cell r="G122">
            <v>101.12</v>
          </cell>
          <cell r="H122">
            <v>91008000</v>
          </cell>
        </row>
        <row r="123">
          <cell r="B123" t="str">
            <v>19川发展MTN003A</v>
          </cell>
          <cell r="C123">
            <v>1000000</v>
          </cell>
          <cell r="D123">
            <v>100</v>
          </cell>
          <cell r="E123">
            <v>100000000</v>
          </cell>
          <cell r="F123">
            <v>0.1062</v>
          </cell>
          <cell r="G123">
            <v>101.39</v>
          </cell>
          <cell r="H123">
            <v>101390000</v>
          </cell>
        </row>
        <row r="124">
          <cell r="B124" t="str">
            <v>19陕煤化MTN003</v>
          </cell>
          <cell r="C124">
            <v>2400000</v>
          </cell>
          <cell r="D124">
            <v>100</v>
          </cell>
          <cell r="E124">
            <v>240000000</v>
          </cell>
          <cell r="F124">
            <v>0.25490000000000002</v>
          </cell>
          <cell r="G124">
            <v>101.09</v>
          </cell>
          <cell r="H124">
            <v>242616000</v>
          </cell>
        </row>
        <row r="125">
          <cell r="B125" t="str">
            <v>19陕煤化MTN004</v>
          </cell>
          <cell r="C125">
            <v>1900000</v>
          </cell>
          <cell r="D125">
            <v>100</v>
          </cell>
          <cell r="E125">
            <v>190000000</v>
          </cell>
          <cell r="F125">
            <v>0.20180000000000001</v>
          </cell>
          <cell r="G125">
            <v>101.19</v>
          </cell>
          <cell r="H125">
            <v>192261000</v>
          </cell>
        </row>
        <row r="126">
          <cell r="B126" t="str">
            <v>19京基投MTN001A</v>
          </cell>
          <cell r="C126">
            <v>3000000</v>
          </cell>
          <cell r="D126">
            <v>100</v>
          </cell>
          <cell r="E126">
            <v>300000000</v>
          </cell>
          <cell r="F126">
            <v>0.31869999999999998</v>
          </cell>
          <cell r="G126">
            <v>101.21</v>
          </cell>
          <cell r="H126">
            <v>303630000</v>
          </cell>
        </row>
        <row r="127">
          <cell r="B127" t="str">
            <v>20扬州绿产MTN002</v>
          </cell>
          <cell r="C127">
            <v>800000</v>
          </cell>
          <cell r="D127">
            <v>100</v>
          </cell>
          <cell r="E127">
            <v>80000000</v>
          </cell>
          <cell r="F127">
            <v>8.5000000000000006E-2</v>
          </cell>
          <cell r="G127">
            <v>101.18</v>
          </cell>
          <cell r="H127">
            <v>80944000</v>
          </cell>
        </row>
        <row r="128">
          <cell r="B128" t="str">
            <v>20荆门投</v>
          </cell>
          <cell r="C128">
            <v>1000000</v>
          </cell>
          <cell r="D128">
            <v>100</v>
          </cell>
          <cell r="E128">
            <v>100000000</v>
          </cell>
          <cell r="F128">
            <v>0.1062</v>
          </cell>
          <cell r="G128">
            <v>101.39</v>
          </cell>
          <cell r="H128">
            <v>101390000</v>
          </cell>
        </row>
        <row r="129">
          <cell r="B129" t="str">
            <v>政策性金融债</v>
          </cell>
          <cell r="E129">
            <v>2240000000</v>
          </cell>
          <cell r="F129">
            <v>2.3793000000000002</v>
          </cell>
          <cell r="H129">
            <v>2255984000</v>
          </cell>
        </row>
        <row r="130">
          <cell r="B130" t="str">
            <v>银行间</v>
          </cell>
          <cell r="E130">
            <v>2240000000</v>
          </cell>
          <cell r="F130">
            <v>2.3793000000000002</v>
          </cell>
          <cell r="H130">
            <v>2255984000</v>
          </cell>
        </row>
        <row r="131">
          <cell r="B131" t="str">
            <v>16国开10</v>
          </cell>
          <cell r="C131">
            <v>4000000</v>
          </cell>
          <cell r="D131">
            <v>100</v>
          </cell>
          <cell r="E131">
            <v>400000000</v>
          </cell>
          <cell r="F131">
            <v>0.4249</v>
          </cell>
          <cell r="G131">
            <v>101.02</v>
          </cell>
          <cell r="H131">
            <v>404080000</v>
          </cell>
        </row>
        <row r="132">
          <cell r="B132" t="str">
            <v>16国开13</v>
          </cell>
          <cell r="C132">
            <v>16000000</v>
          </cell>
          <cell r="D132">
            <v>100</v>
          </cell>
          <cell r="E132">
            <v>1600000000</v>
          </cell>
          <cell r="F132">
            <v>1.6995</v>
          </cell>
          <cell r="G132">
            <v>100.51</v>
          </cell>
          <cell r="H132">
            <v>1608160000</v>
          </cell>
        </row>
        <row r="133">
          <cell r="B133" t="str">
            <v>16农发08</v>
          </cell>
          <cell r="C133">
            <v>2400000</v>
          </cell>
          <cell r="D133">
            <v>100</v>
          </cell>
          <cell r="E133">
            <v>240000000</v>
          </cell>
          <cell r="F133">
            <v>0.25490000000000002</v>
          </cell>
          <cell r="G133">
            <v>101.56</v>
          </cell>
          <cell r="H133">
            <v>243744000</v>
          </cell>
        </row>
        <row r="134">
          <cell r="B134" t="str">
            <v>可供出售产品成本</v>
          </cell>
          <cell r="E134">
            <v>7005136372.8100004</v>
          </cell>
          <cell r="F134">
            <v>7.4408000000000003</v>
          </cell>
          <cell r="H134">
            <v>7203217251.7700005</v>
          </cell>
        </row>
        <row r="135">
          <cell r="B135" t="str">
            <v>保险产品</v>
          </cell>
          <cell r="E135">
            <v>1752200101.71</v>
          </cell>
          <cell r="F135">
            <v>1.8612</v>
          </cell>
          <cell r="H135">
            <v>1933335443.3599999</v>
          </cell>
        </row>
        <row r="136">
          <cell r="B136" t="str">
            <v>保险资管产品</v>
          </cell>
          <cell r="E136">
            <v>28156425.899999999</v>
          </cell>
          <cell r="F136">
            <v>2.9899999999999999E-2</v>
          </cell>
          <cell r="H136">
            <v>27996178.550000001</v>
          </cell>
        </row>
        <row r="137">
          <cell r="B137" t="str">
            <v>安邦资产稳健精选1号（第二期）</v>
          </cell>
          <cell r="C137">
            <v>1196738.54</v>
          </cell>
          <cell r="D137">
            <v>1.01</v>
          </cell>
          <cell r="E137">
            <v>1203338.99</v>
          </cell>
          <cell r="F137">
            <v>1.2999999999999999E-3</v>
          </cell>
          <cell r="G137">
            <v>1.0055000000000001</v>
          </cell>
          <cell r="H137">
            <v>1203320.6000000001</v>
          </cell>
        </row>
        <row r="138">
          <cell r="B138" t="str">
            <v>安邦资产稳健精选1号（第五期）</v>
          </cell>
          <cell r="C138">
            <v>1198801.99</v>
          </cell>
          <cell r="D138">
            <v>0.99</v>
          </cell>
          <cell r="E138">
            <v>1186664.51</v>
          </cell>
          <cell r="F138">
            <v>1.2999999999999999E-3</v>
          </cell>
          <cell r="G138">
            <v>1.0011000000000001</v>
          </cell>
          <cell r="H138">
            <v>1200120.67</v>
          </cell>
        </row>
        <row r="139">
          <cell r="B139" t="str">
            <v>安邦资产稳健精选2号（第一期）</v>
          </cell>
          <cell r="C139">
            <v>1190958.21</v>
          </cell>
          <cell r="D139">
            <v>1.01</v>
          </cell>
          <cell r="E139">
            <v>1205411.5900000001</v>
          </cell>
          <cell r="F139">
            <v>1.2999999999999999E-3</v>
          </cell>
          <cell r="G139">
            <v>1.0077</v>
          </cell>
          <cell r="H139">
            <v>1200128.5900000001</v>
          </cell>
        </row>
        <row r="140">
          <cell r="B140" t="str">
            <v>安邦资产稳健精选2号（第二期）</v>
          </cell>
          <cell r="C140">
            <v>1204521.3899999999</v>
          </cell>
          <cell r="D140">
            <v>0.99</v>
          </cell>
          <cell r="E140">
            <v>1193906.31</v>
          </cell>
          <cell r="F140">
            <v>1.2999999999999999E-3</v>
          </cell>
          <cell r="G140">
            <v>0.99719999999999998</v>
          </cell>
          <cell r="H140">
            <v>1201148.73</v>
          </cell>
        </row>
        <row r="141">
          <cell r="B141" t="str">
            <v>安邦资产稳健精选2号（第三期）</v>
          </cell>
          <cell r="C141">
            <v>1197491.3600000001</v>
          </cell>
          <cell r="D141">
            <v>1.02</v>
          </cell>
          <cell r="E141">
            <v>1220424.1100000001</v>
          </cell>
          <cell r="F141">
            <v>1.2999999999999999E-3</v>
          </cell>
          <cell r="G141">
            <v>1.0032000000000001</v>
          </cell>
          <cell r="H141">
            <v>1201323.33</v>
          </cell>
        </row>
        <row r="142">
          <cell r="B142" t="str">
            <v>安邦稳健精选1号（第三十一期）</v>
          </cell>
          <cell r="C142">
            <v>1189198.68</v>
          </cell>
          <cell r="D142">
            <v>1.04</v>
          </cell>
          <cell r="E142">
            <v>1234052.79</v>
          </cell>
          <cell r="F142">
            <v>1.2999999999999999E-3</v>
          </cell>
          <cell r="G142">
            <v>1.0213000000000001</v>
          </cell>
          <cell r="H142">
            <v>1214528.6100000001</v>
          </cell>
        </row>
        <row r="143">
          <cell r="B143" t="str">
            <v>安邦稳健精选1号（第三十二期）</v>
          </cell>
          <cell r="C143">
            <v>1207077.2</v>
          </cell>
          <cell r="D143">
            <v>1.02</v>
          </cell>
          <cell r="E143">
            <v>1237146.18</v>
          </cell>
          <cell r="F143">
            <v>1.2999999999999999E-3</v>
          </cell>
          <cell r="G143">
            <v>1.0098</v>
          </cell>
          <cell r="H143">
            <v>1218906.56</v>
          </cell>
        </row>
        <row r="144">
          <cell r="B144" t="str">
            <v>安邦稳健精选2号（第六期）</v>
          </cell>
          <cell r="C144">
            <v>1187895.24</v>
          </cell>
          <cell r="D144">
            <v>1.04</v>
          </cell>
          <cell r="E144">
            <v>1234151.77</v>
          </cell>
          <cell r="F144">
            <v>1.2999999999999999E-3</v>
          </cell>
          <cell r="G144">
            <v>1.0353000000000001</v>
          </cell>
          <cell r="H144">
            <v>1229827.94</v>
          </cell>
        </row>
        <row r="145">
          <cell r="B145" t="str">
            <v>安邦稳健精选2号（第十九期）</v>
          </cell>
          <cell r="C145">
            <v>1188907.01</v>
          </cell>
          <cell r="D145">
            <v>1.04</v>
          </cell>
          <cell r="E145">
            <v>1234146.82</v>
          </cell>
          <cell r="F145">
            <v>1.2999999999999999E-3</v>
          </cell>
          <cell r="G145">
            <v>1.0338000000000001</v>
          </cell>
          <cell r="H145">
            <v>1229092.07</v>
          </cell>
        </row>
        <row r="146">
          <cell r="B146" t="str">
            <v>安邦稳健精选2号（第二十期）</v>
          </cell>
          <cell r="C146">
            <v>1191901.95</v>
          </cell>
          <cell r="D146">
            <v>1.04</v>
          </cell>
          <cell r="E146">
            <v>1237114.0900000001</v>
          </cell>
          <cell r="F146">
            <v>1.2999999999999999E-3</v>
          </cell>
          <cell r="G146">
            <v>1.0215000000000001</v>
          </cell>
          <cell r="H146">
            <v>1217527.8400000001</v>
          </cell>
        </row>
        <row r="147">
          <cell r="B147" t="str">
            <v>安邦稳健精选2号（第二十一期）</v>
          </cell>
          <cell r="C147">
            <v>1215639.1499999999</v>
          </cell>
          <cell r="D147">
            <v>1.02</v>
          </cell>
          <cell r="E147">
            <v>1236267.1599999999</v>
          </cell>
          <cell r="F147">
            <v>1.2999999999999999E-3</v>
          </cell>
          <cell r="G147">
            <v>1.0045999999999999</v>
          </cell>
          <cell r="H147">
            <v>1221231.0900000001</v>
          </cell>
        </row>
        <row r="148">
          <cell r="B148" t="str">
            <v>安邦稳健精选3号（第二十二期）</v>
          </cell>
          <cell r="C148">
            <v>1211886.6399999999</v>
          </cell>
          <cell r="D148">
            <v>1.02</v>
          </cell>
          <cell r="E148">
            <v>1235528.9099999999</v>
          </cell>
          <cell r="F148">
            <v>1.2999999999999999E-3</v>
          </cell>
          <cell r="G148">
            <v>1.0126999999999999</v>
          </cell>
          <cell r="H148">
            <v>1227277.6000000001</v>
          </cell>
        </row>
        <row r="149">
          <cell r="B149" t="str">
            <v>安邦稳健精选3号（第二十三期）</v>
          </cell>
          <cell r="C149">
            <v>1212072.1200000001</v>
          </cell>
          <cell r="D149">
            <v>1.02</v>
          </cell>
          <cell r="E149">
            <v>1235109.24</v>
          </cell>
          <cell r="F149">
            <v>1.2999999999999999E-3</v>
          </cell>
          <cell r="G149">
            <v>1.0136000000000001</v>
          </cell>
          <cell r="H149">
            <v>1228556.3</v>
          </cell>
        </row>
        <row r="150">
          <cell r="B150" t="str">
            <v>安邦稳健精选3号（第三十期）</v>
          </cell>
          <cell r="C150">
            <v>1212907.25</v>
          </cell>
          <cell r="D150">
            <v>1.02</v>
          </cell>
          <cell r="E150">
            <v>1235517.3500000001</v>
          </cell>
          <cell r="F150">
            <v>1.2999999999999999E-3</v>
          </cell>
          <cell r="G150">
            <v>1.0103</v>
          </cell>
          <cell r="H150">
            <v>1225400.19</v>
          </cell>
        </row>
        <row r="151">
          <cell r="B151" t="str">
            <v>安邦稳健精选3号（第三十二期）</v>
          </cell>
          <cell r="C151">
            <v>1210862.06</v>
          </cell>
          <cell r="D151">
            <v>1.02</v>
          </cell>
          <cell r="E151">
            <v>1232887.24</v>
          </cell>
          <cell r="F151">
            <v>1.2999999999999999E-3</v>
          </cell>
          <cell r="G151">
            <v>1.0141</v>
          </cell>
          <cell r="H151">
            <v>1227935.22</v>
          </cell>
        </row>
        <row r="152">
          <cell r="B152" t="str">
            <v>安邦稳健精选3号（第三十九期）</v>
          </cell>
          <cell r="C152">
            <v>1213627.48</v>
          </cell>
          <cell r="D152">
            <v>1.02</v>
          </cell>
          <cell r="E152">
            <v>1235002.2</v>
          </cell>
          <cell r="F152">
            <v>1.2999999999999999E-3</v>
          </cell>
          <cell r="G152">
            <v>1.0122</v>
          </cell>
          <cell r="H152">
            <v>1228433.74</v>
          </cell>
        </row>
        <row r="153">
          <cell r="B153" t="str">
            <v>安邦稳健精选3号（第四十一期）</v>
          </cell>
          <cell r="C153">
            <v>1211943.51</v>
          </cell>
          <cell r="D153">
            <v>1.02</v>
          </cell>
          <cell r="E153">
            <v>1234537.45</v>
          </cell>
          <cell r="F153">
            <v>1.2999999999999999E-3</v>
          </cell>
          <cell r="G153">
            <v>1.0119</v>
          </cell>
          <cell r="H153">
            <v>1226365.6399999999</v>
          </cell>
        </row>
        <row r="154">
          <cell r="B154" t="str">
            <v>安邦稳健精选3号（第四十二期）</v>
          </cell>
          <cell r="C154">
            <v>1200208.6399999999</v>
          </cell>
          <cell r="D154">
            <v>1.02</v>
          </cell>
          <cell r="E154">
            <v>1221252.99</v>
          </cell>
          <cell r="F154">
            <v>1.2999999999999999E-3</v>
          </cell>
          <cell r="G154">
            <v>1.0135000000000001</v>
          </cell>
          <cell r="H154">
            <v>1216411.46</v>
          </cell>
        </row>
        <row r="155">
          <cell r="B155" t="str">
            <v>安邦稳健精选3号（第四十三期）</v>
          </cell>
          <cell r="C155">
            <v>1198018.8999999999</v>
          </cell>
          <cell r="D155">
            <v>1.02</v>
          </cell>
          <cell r="E155">
            <v>1218887.4099999999</v>
          </cell>
          <cell r="F155">
            <v>1.2999999999999999E-3</v>
          </cell>
          <cell r="G155">
            <v>1.0136000000000001</v>
          </cell>
          <cell r="H155">
            <v>1214311.96</v>
          </cell>
        </row>
        <row r="156">
          <cell r="B156" t="str">
            <v>安邦稳健精选3号（第四十六期）</v>
          </cell>
          <cell r="C156">
            <v>1214836.1399999999</v>
          </cell>
          <cell r="D156">
            <v>1</v>
          </cell>
          <cell r="E156">
            <v>1218933.28</v>
          </cell>
          <cell r="F156">
            <v>1.2999999999999999E-3</v>
          </cell>
          <cell r="G156">
            <v>1.0005999999999999</v>
          </cell>
          <cell r="H156">
            <v>1215565.04</v>
          </cell>
        </row>
        <row r="157">
          <cell r="B157" t="str">
            <v>安邦稳健精选3号（第四十七期）</v>
          </cell>
          <cell r="C157">
            <v>1200445.3500000001</v>
          </cell>
          <cell r="D157">
            <v>1.02</v>
          </cell>
          <cell r="E157">
            <v>1221734.6299999999</v>
          </cell>
          <cell r="F157">
            <v>1.2999999999999999E-3</v>
          </cell>
          <cell r="G157">
            <v>1.0111000000000001</v>
          </cell>
          <cell r="H157">
            <v>1213770.29</v>
          </cell>
        </row>
        <row r="158">
          <cell r="B158" t="str">
            <v>安邦稳健精选3号（第四十八期）</v>
          </cell>
          <cell r="C158">
            <v>1198727.33</v>
          </cell>
          <cell r="D158">
            <v>1.02</v>
          </cell>
          <cell r="E158">
            <v>1220927.99</v>
          </cell>
          <cell r="F158">
            <v>1.2999999999999999E-3</v>
          </cell>
          <cell r="G158">
            <v>1.0122</v>
          </cell>
          <cell r="H158">
            <v>1213351.8</v>
          </cell>
        </row>
        <row r="159">
          <cell r="B159" t="str">
            <v>安邦稳健精选3号（第四十九期）</v>
          </cell>
          <cell r="C159">
            <v>1199924.6399999999</v>
          </cell>
          <cell r="D159">
            <v>1.02</v>
          </cell>
          <cell r="E159">
            <v>1223482.8899999999</v>
          </cell>
          <cell r="F159">
            <v>1.2999999999999999E-3</v>
          </cell>
          <cell r="G159">
            <v>1.0181</v>
          </cell>
          <cell r="H159">
            <v>1221643.28</v>
          </cell>
        </row>
        <row r="160">
          <cell r="B160" t="str">
            <v>场外</v>
          </cell>
          <cell r="E160">
            <v>1724043675.8099999</v>
          </cell>
          <cell r="F160">
            <v>1.8312999999999999</v>
          </cell>
          <cell r="H160">
            <v>1905339264.8099999</v>
          </cell>
        </row>
        <row r="161">
          <cell r="B161" t="str">
            <v>申港证券睿丰3号单一资产管理计划</v>
          </cell>
          <cell r="C161">
            <v>1686140942.3104999</v>
          </cell>
          <cell r="D161">
            <v>1.02</v>
          </cell>
          <cell r="E161">
            <v>1724043675.8099999</v>
          </cell>
          <cell r="F161">
            <v>1.8312999999999999</v>
          </cell>
          <cell r="G161">
            <v>1.1299999999999999</v>
          </cell>
          <cell r="H161">
            <v>1905339264.8099999</v>
          </cell>
        </row>
        <row r="162">
          <cell r="B162" t="str">
            <v>保险</v>
          </cell>
          <cell r="E162">
            <v>4751385836.2600002</v>
          </cell>
          <cell r="F162">
            <v>5.0468999999999999</v>
          </cell>
          <cell r="H162">
            <v>4734354898.5</v>
          </cell>
        </row>
        <row r="163">
          <cell r="B163" t="str">
            <v>场外</v>
          </cell>
          <cell r="E163">
            <v>4751385836.2600002</v>
          </cell>
          <cell r="F163">
            <v>5.0468999999999999</v>
          </cell>
          <cell r="H163">
            <v>4734354898.5</v>
          </cell>
        </row>
        <row r="164">
          <cell r="B164" t="str">
            <v>中英益利稳鑫19号</v>
          </cell>
          <cell r="C164">
            <v>701026862.37</v>
          </cell>
          <cell r="D164">
            <v>1.03</v>
          </cell>
          <cell r="E164">
            <v>725202699.88</v>
          </cell>
          <cell r="F164">
            <v>0.77029999999999998</v>
          </cell>
          <cell r="G164">
            <v>1.0021</v>
          </cell>
          <cell r="H164">
            <v>702499018.77999997</v>
          </cell>
        </row>
        <row r="165">
          <cell r="B165" t="str">
            <v>中英益利稳鑫20号</v>
          </cell>
          <cell r="C165">
            <v>698329104.16999996</v>
          </cell>
          <cell r="D165">
            <v>1</v>
          </cell>
          <cell r="E165">
            <v>701478010.16999996</v>
          </cell>
          <cell r="F165">
            <v>0.74509999999999998</v>
          </cell>
          <cell r="G165">
            <v>1.0016</v>
          </cell>
          <cell r="H165">
            <v>699446430.74000001</v>
          </cell>
        </row>
        <row r="166">
          <cell r="B166" t="str">
            <v>光大永明聚宝15号</v>
          </cell>
          <cell r="C166">
            <v>370333299.97000003</v>
          </cell>
          <cell r="D166">
            <v>1</v>
          </cell>
          <cell r="E166">
            <v>370000000</v>
          </cell>
          <cell r="F166">
            <v>0.39300000000000002</v>
          </cell>
          <cell r="G166">
            <v>1.0138</v>
          </cell>
          <cell r="H166">
            <v>375443899.50999999</v>
          </cell>
        </row>
        <row r="167">
          <cell r="B167" t="str">
            <v>光大永明永鑫稳健</v>
          </cell>
          <cell r="C167">
            <v>14012478.57</v>
          </cell>
          <cell r="D167">
            <v>1.04</v>
          </cell>
          <cell r="E167">
            <v>14623422.640000001</v>
          </cell>
          <cell r="F167">
            <v>1.55E-2</v>
          </cell>
          <cell r="G167">
            <v>1.1373</v>
          </cell>
          <cell r="H167">
            <v>15936391.880000001</v>
          </cell>
        </row>
        <row r="168">
          <cell r="B168" t="str">
            <v>光大永明永嘉稳健</v>
          </cell>
          <cell r="C168">
            <v>11738602.43</v>
          </cell>
          <cell r="D168">
            <v>1.05</v>
          </cell>
          <cell r="E168">
            <v>12371313.1</v>
          </cell>
          <cell r="F168">
            <v>1.3100000000000001E-2</v>
          </cell>
          <cell r="G168">
            <v>1.1516</v>
          </cell>
          <cell r="H168">
            <v>13518174.560000001</v>
          </cell>
        </row>
        <row r="169">
          <cell r="B169" t="str">
            <v>阳光盈时11号</v>
          </cell>
          <cell r="C169">
            <v>16882631.609999999</v>
          </cell>
          <cell r="D169">
            <v>1</v>
          </cell>
          <cell r="E169">
            <v>16940666.82</v>
          </cell>
          <cell r="F169">
            <v>1.7999999999999999E-2</v>
          </cell>
          <cell r="G169">
            <v>0.98060000000000003</v>
          </cell>
          <cell r="H169">
            <v>16555108.560000001</v>
          </cell>
        </row>
        <row r="170">
          <cell r="B170" t="str">
            <v>阳光盈时12号</v>
          </cell>
          <cell r="C170">
            <v>1887539.68</v>
          </cell>
          <cell r="D170">
            <v>1</v>
          </cell>
          <cell r="E170">
            <v>1894863.66</v>
          </cell>
          <cell r="F170">
            <v>2E-3</v>
          </cell>
          <cell r="G170">
            <v>0.98440000000000005</v>
          </cell>
          <cell r="H170">
            <v>1858094.06</v>
          </cell>
        </row>
        <row r="171">
          <cell r="B171" t="str">
            <v>阳光盈时13号</v>
          </cell>
          <cell r="C171">
            <v>1992555.18</v>
          </cell>
          <cell r="D171">
            <v>1</v>
          </cell>
          <cell r="E171">
            <v>1999843.41</v>
          </cell>
          <cell r="F171">
            <v>2.0999999999999999E-3</v>
          </cell>
          <cell r="G171">
            <v>0.98329999999999995</v>
          </cell>
          <cell r="H171">
            <v>1959279.51</v>
          </cell>
        </row>
        <row r="172">
          <cell r="B172" t="str">
            <v>阳光盈时15号</v>
          </cell>
          <cell r="C172">
            <v>1888444.07</v>
          </cell>
          <cell r="D172">
            <v>1</v>
          </cell>
          <cell r="E172">
            <v>1895487.39</v>
          </cell>
          <cell r="F172">
            <v>2E-3</v>
          </cell>
          <cell r="G172">
            <v>0.98499999999999999</v>
          </cell>
          <cell r="H172">
            <v>1860117.41</v>
          </cell>
        </row>
        <row r="173">
          <cell r="B173" t="str">
            <v>阳光盈时16号</v>
          </cell>
          <cell r="C173">
            <v>738352.07</v>
          </cell>
          <cell r="D173">
            <v>1.01</v>
          </cell>
          <cell r="E173">
            <v>742076.69</v>
          </cell>
          <cell r="F173">
            <v>8.0000000000000004E-4</v>
          </cell>
          <cell r="G173">
            <v>1.0109999999999999</v>
          </cell>
          <cell r="H173">
            <v>746473.94</v>
          </cell>
        </row>
        <row r="174">
          <cell r="B174" t="str">
            <v>阳光盈时17号</v>
          </cell>
          <cell r="C174">
            <v>838463.06</v>
          </cell>
          <cell r="D174">
            <v>1.01</v>
          </cell>
          <cell r="E174">
            <v>842703.95</v>
          </cell>
          <cell r="F174">
            <v>8.9999999999999998E-4</v>
          </cell>
          <cell r="G174">
            <v>1.0111000000000001</v>
          </cell>
          <cell r="H174">
            <v>847770</v>
          </cell>
        </row>
        <row r="175">
          <cell r="B175" t="str">
            <v>阳光盈时18号</v>
          </cell>
          <cell r="C175">
            <v>938166.15</v>
          </cell>
          <cell r="D175">
            <v>1</v>
          </cell>
          <cell r="E175">
            <v>942810.71</v>
          </cell>
          <cell r="F175">
            <v>1E-3</v>
          </cell>
          <cell r="G175">
            <v>1.0108999999999999</v>
          </cell>
          <cell r="H175">
            <v>948392.16</v>
          </cell>
        </row>
        <row r="176">
          <cell r="B176" t="str">
            <v>阳光盈时19号</v>
          </cell>
          <cell r="C176">
            <v>16899238.25</v>
          </cell>
          <cell r="D176">
            <v>1</v>
          </cell>
          <cell r="E176">
            <v>16978296.379999999</v>
          </cell>
          <cell r="F176">
            <v>1.7999999999999999E-2</v>
          </cell>
          <cell r="G176">
            <v>1.0066999999999999</v>
          </cell>
          <cell r="H176">
            <v>17012463.149999999</v>
          </cell>
        </row>
        <row r="177">
          <cell r="B177" t="str">
            <v>平安资产创赢130号资产管理产品</v>
          </cell>
          <cell r="C177">
            <v>722714880</v>
          </cell>
          <cell r="D177">
            <v>1</v>
          </cell>
          <cell r="E177">
            <v>722714880</v>
          </cell>
          <cell r="F177">
            <v>0.76770000000000005</v>
          </cell>
          <cell r="G177">
            <v>0.99509999999999998</v>
          </cell>
          <cell r="H177">
            <v>719173577.09000003</v>
          </cell>
        </row>
        <row r="178">
          <cell r="B178" t="str">
            <v>平安资产创赢131号资产管理产品</v>
          </cell>
          <cell r="C178">
            <v>706254600</v>
          </cell>
          <cell r="D178">
            <v>1</v>
          </cell>
          <cell r="E178">
            <v>706254600</v>
          </cell>
          <cell r="F178">
            <v>0.75019999999999998</v>
          </cell>
          <cell r="G178">
            <v>1.0052000000000001</v>
          </cell>
          <cell r="H178">
            <v>709927123.91999996</v>
          </cell>
        </row>
        <row r="179">
          <cell r="B179" t="str">
            <v>平安资产创赢132号资产管理产品</v>
          </cell>
          <cell r="C179">
            <v>686810880</v>
          </cell>
          <cell r="D179">
            <v>1</v>
          </cell>
          <cell r="E179">
            <v>686810880</v>
          </cell>
          <cell r="F179">
            <v>0.72950000000000004</v>
          </cell>
          <cell r="G179">
            <v>1.0075000000000001</v>
          </cell>
          <cell r="H179">
            <v>691961961.60000002</v>
          </cell>
        </row>
        <row r="180">
          <cell r="B180" t="str">
            <v>平安资产创赢133号资产管理产品</v>
          </cell>
          <cell r="C180">
            <v>720157000</v>
          </cell>
          <cell r="D180">
            <v>1</v>
          </cell>
          <cell r="E180">
            <v>720157000</v>
          </cell>
          <cell r="F180">
            <v>0.76490000000000002</v>
          </cell>
          <cell r="G180">
            <v>0.99319999999999997</v>
          </cell>
          <cell r="H180">
            <v>715259932.39999998</v>
          </cell>
        </row>
        <row r="181">
          <cell r="B181" t="str">
            <v>中意资产安享稳健11号</v>
          </cell>
          <cell r="C181">
            <v>12955160.26</v>
          </cell>
          <cell r="D181">
            <v>1</v>
          </cell>
          <cell r="E181">
            <v>12955160.26</v>
          </cell>
          <cell r="F181">
            <v>1.38E-2</v>
          </cell>
          <cell r="G181">
            <v>0.99780000000000002</v>
          </cell>
          <cell r="H181">
            <v>12926658.91</v>
          </cell>
        </row>
        <row r="182">
          <cell r="B182" t="str">
            <v>中意资产安享稳健12号</v>
          </cell>
          <cell r="C182">
            <v>12947073.390000001</v>
          </cell>
          <cell r="D182">
            <v>1</v>
          </cell>
          <cell r="E182">
            <v>12947073.390000001</v>
          </cell>
          <cell r="F182">
            <v>1.38E-2</v>
          </cell>
          <cell r="G182">
            <v>0.99829999999999997</v>
          </cell>
          <cell r="H182">
            <v>12925063.369999999</v>
          </cell>
        </row>
        <row r="183">
          <cell r="B183" t="str">
            <v>中意资产安享稳健13号</v>
          </cell>
          <cell r="C183">
            <v>11814170.84</v>
          </cell>
          <cell r="D183">
            <v>1</v>
          </cell>
          <cell r="E183">
            <v>11814170.84</v>
          </cell>
          <cell r="F183">
            <v>1.2500000000000001E-2</v>
          </cell>
          <cell r="G183">
            <v>0.99609999999999999</v>
          </cell>
          <cell r="H183">
            <v>11768095.57</v>
          </cell>
        </row>
        <row r="184">
          <cell r="B184" t="str">
            <v>中意资产安享稳健14号</v>
          </cell>
          <cell r="C184">
            <v>11819876.970000001</v>
          </cell>
          <cell r="D184">
            <v>1</v>
          </cell>
          <cell r="E184">
            <v>11819876.970000001</v>
          </cell>
          <cell r="F184">
            <v>1.26E-2</v>
          </cell>
          <cell r="G184">
            <v>0.99670000000000003</v>
          </cell>
          <cell r="H184">
            <v>11780871.380000001</v>
          </cell>
        </row>
        <row r="185">
          <cell r="B185" t="str">
            <v>基金</v>
          </cell>
          <cell r="E185">
            <v>501550434.83999997</v>
          </cell>
          <cell r="F185">
            <v>0.53269999999999995</v>
          </cell>
          <cell r="H185">
            <v>535526909.91000003</v>
          </cell>
        </row>
        <row r="186">
          <cell r="B186" t="str">
            <v>场外</v>
          </cell>
          <cell r="E186">
            <v>501550434.83999997</v>
          </cell>
          <cell r="F186">
            <v>0.53269999999999995</v>
          </cell>
          <cell r="H186">
            <v>535526909.91000003</v>
          </cell>
        </row>
        <row r="187">
          <cell r="B187" t="str">
            <v>汇添富-添富牛233号单一资产管理计划</v>
          </cell>
          <cell r="C187">
            <v>1550434.84</v>
          </cell>
          <cell r="D187">
            <v>1</v>
          </cell>
          <cell r="E187">
            <v>1550434.84</v>
          </cell>
          <cell r="F187">
            <v>1.6000000000000001E-3</v>
          </cell>
          <cell r="G187">
            <v>0.79590000000000005</v>
          </cell>
          <cell r="H187">
            <v>1233991.0900000001</v>
          </cell>
        </row>
        <row r="188">
          <cell r="B188" t="str">
            <v>汇添富-债添利115号单一资产管理计划</v>
          </cell>
          <cell r="C188">
            <v>499853044.08670002</v>
          </cell>
          <cell r="D188">
            <v>1</v>
          </cell>
          <cell r="E188">
            <v>500000000</v>
          </cell>
          <cell r="F188">
            <v>0.53110000000000002</v>
          </cell>
          <cell r="G188">
            <v>1.0689</v>
          </cell>
          <cell r="H188">
            <v>534292918.81999999</v>
          </cell>
        </row>
        <row r="189">
          <cell r="B189" t="str">
            <v>公允价值变动</v>
          </cell>
          <cell r="E189">
            <v>21644311966.380001</v>
          </cell>
          <cell r="F189">
            <v>22.990400000000001</v>
          </cell>
          <cell r="H189">
            <v>21644311966.380001</v>
          </cell>
        </row>
        <row r="190">
          <cell r="B190" t="str">
            <v>基金</v>
          </cell>
          <cell r="E190">
            <v>-324606347.02999997</v>
          </cell>
          <cell r="F190">
            <v>-0.3448</v>
          </cell>
          <cell r="H190">
            <v>-324606347.02999997</v>
          </cell>
        </row>
        <row r="191">
          <cell r="B191" t="str">
            <v>场外</v>
          </cell>
          <cell r="E191">
            <v>-324606347.02999997</v>
          </cell>
          <cell r="F191">
            <v>-0.3448</v>
          </cell>
          <cell r="H191">
            <v>-324606347.02999997</v>
          </cell>
        </row>
        <row r="192">
          <cell r="B192" t="str">
            <v>一般开放式基金</v>
          </cell>
          <cell r="E192">
            <v>-324606347.02999997</v>
          </cell>
          <cell r="F192">
            <v>-0.3448</v>
          </cell>
          <cell r="H192">
            <v>-324606347.02999997</v>
          </cell>
        </row>
        <row r="193">
          <cell r="B193" t="str">
            <v>易方达裕祥回报债券</v>
          </cell>
          <cell r="E193">
            <v>-92379192.609999999</v>
          </cell>
          <cell r="F193">
            <v>-9.8100000000000007E-2</v>
          </cell>
          <cell r="H193">
            <v>-92379192.609999999</v>
          </cell>
        </row>
        <row r="194">
          <cell r="B194" t="str">
            <v>华夏鼎利债券A</v>
          </cell>
          <cell r="E194">
            <v>-17661008.82</v>
          </cell>
          <cell r="F194">
            <v>-1.8800000000000001E-2</v>
          </cell>
          <cell r="H194">
            <v>-17661008.82</v>
          </cell>
        </row>
        <row r="195">
          <cell r="B195" t="str">
            <v>兴全恒益债券A</v>
          </cell>
          <cell r="E195">
            <v>23903157.539999999</v>
          </cell>
          <cell r="F195">
            <v>2.5399999999999999E-2</v>
          </cell>
          <cell r="H195">
            <v>23903157.539999999</v>
          </cell>
        </row>
        <row r="196">
          <cell r="B196" t="str">
            <v>嘉实稳固收益债券A</v>
          </cell>
          <cell r="E196">
            <v>-87247682.489999995</v>
          </cell>
          <cell r="F196">
            <v>-9.2700000000000005E-2</v>
          </cell>
          <cell r="H196">
            <v>-87247682.489999995</v>
          </cell>
        </row>
        <row r="197">
          <cell r="B197" t="str">
            <v>华夏鼎清债券A</v>
          </cell>
          <cell r="E197">
            <v>11947612.960000001</v>
          </cell>
          <cell r="F197">
            <v>1.2699999999999999E-2</v>
          </cell>
          <cell r="H197">
            <v>11947612.960000001</v>
          </cell>
        </row>
        <row r="198">
          <cell r="B198" t="str">
            <v>汇添富双利债券A</v>
          </cell>
          <cell r="E198">
            <v>-163169233.61000001</v>
          </cell>
          <cell r="F198">
            <v>-0.17330000000000001</v>
          </cell>
          <cell r="H198">
            <v>-163169233.61000001</v>
          </cell>
        </row>
        <row r="199">
          <cell r="B199" t="str">
            <v>可供出售股票公允价值变动</v>
          </cell>
          <cell r="E199">
            <v>12293788171.02</v>
          </cell>
          <cell r="F199">
            <v>13.058400000000001</v>
          </cell>
          <cell r="H199">
            <v>12293788171.02</v>
          </cell>
        </row>
        <row r="200">
          <cell r="B200" t="str">
            <v>上海</v>
          </cell>
          <cell r="E200">
            <v>12293788171.02</v>
          </cell>
          <cell r="F200">
            <v>13.058400000000001</v>
          </cell>
          <cell r="H200">
            <v>12293788171.02</v>
          </cell>
        </row>
        <row r="201">
          <cell r="B201" t="str">
            <v>上市流通</v>
          </cell>
          <cell r="E201">
            <v>12293788171.02</v>
          </cell>
          <cell r="F201">
            <v>13.058400000000001</v>
          </cell>
          <cell r="H201">
            <v>12293788171.02</v>
          </cell>
        </row>
        <row r="202">
          <cell r="B202" t="str">
            <v>招商银行</v>
          </cell>
          <cell r="E202">
            <v>12293788171.02</v>
          </cell>
          <cell r="F202">
            <v>13.058400000000001</v>
          </cell>
          <cell r="H202">
            <v>12293788171.02</v>
          </cell>
        </row>
        <row r="203">
          <cell r="B203" t="str">
            <v>股权投资</v>
          </cell>
          <cell r="E203">
            <v>9414932652</v>
          </cell>
          <cell r="F203">
            <v>10.000500000000001</v>
          </cell>
          <cell r="H203">
            <v>9414932652</v>
          </cell>
        </row>
        <row r="204">
          <cell r="B204" t="str">
            <v>未上市公司股权</v>
          </cell>
          <cell r="E204">
            <v>9414932652</v>
          </cell>
          <cell r="F204">
            <v>10.000500000000001</v>
          </cell>
          <cell r="H204">
            <v>9414932652</v>
          </cell>
        </row>
        <row r="205">
          <cell r="B205" t="str">
            <v>未上市公司股权</v>
          </cell>
          <cell r="E205">
            <v>9414932652</v>
          </cell>
          <cell r="F205">
            <v>10.000500000000001</v>
          </cell>
          <cell r="H205">
            <v>9414932652</v>
          </cell>
        </row>
        <row r="206">
          <cell r="B206" t="str">
            <v>河南超聚变数字技术有限公司股权转让</v>
          </cell>
          <cell r="E206">
            <v>972557379</v>
          </cell>
          <cell r="F206">
            <v>1.0329999999999999</v>
          </cell>
          <cell r="H206">
            <v>972557379</v>
          </cell>
        </row>
        <row r="207">
          <cell r="B207" t="str">
            <v>鑫芯半导体科技有限公司增资款</v>
          </cell>
          <cell r="E207">
            <v>979104077</v>
          </cell>
          <cell r="F207">
            <v>1.04</v>
          </cell>
          <cell r="H207">
            <v>979104077</v>
          </cell>
        </row>
        <row r="208">
          <cell r="B208" t="str">
            <v>华大半导体有限公司增资款</v>
          </cell>
          <cell r="E208">
            <v>1572945044</v>
          </cell>
          <cell r="F208">
            <v>1.6708000000000001</v>
          </cell>
          <cell r="H208">
            <v>1572945044</v>
          </cell>
        </row>
        <row r="209">
          <cell r="B209" t="str">
            <v>南京领行科技股份有限公司增资</v>
          </cell>
          <cell r="E209">
            <v>2981931400</v>
          </cell>
          <cell r="F209">
            <v>3.1674000000000002</v>
          </cell>
          <cell r="H209">
            <v>2981931400</v>
          </cell>
        </row>
        <row r="210">
          <cell r="B210" t="str">
            <v>睿力集成电路有限公司增资</v>
          </cell>
          <cell r="E210">
            <v>2908394752</v>
          </cell>
          <cell r="F210">
            <v>3.0893000000000002</v>
          </cell>
          <cell r="H210">
            <v>2908394752</v>
          </cell>
        </row>
        <row r="211">
          <cell r="B211" t="str">
            <v>可供出售债券公允价值变动</v>
          </cell>
          <cell r="E211">
            <v>62116611.43</v>
          </cell>
          <cell r="F211">
            <v>6.6000000000000003E-2</v>
          </cell>
          <cell r="H211">
            <v>62116611.43</v>
          </cell>
        </row>
        <row r="212">
          <cell r="B212" t="str">
            <v>国债</v>
          </cell>
          <cell r="E212">
            <v>31739.040000000001</v>
          </cell>
          <cell r="H212">
            <v>31739.040000000001</v>
          </cell>
        </row>
        <row r="213">
          <cell r="B213" t="str">
            <v>上海</v>
          </cell>
          <cell r="E213">
            <v>31739.040000000001</v>
          </cell>
          <cell r="H213">
            <v>31739.040000000001</v>
          </cell>
        </row>
        <row r="214">
          <cell r="B214" t="str">
            <v>16国债10</v>
          </cell>
          <cell r="E214">
            <v>31739.040000000001</v>
          </cell>
          <cell r="H214">
            <v>31739.040000000001</v>
          </cell>
        </row>
        <row r="215">
          <cell r="B215" t="str">
            <v>企业债</v>
          </cell>
          <cell r="E215">
            <v>35221439.270000003</v>
          </cell>
          <cell r="F215">
            <v>3.7400000000000003E-2</v>
          </cell>
          <cell r="H215">
            <v>35221439.270000003</v>
          </cell>
        </row>
        <row r="216">
          <cell r="B216" t="str">
            <v>上海</v>
          </cell>
          <cell r="E216">
            <v>12742000</v>
          </cell>
          <cell r="F216">
            <v>1.35E-2</v>
          </cell>
          <cell r="H216">
            <v>12742000</v>
          </cell>
        </row>
        <row r="217">
          <cell r="B217" t="str">
            <v>21常鼎01</v>
          </cell>
          <cell r="E217">
            <v>738000</v>
          </cell>
          <cell r="F217">
            <v>8.0000000000000004E-4</v>
          </cell>
          <cell r="H217">
            <v>738000</v>
          </cell>
        </row>
        <row r="218">
          <cell r="B218" t="str">
            <v>21隆博债</v>
          </cell>
          <cell r="E218">
            <v>3699000</v>
          </cell>
          <cell r="F218">
            <v>3.8999999999999998E-3</v>
          </cell>
          <cell r="H218">
            <v>3699000</v>
          </cell>
        </row>
        <row r="219">
          <cell r="B219" t="str">
            <v>21资城01</v>
          </cell>
          <cell r="E219">
            <v>7110000</v>
          </cell>
          <cell r="F219">
            <v>7.6E-3</v>
          </cell>
          <cell r="H219">
            <v>7110000</v>
          </cell>
        </row>
        <row r="220">
          <cell r="B220" t="str">
            <v>21金松债</v>
          </cell>
          <cell r="E220">
            <v>250000</v>
          </cell>
          <cell r="F220">
            <v>2.9999999999999997E-4</v>
          </cell>
          <cell r="H220">
            <v>250000</v>
          </cell>
        </row>
        <row r="221">
          <cell r="B221" t="str">
            <v>21新专01</v>
          </cell>
          <cell r="E221">
            <v>945000</v>
          </cell>
          <cell r="F221">
            <v>1E-3</v>
          </cell>
          <cell r="H221">
            <v>945000</v>
          </cell>
        </row>
        <row r="222">
          <cell r="B222" t="str">
            <v>银行间</v>
          </cell>
          <cell r="E222">
            <v>22479439.27</v>
          </cell>
          <cell r="F222">
            <v>2.3900000000000001E-2</v>
          </cell>
          <cell r="H222">
            <v>22479439.27</v>
          </cell>
        </row>
        <row r="223">
          <cell r="B223" t="str">
            <v>19渝两江双创债01</v>
          </cell>
          <cell r="E223">
            <v>106402.24000000001</v>
          </cell>
          <cell r="F223">
            <v>1E-4</v>
          </cell>
          <cell r="H223">
            <v>106402.24000000001</v>
          </cell>
        </row>
        <row r="224">
          <cell r="B224" t="str">
            <v>14汉城投MTN001</v>
          </cell>
          <cell r="E224">
            <v>238075.88</v>
          </cell>
          <cell r="F224">
            <v>2.9999999999999997E-4</v>
          </cell>
          <cell r="H224">
            <v>238075.88</v>
          </cell>
        </row>
        <row r="225">
          <cell r="B225" t="str">
            <v>18河钢集MTN002</v>
          </cell>
          <cell r="E225">
            <v>5121.09</v>
          </cell>
          <cell r="H225">
            <v>5121.09</v>
          </cell>
        </row>
        <row r="226">
          <cell r="B226" t="str">
            <v>18京国资MTN003</v>
          </cell>
          <cell r="E226">
            <v>93985.54</v>
          </cell>
          <cell r="F226">
            <v>1E-4</v>
          </cell>
          <cell r="H226">
            <v>93985.54</v>
          </cell>
        </row>
        <row r="227">
          <cell r="B227" t="str">
            <v>18京热力MTN002</v>
          </cell>
          <cell r="E227">
            <v>209350.36</v>
          </cell>
          <cell r="F227">
            <v>2.0000000000000001E-4</v>
          </cell>
          <cell r="H227">
            <v>209350.36</v>
          </cell>
        </row>
        <row r="228">
          <cell r="B228" t="str">
            <v>18陕煤化MTN004</v>
          </cell>
          <cell r="E228">
            <v>601576.53</v>
          </cell>
          <cell r="F228">
            <v>5.9999999999999995E-4</v>
          </cell>
          <cell r="H228">
            <v>601576.53</v>
          </cell>
        </row>
        <row r="229">
          <cell r="B229" t="str">
            <v>18首钢MTN005</v>
          </cell>
          <cell r="E229">
            <v>939196.21</v>
          </cell>
          <cell r="F229">
            <v>1E-3</v>
          </cell>
          <cell r="H229">
            <v>939196.21</v>
          </cell>
        </row>
        <row r="230">
          <cell r="B230" t="str">
            <v>19首钢MTN001</v>
          </cell>
          <cell r="E230">
            <v>1629905.95</v>
          </cell>
          <cell r="F230">
            <v>1.6999999999999999E-3</v>
          </cell>
          <cell r="H230">
            <v>1629905.95</v>
          </cell>
        </row>
        <row r="231">
          <cell r="B231" t="str">
            <v>19苏州国际MTN002</v>
          </cell>
          <cell r="E231">
            <v>185986.62</v>
          </cell>
          <cell r="F231">
            <v>2.0000000000000001E-4</v>
          </cell>
          <cell r="H231">
            <v>185986.62</v>
          </cell>
        </row>
        <row r="232">
          <cell r="B232" t="str">
            <v>19首钢MTN003</v>
          </cell>
          <cell r="E232">
            <v>251127.99</v>
          </cell>
          <cell r="F232">
            <v>2.9999999999999997E-4</v>
          </cell>
          <cell r="H232">
            <v>251127.99</v>
          </cell>
        </row>
        <row r="233">
          <cell r="B233" t="str">
            <v>19青岛城投MTN002</v>
          </cell>
          <cell r="E233">
            <v>53429.64</v>
          </cell>
          <cell r="F233">
            <v>1E-4</v>
          </cell>
          <cell r="H233">
            <v>53429.64</v>
          </cell>
        </row>
        <row r="234">
          <cell r="B234" t="str">
            <v>19陕煤化MTN001</v>
          </cell>
          <cell r="E234">
            <v>2401392.14</v>
          </cell>
          <cell r="F234">
            <v>2.5999999999999999E-3</v>
          </cell>
          <cell r="H234">
            <v>2401392.14</v>
          </cell>
        </row>
        <row r="235">
          <cell r="B235" t="str">
            <v>19首钢MTN002</v>
          </cell>
          <cell r="E235">
            <v>507884.21</v>
          </cell>
          <cell r="F235">
            <v>5.0000000000000001E-4</v>
          </cell>
          <cell r="H235">
            <v>507884.21</v>
          </cell>
        </row>
        <row r="236">
          <cell r="B236" t="str">
            <v>19陕煤化MTN002</v>
          </cell>
          <cell r="E236">
            <v>1530114.61</v>
          </cell>
          <cell r="F236">
            <v>1.6000000000000001E-3</v>
          </cell>
          <cell r="H236">
            <v>1530114.61</v>
          </cell>
        </row>
        <row r="237">
          <cell r="B237" t="str">
            <v>19首创集MTN001</v>
          </cell>
          <cell r="E237">
            <v>659926.35</v>
          </cell>
          <cell r="F237">
            <v>6.9999999999999999E-4</v>
          </cell>
          <cell r="H237">
            <v>659926.35</v>
          </cell>
        </row>
        <row r="238">
          <cell r="B238" t="str">
            <v>19川发展MTN003A</v>
          </cell>
          <cell r="E238">
            <v>1316570.1200000001</v>
          </cell>
          <cell r="F238">
            <v>1.4E-3</v>
          </cell>
          <cell r="H238">
            <v>1316570.1200000001</v>
          </cell>
        </row>
        <row r="239">
          <cell r="B239" t="str">
            <v>19陕煤化MTN003</v>
          </cell>
          <cell r="E239">
            <v>2585742.59</v>
          </cell>
          <cell r="F239">
            <v>2.7000000000000001E-3</v>
          </cell>
          <cell r="H239">
            <v>2585742.59</v>
          </cell>
        </row>
        <row r="240">
          <cell r="B240" t="str">
            <v>19陕煤化MTN004</v>
          </cell>
          <cell r="E240">
            <v>2236533.7599999998</v>
          </cell>
          <cell r="F240">
            <v>2.3999999999999998E-3</v>
          </cell>
          <cell r="H240">
            <v>2236533.7599999998</v>
          </cell>
        </row>
        <row r="241">
          <cell r="B241" t="str">
            <v>19京基投MTN001A</v>
          </cell>
          <cell r="E241">
            <v>4593117.4400000004</v>
          </cell>
          <cell r="F241">
            <v>4.8999999999999998E-3</v>
          </cell>
          <cell r="H241">
            <v>4593117.4400000004</v>
          </cell>
        </row>
        <row r="242">
          <cell r="B242" t="str">
            <v>20扬州绿产MTN002</v>
          </cell>
          <cell r="E242">
            <v>944000</v>
          </cell>
          <cell r="F242">
            <v>1E-3</v>
          </cell>
          <cell r="H242">
            <v>944000</v>
          </cell>
        </row>
        <row r="243">
          <cell r="B243" t="str">
            <v>20荆门投</v>
          </cell>
          <cell r="E243">
            <v>1390000</v>
          </cell>
          <cell r="F243">
            <v>1.5E-3</v>
          </cell>
          <cell r="H243">
            <v>1390000</v>
          </cell>
        </row>
        <row r="244">
          <cell r="B244" t="str">
            <v>政策性金融债</v>
          </cell>
          <cell r="E244">
            <v>26863433.120000001</v>
          </cell>
          <cell r="F244">
            <v>2.8500000000000001E-2</v>
          </cell>
          <cell r="H244">
            <v>26863433.120000001</v>
          </cell>
        </row>
        <row r="245">
          <cell r="B245" t="str">
            <v>银行间</v>
          </cell>
          <cell r="E245">
            <v>26863433.120000001</v>
          </cell>
          <cell r="F245">
            <v>2.8500000000000001E-2</v>
          </cell>
          <cell r="H245">
            <v>26863433.120000001</v>
          </cell>
        </row>
        <row r="246">
          <cell r="B246" t="str">
            <v>16国开10</v>
          </cell>
          <cell r="E246">
            <v>5225731.3</v>
          </cell>
          <cell r="F246">
            <v>5.5999999999999999E-3</v>
          </cell>
          <cell r="H246">
            <v>5225731.3</v>
          </cell>
        </row>
        <row r="247">
          <cell r="B247" t="str">
            <v>16国开13</v>
          </cell>
          <cell r="E247">
            <v>18358726.48</v>
          </cell>
          <cell r="F247">
            <v>1.95E-2</v>
          </cell>
          <cell r="H247">
            <v>18358726.48</v>
          </cell>
        </row>
        <row r="248">
          <cell r="B248" t="str">
            <v>16农发08</v>
          </cell>
          <cell r="E248">
            <v>3278975.34</v>
          </cell>
          <cell r="F248">
            <v>3.5000000000000001E-3</v>
          </cell>
          <cell r="H248">
            <v>3278975.34</v>
          </cell>
        </row>
        <row r="249">
          <cell r="B249" t="str">
            <v>可供出售产品公允价值变动</v>
          </cell>
          <cell r="E249">
            <v>198080878.96000001</v>
          </cell>
          <cell r="F249">
            <v>0.2104</v>
          </cell>
          <cell r="H249">
            <v>198080878.96000001</v>
          </cell>
        </row>
        <row r="250">
          <cell r="B250" t="str">
            <v>保险产品</v>
          </cell>
          <cell r="E250">
            <v>181135341.65000001</v>
          </cell>
          <cell r="F250">
            <v>0.19239999999999999</v>
          </cell>
          <cell r="H250">
            <v>181135341.65000001</v>
          </cell>
        </row>
        <row r="251">
          <cell r="B251" t="str">
            <v>保险资管产品</v>
          </cell>
          <cell r="E251">
            <v>-160247.35</v>
          </cell>
          <cell r="F251">
            <v>-2.0000000000000001E-4</v>
          </cell>
          <cell r="H251">
            <v>-160247.35</v>
          </cell>
        </row>
        <row r="252">
          <cell r="B252" t="str">
            <v>安邦资产稳健精选1号（第二期）</v>
          </cell>
          <cell r="E252">
            <v>-18.39</v>
          </cell>
          <cell r="H252">
            <v>-18.39</v>
          </cell>
        </row>
        <row r="253">
          <cell r="B253" t="str">
            <v>安邦资产稳健精选1号（第五期）</v>
          </cell>
          <cell r="E253">
            <v>13456.16</v>
          </cell>
          <cell r="H253">
            <v>13456.16</v>
          </cell>
        </row>
        <row r="254">
          <cell r="B254" t="str">
            <v>安邦资产稳健精选2号（第一期）</v>
          </cell>
          <cell r="E254">
            <v>-5283</v>
          </cell>
          <cell r="H254">
            <v>-5283</v>
          </cell>
        </row>
        <row r="255">
          <cell r="B255" t="str">
            <v>安邦资产稳健精选2号（第二期）</v>
          </cell>
          <cell r="E255">
            <v>7242.42</v>
          </cell>
          <cell r="H255">
            <v>7242.42</v>
          </cell>
        </row>
        <row r="256">
          <cell r="B256" t="str">
            <v>安邦资产稳健精选2号（第三期）</v>
          </cell>
          <cell r="E256">
            <v>-19100.78</v>
          </cell>
          <cell r="H256">
            <v>-19100.78</v>
          </cell>
        </row>
        <row r="257">
          <cell r="B257" t="str">
            <v>安邦稳健精选1号（第三十一期）</v>
          </cell>
          <cell r="E257">
            <v>-19524.18</v>
          </cell>
          <cell r="H257">
            <v>-19524.18</v>
          </cell>
        </row>
        <row r="258">
          <cell r="B258" t="str">
            <v>安邦稳健精选1号（第三十二期）</v>
          </cell>
          <cell r="E258">
            <v>-18239.62</v>
          </cell>
          <cell r="H258">
            <v>-18239.62</v>
          </cell>
        </row>
        <row r="259">
          <cell r="B259" t="str">
            <v>安邦稳健精选2号（第六期）</v>
          </cell>
          <cell r="E259">
            <v>-4323.83</v>
          </cell>
          <cell r="H259">
            <v>-4323.83</v>
          </cell>
        </row>
        <row r="260">
          <cell r="B260" t="str">
            <v>安邦稳健精选2号（第十九期）</v>
          </cell>
          <cell r="E260">
            <v>-5054.75</v>
          </cell>
          <cell r="H260">
            <v>-5054.75</v>
          </cell>
        </row>
        <row r="261">
          <cell r="B261" t="str">
            <v>安邦稳健精选2号（第二十期）</v>
          </cell>
          <cell r="E261">
            <v>-19586.25</v>
          </cell>
          <cell r="H261">
            <v>-19586.25</v>
          </cell>
        </row>
        <row r="262">
          <cell r="B262" t="str">
            <v>安邦稳健精选2号（第二十一期）</v>
          </cell>
          <cell r="E262">
            <v>-15036.07</v>
          </cell>
          <cell r="H262">
            <v>-15036.07</v>
          </cell>
        </row>
        <row r="263">
          <cell r="B263" t="str">
            <v>安邦稳健精选3号（第二十二期）</v>
          </cell>
          <cell r="E263">
            <v>-8251.31</v>
          </cell>
          <cell r="H263">
            <v>-8251.31</v>
          </cell>
        </row>
        <row r="264">
          <cell r="B264" t="str">
            <v>安邦稳健精选3号（第二十三期）</v>
          </cell>
          <cell r="E264">
            <v>-6552.94</v>
          </cell>
          <cell r="H264">
            <v>-6552.94</v>
          </cell>
        </row>
        <row r="265">
          <cell r="B265" t="str">
            <v>安邦稳健精选3号（第三十期）</v>
          </cell>
          <cell r="E265">
            <v>-10117.16</v>
          </cell>
          <cell r="H265">
            <v>-10117.16</v>
          </cell>
        </row>
        <row r="266">
          <cell r="B266" t="str">
            <v>安邦稳健精选3号（第三十二期）</v>
          </cell>
          <cell r="E266">
            <v>-4952.0200000000004</v>
          </cell>
          <cell r="H266">
            <v>-4952.0200000000004</v>
          </cell>
        </row>
        <row r="267">
          <cell r="B267" t="str">
            <v>安邦稳健精选3号（第三十九期）</v>
          </cell>
          <cell r="E267">
            <v>-6568.46</v>
          </cell>
          <cell r="H267">
            <v>-6568.46</v>
          </cell>
        </row>
        <row r="268">
          <cell r="B268" t="str">
            <v>安邦稳健精选3号（第四十一期）</v>
          </cell>
          <cell r="E268">
            <v>-8171.81</v>
          </cell>
          <cell r="H268">
            <v>-8171.81</v>
          </cell>
        </row>
        <row r="269">
          <cell r="B269" t="str">
            <v>安邦稳健精选3号（第四十二期）</v>
          </cell>
          <cell r="E269">
            <v>-4841.53</v>
          </cell>
          <cell r="H269">
            <v>-4841.53</v>
          </cell>
        </row>
        <row r="270">
          <cell r="B270" t="str">
            <v>安邦稳健精选3号（第四十三期）</v>
          </cell>
          <cell r="E270">
            <v>-4575.45</v>
          </cell>
          <cell r="H270">
            <v>-4575.45</v>
          </cell>
        </row>
        <row r="271">
          <cell r="B271" t="str">
            <v>安邦稳健精选3号（第四十六期）</v>
          </cell>
          <cell r="E271">
            <v>-3368.24</v>
          </cell>
          <cell r="H271">
            <v>-3368.24</v>
          </cell>
        </row>
        <row r="272">
          <cell r="B272" t="str">
            <v>安邦稳健精选3号（第四十七期）</v>
          </cell>
          <cell r="E272">
            <v>-7964.34</v>
          </cell>
          <cell r="H272">
            <v>-7964.34</v>
          </cell>
        </row>
        <row r="273">
          <cell r="B273" t="str">
            <v>安邦稳健精选3号（第四十八期）</v>
          </cell>
          <cell r="E273">
            <v>-7576.19</v>
          </cell>
          <cell r="H273">
            <v>-7576.19</v>
          </cell>
        </row>
        <row r="274">
          <cell r="B274" t="str">
            <v>安邦稳健精选3号（第四十九期）</v>
          </cell>
          <cell r="E274">
            <v>-1839.61</v>
          </cell>
          <cell r="H274">
            <v>-1839.61</v>
          </cell>
        </row>
        <row r="275">
          <cell r="B275" t="str">
            <v>场外</v>
          </cell>
          <cell r="E275">
            <v>181295589</v>
          </cell>
          <cell r="F275">
            <v>0.19259999999999999</v>
          </cell>
          <cell r="H275">
            <v>181295589</v>
          </cell>
        </row>
        <row r="276">
          <cell r="B276" t="str">
            <v>申港证券睿丰3号单一资产管理计划</v>
          </cell>
          <cell r="E276">
            <v>181295589</v>
          </cell>
          <cell r="F276">
            <v>0.19259999999999999</v>
          </cell>
          <cell r="H276">
            <v>181295589</v>
          </cell>
        </row>
        <row r="277">
          <cell r="B277" t="str">
            <v>保险</v>
          </cell>
          <cell r="E277">
            <v>-17030937.760000002</v>
          </cell>
          <cell r="F277">
            <v>-1.8100000000000002E-2</v>
          </cell>
          <cell r="H277">
            <v>-17030937.760000002</v>
          </cell>
        </row>
        <row r="278">
          <cell r="B278" t="str">
            <v>场外</v>
          </cell>
          <cell r="E278">
            <v>-17030937.760000002</v>
          </cell>
          <cell r="F278">
            <v>-1.8100000000000002E-2</v>
          </cell>
          <cell r="H278">
            <v>-17030937.760000002</v>
          </cell>
        </row>
        <row r="279">
          <cell r="B279" t="str">
            <v>中英益利稳鑫19号</v>
          </cell>
          <cell r="E279">
            <v>-22703681.100000001</v>
          </cell>
          <cell r="F279">
            <v>-2.41E-2</v>
          </cell>
          <cell r="H279">
            <v>-22703681.100000001</v>
          </cell>
        </row>
        <row r="280">
          <cell r="B280" t="str">
            <v>中英益利稳鑫20号</v>
          </cell>
          <cell r="E280">
            <v>-2031579.43</v>
          </cell>
          <cell r="F280">
            <v>-2.2000000000000001E-3</v>
          </cell>
          <cell r="H280">
            <v>-2031579.43</v>
          </cell>
        </row>
        <row r="281">
          <cell r="B281" t="str">
            <v>光大永明聚宝15号</v>
          </cell>
          <cell r="E281">
            <v>5443899.5099999998</v>
          </cell>
          <cell r="F281">
            <v>5.7999999999999996E-3</v>
          </cell>
          <cell r="H281">
            <v>5443899.5099999998</v>
          </cell>
        </row>
        <row r="282">
          <cell r="B282" t="str">
            <v>光大永明永鑫稳健</v>
          </cell>
          <cell r="E282">
            <v>1312969.24</v>
          </cell>
          <cell r="F282">
            <v>1.4E-3</v>
          </cell>
          <cell r="H282">
            <v>1312969.24</v>
          </cell>
        </row>
        <row r="283">
          <cell r="B283" t="str">
            <v>光大永明永嘉稳健</v>
          </cell>
          <cell r="E283">
            <v>1146861.46</v>
          </cell>
          <cell r="F283">
            <v>1.1999999999999999E-3</v>
          </cell>
          <cell r="H283">
            <v>1146861.46</v>
          </cell>
        </row>
        <row r="284">
          <cell r="B284" t="str">
            <v>阳光盈时11号</v>
          </cell>
          <cell r="E284">
            <v>-385558.26</v>
          </cell>
          <cell r="F284">
            <v>-4.0000000000000002E-4</v>
          </cell>
          <cell r="H284">
            <v>-385558.26</v>
          </cell>
        </row>
        <row r="285">
          <cell r="B285" t="str">
            <v>阳光盈时12号</v>
          </cell>
          <cell r="E285">
            <v>-36769.599999999999</v>
          </cell>
          <cell r="H285">
            <v>-36769.599999999999</v>
          </cell>
        </row>
        <row r="286">
          <cell r="B286" t="str">
            <v>阳光盈时13号</v>
          </cell>
          <cell r="E286">
            <v>-40563.9</v>
          </cell>
          <cell r="H286">
            <v>-40563.9</v>
          </cell>
        </row>
        <row r="287">
          <cell r="B287" t="str">
            <v>阳光盈时15号</v>
          </cell>
          <cell r="E287">
            <v>-35369.980000000003</v>
          </cell>
          <cell r="H287">
            <v>-35369.980000000003</v>
          </cell>
        </row>
        <row r="288">
          <cell r="B288" t="str">
            <v>阳光盈时16号</v>
          </cell>
          <cell r="E288">
            <v>4397.25</v>
          </cell>
          <cell r="H288">
            <v>4397.25</v>
          </cell>
        </row>
        <row r="289">
          <cell r="B289" t="str">
            <v>阳光盈时17号</v>
          </cell>
          <cell r="E289">
            <v>5066.05</v>
          </cell>
          <cell r="H289">
            <v>5066.05</v>
          </cell>
        </row>
        <row r="290">
          <cell r="B290" t="str">
            <v>阳光盈时18号</v>
          </cell>
          <cell r="E290">
            <v>5581.45</v>
          </cell>
          <cell r="H290">
            <v>5581.45</v>
          </cell>
        </row>
        <row r="291">
          <cell r="B291" t="str">
            <v>阳光盈时19号</v>
          </cell>
          <cell r="E291">
            <v>34166.769999999997</v>
          </cell>
          <cell r="H291">
            <v>34166.769999999997</v>
          </cell>
        </row>
        <row r="292">
          <cell r="B292" t="str">
            <v>平安资产创赢130号资产管理产品</v>
          </cell>
          <cell r="E292">
            <v>-3541302.91</v>
          </cell>
          <cell r="F292">
            <v>-3.8E-3</v>
          </cell>
          <cell r="H292">
            <v>-3541302.91</v>
          </cell>
        </row>
        <row r="293">
          <cell r="B293" t="str">
            <v>平安资产创赢131号资产管理产品</v>
          </cell>
          <cell r="E293">
            <v>3672523.92</v>
          </cell>
          <cell r="F293">
            <v>3.8999999999999998E-3</v>
          </cell>
          <cell r="H293">
            <v>3672523.92</v>
          </cell>
        </row>
        <row r="294">
          <cell r="B294" t="str">
            <v>平安资产创赢132号资产管理产品</v>
          </cell>
          <cell r="E294">
            <v>5151081.5999999996</v>
          </cell>
          <cell r="F294">
            <v>5.4999999999999997E-3</v>
          </cell>
          <cell r="H294">
            <v>5151081.5999999996</v>
          </cell>
        </row>
        <row r="295">
          <cell r="B295" t="str">
            <v>平安资产创赢133号资产管理产品</v>
          </cell>
          <cell r="E295">
            <v>-4897067.5999999996</v>
          </cell>
          <cell r="F295">
            <v>-5.1999999999999998E-3</v>
          </cell>
          <cell r="H295">
            <v>-4897067.5999999996</v>
          </cell>
        </row>
        <row r="296">
          <cell r="B296" t="str">
            <v>中意资产安享稳健11号</v>
          </cell>
          <cell r="E296">
            <v>-28501.35</v>
          </cell>
          <cell r="H296">
            <v>-28501.35</v>
          </cell>
        </row>
        <row r="297">
          <cell r="B297" t="str">
            <v>中意资产安享稳健12号</v>
          </cell>
          <cell r="E297">
            <v>-22010.02</v>
          </cell>
          <cell r="H297">
            <v>-22010.02</v>
          </cell>
        </row>
        <row r="298">
          <cell r="B298" t="str">
            <v>中意资产安享稳健13号</v>
          </cell>
          <cell r="E298">
            <v>-46075.27</v>
          </cell>
          <cell r="H298">
            <v>-46075.27</v>
          </cell>
        </row>
        <row r="299">
          <cell r="B299" t="str">
            <v>中意资产安享稳健14号</v>
          </cell>
          <cell r="E299">
            <v>-39005.589999999997</v>
          </cell>
          <cell r="H299">
            <v>-39005.589999999997</v>
          </cell>
        </row>
        <row r="300">
          <cell r="B300" t="str">
            <v>基金</v>
          </cell>
          <cell r="E300">
            <v>33976475.07</v>
          </cell>
          <cell r="F300">
            <v>3.61E-2</v>
          </cell>
          <cell r="H300">
            <v>33976475.07</v>
          </cell>
        </row>
        <row r="301">
          <cell r="B301" t="str">
            <v>场外</v>
          </cell>
          <cell r="E301">
            <v>33976475.07</v>
          </cell>
          <cell r="F301">
            <v>3.61E-2</v>
          </cell>
          <cell r="H301">
            <v>33976475.07</v>
          </cell>
        </row>
        <row r="302">
          <cell r="B302" t="str">
            <v>汇添富-添富牛233号单一资产管理计划</v>
          </cell>
          <cell r="E302">
            <v>-316443.75</v>
          </cell>
          <cell r="F302">
            <v>-2.9999999999999997E-4</v>
          </cell>
          <cell r="H302">
            <v>-316443.75</v>
          </cell>
        </row>
        <row r="303">
          <cell r="B303" t="str">
            <v>汇添富-债添利115号单一资产管理计划</v>
          </cell>
          <cell r="E303">
            <v>34292918.82</v>
          </cell>
          <cell r="F303">
            <v>3.6400000000000002E-2</v>
          </cell>
          <cell r="H303">
            <v>34292918.82</v>
          </cell>
        </row>
        <row r="304">
          <cell r="B304" t="str">
            <v>折溢价</v>
          </cell>
          <cell r="E304">
            <v>-5381611.4299999997</v>
          </cell>
          <cell r="F304">
            <v>-5.7000000000000002E-3</v>
          </cell>
          <cell r="H304">
            <v>0</v>
          </cell>
        </row>
        <row r="305">
          <cell r="B305" t="str">
            <v>债券</v>
          </cell>
          <cell r="E305">
            <v>-5381611.4299999997</v>
          </cell>
          <cell r="F305">
            <v>-5.7000000000000002E-3</v>
          </cell>
          <cell r="H305">
            <v>0</v>
          </cell>
        </row>
        <row r="306">
          <cell r="B306" t="str">
            <v>国债</v>
          </cell>
          <cell r="E306">
            <v>86260.96</v>
          </cell>
          <cell r="F306">
            <v>1E-4</v>
          </cell>
          <cell r="H306">
            <v>0</v>
          </cell>
        </row>
        <row r="307">
          <cell r="B307" t="str">
            <v>上交所国债</v>
          </cell>
          <cell r="E307">
            <v>86260.96</v>
          </cell>
          <cell r="F307">
            <v>1E-4</v>
          </cell>
          <cell r="H307">
            <v>0</v>
          </cell>
        </row>
        <row r="308">
          <cell r="B308" t="str">
            <v>16国债10</v>
          </cell>
          <cell r="E308">
            <v>86260.96</v>
          </cell>
          <cell r="F308">
            <v>1E-4</v>
          </cell>
          <cell r="H308">
            <v>0</v>
          </cell>
        </row>
        <row r="309">
          <cell r="B309" t="str">
            <v>企业债</v>
          </cell>
          <cell r="E309">
            <v>5411560.7300000004</v>
          </cell>
          <cell r="F309">
            <v>5.7000000000000002E-3</v>
          </cell>
          <cell r="H309">
            <v>0</v>
          </cell>
        </row>
        <row r="310">
          <cell r="B310" t="str">
            <v>银行间企业债</v>
          </cell>
          <cell r="E310">
            <v>5411560.7300000004</v>
          </cell>
          <cell r="F310">
            <v>5.7000000000000002E-3</v>
          </cell>
          <cell r="H310">
            <v>0</v>
          </cell>
        </row>
        <row r="311">
          <cell r="B311" t="str">
            <v>19渝两江双创债01</v>
          </cell>
          <cell r="E311">
            <v>138597.76000000001</v>
          </cell>
          <cell r="F311">
            <v>1E-4</v>
          </cell>
          <cell r="H311">
            <v>0</v>
          </cell>
        </row>
        <row r="312">
          <cell r="B312" t="str">
            <v>14汉城投MTN001</v>
          </cell>
          <cell r="E312">
            <v>283924.12</v>
          </cell>
          <cell r="F312">
            <v>2.9999999999999997E-4</v>
          </cell>
          <cell r="H312">
            <v>0</v>
          </cell>
        </row>
        <row r="313">
          <cell r="B313" t="str">
            <v>18河钢集MTN002</v>
          </cell>
          <cell r="E313">
            <v>12878.91</v>
          </cell>
          <cell r="H313">
            <v>0</v>
          </cell>
        </row>
        <row r="314">
          <cell r="B314" t="str">
            <v>18京国资MTN003</v>
          </cell>
          <cell r="E314">
            <v>24014.46</v>
          </cell>
          <cell r="H314">
            <v>0</v>
          </cell>
        </row>
        <row r="315">
          <cell r="B315" t="str">
            <v>18京热力MTN002</v>
          </cell>
          <cell r="E315">
            <v>69649.64</v>
          </cell>
          <cell r="F315">
            <v>1E-4</v>
          </cell>
          <cell r="H315">
            <v>0</v>
          </cell>
        </row>
        <row r="316">
          <cell r="B316" t="str">
            <v>18陕煤化MTN004</v>
          </cell>
          <cell r="E316">
            <v>597423.47</v>
          </cell>
          <cell r="F316">
            <v>5.9999999999999995E-4</v>
          </cell>
          <cell r="H316">
            <v>0</v>
          </cell>
        </row>
        <row r="317">
          <cell r="B317" t="str">
            <v>18首钢MTN005</v>
          </cell>
          <cell r="E317">
            <v>488803.79</v>
          </cell>
          <cell r="F317">
            <v>5.0000000000000001E-4</v>
          </cell>
          <cell r="H317">
            <v>0</v>
          </cell>
        </row>
        <row r="318">
          <cell r="B318" t="str">
            <v>19首钢MTN001</v>
          </cell>
          <cell r="E318">
            <v>730094.05</v>
          </cell>
          <cell r="F318">
            <v>8.0000000000000004E-4</v>
          </cell>
          <cell r="H318">
            <v>0</v>
          </cell>
        </row>
        <row r="319">
          <cell r="B319" t="str">
            <v>19苏州国际MTN002</v>
          </cell>
          <cell r="E319">
            <v>118013.38</v>
          </cell>
          <cell r="F319">
            <v>1E-4</v>
          </cell>
          <cell r="H319">
            <v>0</v>
          </cell>
        </row>
        <row r="320">
          <cell r="B320" t="str">
            <v>19首钢MTN003</v>
          </cell>
          <cell r="E320">
            <v>243872.01</v>
          </cell>
          <cell r="F320">
            <v>2.9999999999999997E-4</v>
          </cell>
          <cell r="H320">
            <v>0</v>
          </cell>
        </row>
        <row r="321">
          <cell r="B321" t="str">
            <v>19青岛城投MTN002</v>
          </cell>
          <cell r="E321">
            <v>100570.36</v>
          </cell>
          <cell r="F321">
            <v>1E-4</v>
          </cell>
          <cell r="H321">
            <v>0</v>
          </cell>
        </row>
        <row r="322">
          <cell r="B322" t="str">
            <v>19陕煤化MTN001</v>
          </cell>
          <cell r="E322">
            <v>1854607.86</v>
          </cell>
          <cell r="F322">
            <v>2E-3</v>
          </cell>
          <cell r="H322">
            <v>0</v>
          </cell>
        </row>
        <row r="323">
          <cell r="B323" t="str">
            <v>19首钢MTN002</v>
          </cell>
          <cell r="E323">
            <v>254115.79</v>
          </cell>
          <cell r="F323">
            <v>2.9999999999999997E-4</v>
          </cell>
          <cell r="H323">
            <v>0</v>
          </cell>
        </row>
        <row r="324">
          <cell r="B324" t="str">
            <v>19陕煤化MTN002</v>
          </cell>
          <cell r="E324">
            <v>981885.39</v>
          </cell>
          <cell r="F324">
            <v>1E-3</v>
          </cell>
          <cell r="H324">
            <v>0</v>
          </cell>
        </row>
        <row r="325">
          <cell r="B325" t="str">
            <v>19首创集MTN001</v>
          </cell>
          <cell r="E325">
            <v>348073.65</v>
          </cell>
          <cell r="F325">
            <v>4.0000000000000002E-4</v>
          </cell>
          <cell r="H325">
            <v>0</v>
          </cell>
        </row>
        <row r="326">
          <cell r="B326" t="str">
            <v>19川发展MTN003A</v>
          </cell>
          <cell r="E326">
            <v>73429.88</v>
          </cell>
          <cell r="F326">
            <v>1E-4</v>
          </cell>
          <cell r="H326">
            <v>0</v>
          </cell>
        </row>
        <row r="327">
          <cell r="B327" t="str">
            <v>19陕煤化MTN003</v>
          </cell>
          <cell r="E327">
            <v>30257.41</v>
          </cell>
          <cell r="H327">
            <v>0</v>
          </cell>
        </row>
        <row r="328">
          <cell r="B328" t="str">
            <v>19陕煤化MTN004</v>
          </cell>
          <cell r="E328">
            <v>24466.240000000002</v>
          </cell>
          <cell r="H328">
            <v>0</v>
          </cell>
        </row>
        <row r="329">
          <cell r="B329" t="str">
            <v>19京基投MTN001A</v>
          </cell>
          <cell r="E329">
            <v>-963117.44</v>
          </cell>
          <cell r="F329">
            <v>-1E-3</v>
          </cell>
          <cell r="H329">
            <v>0</v>
          </cell>
        </row>
        <row r="330">
          <cell r="B330" t="str">
            <v>政策性金融债</v>
          </cell>
          <cell r="E330">
            <v>-10879433.119999999</v>
          </cell>
          <cell r="F330">
            <v>-1.1599999999999999E-2</v>
          </cell>
          <cell r="H330">
            <v>0</v>
          </cell>
        </row>
        <row r="331">
          <cell r="B331" t="str">
            <v>银行间政策性金融债</v>
          </cell>
          <cell r="E331">
            <v>-10879433.119999999</v>
          </cell>
          <cell r="F331">
            <v>-1.1599999999999999E-2</v>
          </cell>
          <cell r="H331">
            <v>0</v>
          </cell>
        </row>
        <row r="332">
          <cell r="B332" t="str">
            <v>16国开10</v>
          </cell>
          <cell r="E332">
            <v>-1145731.3</v>
          </cell>
          <cell r="F332">
            <v>-1.1999999999999999E-3</v>
          </cell>
          <cell r="H332">
            <v>0</v>
          </cell>
        </row>
        <row r="333">
          <cell r="B333" t="str">
            <v>16国开13</v>
          </cell>
          <cell r="E333">
            <v>-10198726.48</v>
          </cell>
          <cell r="F333">
            <v>-1.0800000000000001E-2</v>
          </cell>
          <cell r="H333">
            <v>0</v>
          </cell>
        </row>
        <row r="334">
          <cell r="B334" t="str">
            <v>16农发08</v>
          </cell>
          <cell r="E334">
            <v>465024.66</v>
          </cell>
          <cell r="F334">
            <v>5.0000000000000001E-4</v>
          </cell>
          <cell r="H334">
            <v>0</v>
          </cell>
        </row>
        <row r="335">
          <cell r="B335" t="str">
            <v>长期股权投资</v>
          </cell>
          <cell r="E335">
            <v>15495006844.73</v>
          </cell>
          <cell r="F335">
            <v>16.4587</v>
          </cell>
          <cell r="H335">
            <v>15495006844.73</v>
          </cell>
        </row>
        <row r="336">
          <cell r="B336" t="str">
            <v>成本</v>
          </cell>
          <cell r="E336">
            <v>15389306844.73</v>
          </cell>
          <cell r="F336">
            <v>16.346399999999999</v>
          </cell>
          <cell r="H336">
            <v>15389306844.73</v>
          </cell>
        </row>
        <row r="337">
          <cell r="B337" t="str">
            <v>成本</v>
          </cell>
          <cell r="E337">
            <v>15389306844.73</v>
          </cell>
          <cell r="F337">
            <v>16.346399999999999</v>
          </cell>
          <cell r="H337">
            <v>15389306844.73</v>
          </cell>
        </row>
        <row r="338">
          <cell r="B338" t="str">
            <v>未上市公司股权</v>
          </cell>
          <cell r="E338">
            <v>9057228691</v>
          </cell>
          <cell r="F338">
            <v>9.6204999999999998</v>
          </cell>
          <cell r="H338">
            <v>9057228691</v>
          </cell>
        </row>
        <row r="339">
          <cell r="B339" t="str">
            <v>未上市公司股权</v>
          </cell>
          <cell r="E339">
            <v>9057228691</v>
          </cell>
          <cell r="F339">
            <v>9.6204999999999998</v>
          </cell>
          <cell r="H339">
            <v>9057228691</v>
          </cell>
        </row>
        <row r="340">
          <cell r="B340" t="str">
            <v>北京新锦城房地产经营管理有限公司</v>
          </cell>
          <cell r="C340">
            <v>9057228691</v>
          </cell>
          <cell r="D340">
            <v>1</v>
          </cell>
          <cell r="E340">
            <v>9057228691</v>
          </cell>
          <cell r="F340">
            <v>9.6204999999999998</v>
          </cell>
          <cell r="G340">
            <v>1</v>
          </cell>
          <cell r="H340">
            <v>9057228691</v>
          </cell>
        </row>
        <row r="341">
          <cell r="B341" t="str">
            <v>股权投资基金</v>
          </cell>
          <cell r="E341">
            <v>6332078153.7299995</v>
          </cell>
          <cell r="F341">
            <v>6.7259000000000002</v>
          </cell>
          <cell r="H341">
            <v>6332078153.7299995</v>
          </cell>
        </row>
        <row r="342">
          <cell r="B342" t="str">
            <v>股权投资基金</v>
          </cell>
          <cell r="E342">
            <v>6329078153.7299995</v>
          </cell>
          <cell r="F342">
            <v>6.7226999999999997</v>
          </cell>
          <cell r="H342">
            <v>6329078153.7299995</v>
          </cell>
        </row>
        <row r="343">
          <cell r="B343" t="str">
            <v>广东道恒创业私募股权投资</v>
          </cell>
          <cell r="C343">
            <v>2318122331.8099999</v>
          </cell>
          <cell r="D343">
            <v>1</v>
          </cell>
          <cell r="E343">
            <v>2318122331.8099999</v>
          </cell>
          <cell r="F343">
            <v>2.4622999999999999</v>
          </cell>
          <cell r="G343">
            <v>1</v>
          </cell>
          <cell r="H343">
            <v>2318122331.8099999</v>
          </cell>
        </row>
        <row r="344">
          <cell r="B344" t="str">
            <v>嘉兴诚琴股权投资合伙企业（有限合伙）</v>
          </cell>
          <cell r="C344">
            <v>1000000</v>
          </cell>
          <cell r="D344">
            <v>1</v>
          </cell>
          <cell r="E344">
            <v>1000000</v>
          </cell>
          <cell r="F344">
            <v>1.1000000000000001E-3</v>
          </cell>
          <cell r="G344">
            <v>1</v>
          </cell>
          <cell r="H344">
            <v>1000000</v>
          </cell>
        </row>
        <row r="345">
          <cell r="B345" t="str">
            <v>青岛洪泰锦和私募股权投资基金合伙企业（有限合伙）</v>
          </cell>
          <cell r="C345">
            <v>1000000</v>
          </cell>
          <cell r="D345">
            <v>1</v>
          </cell>
          <cell r="E345">
            <v>1000000</v>
          </cell>
          <cell r="F345">
            <v>1.1000000000000001E-3</v>
          </cell>
          <cell r="G345">
            <v>1</v>
          </cell>
          <cell r="H345">
            <v>1000000</v>
          </cell>
        </row>
        <row r="346">
          <cell r="B346" t="str">
            <v>嘉兴锦晟股权投资合伙企业（有限合伙）</v>
          </cell>
          <cell r="C346">
            <v>4008955821.9200001</v>
          </cell>
          <cell r="D346">
            <v>1</v>
          </cell>
          <cell r="E346">
            <v>4008955821.9200001</v>
          </cell>
          <cell r="F346">
            <v>4.2583000000000002</v>
          </cell>
          <cell r="G346">
            <v>1</v>
          </cell>
          <cell r="H346">
            <v>4008955821.9200001</v>
          </cell>
        </row>
        <row r="347">
          <cell r="B347" t="str">
            <v>嘉兴仲平和谐股权投资</v>
          </cell>
          <cell r="C347">
            <v>1000000</v>
          </cell>
          <cell r="D347">
            <v>1</v>
          </cell>
          <cell r="E347">
            <v>1000000</v>
          </cell>
          <cell r="F347">
            <v>1.1000000000000001E-3</v>
          </cell>
          <cell r="G347">
            <v>1</v>
          </cell>
          <cell r="H347">
            <v>1000000</v>
          </cell>
        </row>
        <row r="348">
          <cell r="B348" t="str">
            <v>北京盛世神州鑫利投资中心（有限合伙）</v>
          </cell>
          <cell r="C348">
            <v>1000000</v>
          </cell>
          <cell r="D348">
            <v>1</v>
          </cell>
          <cell r="E348">
            <v>1000000</v>
          </cell>
          <cell r="F348">
            <v>1.1000000000000001E-3</v>
          </cell>
          <cell r="G348">
            <v>1</v>
          </cell>
          <cell r="H348">
            <v>1000000</v>
          </cell>
        </row>
        <row r="349">
          <cell r="B349" t="str">
            <v>苏州联创和谐股权投资合伙企业（有限合伙）</v>
          </cell>
          <cell r="C349">
            <v>1000000</v>
          </cell>
          <cell r="D349">
            <v>1</v>
          </cell>
          <cell r="E349">
            <v>1000000</v>
          </cell>
          <cell r="F349">
            <v>1.1000000000000001E-3</v>
          </cell>
          <cell r="G349">
            <v>1</v>
          </cell>
          <cell r="H349">
            <v>1000000</v>
          </cell>
        </row>
        <row r="350">
          <cell r="B350" t="str">
            <v>权益法</v>
          </cell>
          <cell r="E350">
            <v>105700000</v>
          </cell>
          <cell r="F350">
            <v>0.1123</v>
          </cell>
          <cell r="H350">
            <v>105700000</v>
          </cell>
        </row>
        <row r="351">
          <cell r="B351" t="str">
            <v>成本</v>
          </cell>
          <cell r="E351">
            <v>105700000</v>
          </cell>
          <cell r="F351">
            <v>0.1123</v>
          </cell>
          <cell r="H351">
            <v>105700000</v>
          </cell>
        </row>
        <row r="352">
          <cell r="B352" t="str">
            <v>股权投资基金</v>
          </cell>
          <cell r="E352">
            <v>105700000</v>
          </cell>
          <cell r="F352">
            <v>0.1123</v>
          </cell>
          <cell r="H352">
            <v>105700000</v>
          </cell>
        </row>
        <row r="353">
          <cell r="B353" t="str">
            <v>股权投资基金</v>
          </cell>
          <cell r="E353">
            <v>105700000</v>
          </cell>
          <cell r="F353">
            <v>0.1123</v>
          </cell>
          <cell r="H353">
            <v>105700000</v>
          </cell>
        </row>
        <row r="354">
          <cell r="B354" t="str">
            <v>高粱启航橙叶（淄博）股权投资合伙企业（有限合伙）</v>
          </cell>
          <cell r="C354">
            <v>105700000</v>
          </cell>
          <cell r="D354">
            <v>1</v>
          </cell>
          <cell r="E354">
            <v>105700000</v>
          </cell>
          <cell r="F354">
            <v>0.1123</v>
          </cell>
          <cell r="G354">
            <v>1</v>
          </cell>
          <cell r="H354">
            <v>105700000</v>
          </cell>
        </row>
        <row r="355">
          <cell r="B355" t="str">
            <v>应付托管费</v>
          </cell>
          <cell r="E355">
            <v>6579465.9199999999</v>
          </cell>
          <cell r="F355">
            <v>7.0000000000000001E-3</v>
          </cell>
          <cell r="H355">
            <v>6579465.9199999999</v>
          </cell>
        </row>
        <row r="356">
          <cell r="B356" t="str">
            <v>托管费</v>
          </cell>
          <cell r="E356">
            <v>6579465.9199999999</v>
          </cell>
          <cell r="F356">
            <v>7.0000000000000001E-3</v>
          </cell>
          <cell r="H356">
            <v>6579465.9199999999</v>
          </cell>
        </row>
        <row r="358">
          <cell r="E358">
            <v>43153783612.760002</v>
          </cell>
          <cell r="F358">
            <v>45.837600000000002</v>
          </cell>
          <cell r="H358">
            <v>55185082048.18</v>
          </cell>
        </row>
        <row r="359">
          <cell r="E359">
            <v>29903506074.450001</v>
          </cell>
          <cell r="F359">
            <v>31.763300000000001</v>
          </cell>
          <cell r="H359">
            <v>42197294245.470001</v>
          </cell>
        </row>
        <row r="360">
          <cell r="E360">
            <v>5094618388.5699997</v>
          </cell>
          <cell r="F360">
            <v>5.4115000000000002</v>
          </cell>
          <cell r="H360">
            <v>5156735000</v>
          </cell>
        </row>
        <row r="361">
          <cell r="E361">
            <v>8155659149.7399998</v>
          </cell>
          <cell r="F361">
            <v>8.6629000000000005</v>
          </cell>
          <cell r="H361">
            <v>7831052802.71</v>
          </cell>
        </row>
        <row r="364">
          <cell r="C364" t="str">
            <v>74,891,620,916.91</v>
          </cell>
          <cell r="E364">
            <v>36937396458.449997</v>
          </cell>
          <cell r="F364">
            <v>39.2346</v>
          </cell>
          <cell r="H364">
            <v>36937396458.449997</v>
          </cell>
        </row>
        <row r="365">
          <cell r="C365" t="str">
            <v>0.00</v>
          </cell>
          <cell r="E365">
            <v>72507146898.869995</v>
          </cell>
          <cell r="F365">
            <v>77.016599999999997</v>
          </cell>
          <cell r="H365">
            <v>94151458865.25</v>
          </cell>
        </row>
        <row r="366">
          <cell r="C366" t="str">
            <v>0.00</v>
          </cell>
          <cell r="E366">
            <v>6579465.9199999999</v>
          </cell>
          <cell r="F366">
            <v>7.0000000000000001E-3</v>
          </cell>
          <cell r="H366">
            <v>6579465.9199999999</v>
          </cell>
        </row>
        <row r="367">
          <cell r="C367" t="str">
            <v>0.00</v>
          </cell>
          <cell r="E367">
            <v>72500567432.949997</v>
          </cell>
          <cell r="F367">
            <v>77.009600000000006</v>
          </cell>
          <cell r="H367">
            <v>94144879399.330002</v>
          </cell>
        </row>
        <row r="368">
          <cell r="B368" t="str">
            <v>1.2571</v>
          </cell>
          <cell r="E368" t="str">
            <v>0.9681</v>
          </cell>
          <cell r="H368" t="str">
            <v>1.2571</v>
          </cell>
        </row>
        <row r="369">
          <cell r="B369" t="str">
            <v>1.2552</v>
          </cell>
        </row>
        <row r="370">
          <cell r="B370" t="str">
            <v>1.2496</v>
          </cell>
        </row>
        <row r="371">
          <cell r="B371" t="str">
            <v>0.6002</v>
          </cell>
        </row>
        <row r="372">
          <cell r="B372" t="str">
            <v>0.1514</v>
          </cell>
        </row>
        <row r="373">
          <cell r="B373" t="str">
            <v>12,906,250,038.35</v>
          </cell>
        </row>
        <row r="375">
          <cell r="E375" t="str">
            <v>复    核：</v>
          </cell>
        </row>
        <row r="376">
          <cell r="E376" t="str">
            <v>打印日期：2023-03-16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F1" t="str">
            <v>证券简称</v>
          </cell>
          <cell r="G1" t="str">
            <v>市场证券代码</v>
          </cell>
          <cell r="H1" t="str">
            <v>数量</v>
          </cell>
        </row>
        <row r="2">
          <cell r="F2" t="str">
            <v>活期存款-农行</v>
          </cell>
          <cell r="H2">
            <v>0</v>
          </cell>
        </row>
        <row r="3">
          <cell r="F3" t="str">
            <v>券商资金账户</v>
          </cell>
          <cell r="H3">
            <v>0</v>
          </cell>
        </row>
        <row r="4">
          <cell r="F4" t="str">
            <v>招商银行</v>
          </cell>
          <cell r="H4">
            <v>1130991537</v>
          </cell>
        </row>
        <row r="5">
          <cell r="F5" t="str">
            <v>河南超聚变数字技术有限公司股权转让</v>
          </cell>
          <cell r="H5">
            <v>14035088</v>
          </cell>
        </row>
        <row r="6">
          <cell r="F6" t="str">
            <v>鑫芯半导体科技有限公司增资款</v>
          </cell>
          <cell r="H6">
            <v>400000000</v>
          </cell>
        </row>
        <row r="7">
          <cell r="F7" t="str">
            <v>南京领行科技股份有限公司增资</v>
          </cell>
          <cell r="H7">
            <v>609230769</v>
          </cell>
        </row>
        <row r="8">
          <cell r="F8" t="str">
            <v>睿力集成电路有限公司增资</v>
          </cell>
          <cell r="H8">
            <v>901306895</v>
          </cell>
        </row>
        <row r="9">
          <cell r="F9" t="str">
            <v>16国债10</v>
          </cell>
          <cell r="H9">
            <v>200000</v>
          </cell>
        </row>
        <row r="10">
          <cell r="F10" t="str">
            <v>23咸金01</v>
          </cell>
          <cell r="H10">
            <v>1400000</v>
          </cell>
        </row>
        <row r="11">
          <cell r="F11" t="str">
            <v>21常鼎01</v>
          </cell>
          <cell r="H11">
            <v>900000</v>
          </cell>
        </row>
        <row r="12">
          <cell r="F12" t="str">
            <v>21隆博债</v>
          </cell>
          <cell r="H12">
            <v>2700000</v>
          </cell>
        </row>
        <row r="13">
          <cell r="F13" t="str">
            <v>21资城01</v>
          </cell>
          <cell r="H13">
            <v>1800000</v>
          </cell>
        </row>
        <row r="14">
          <cell r="F14" t="str">
            <v>21金松债</v>
          </cell>
          <cell r="H14">
            <v>200000</v>
          </cell>
        </row>
        <row r="15">
          <cell r="F15" t="str">
            <v>21新专01</v>
          </cell>
          <cell r="H15">
            <v>500000</v>
          </cell>
        </row>
        <row r="16">
          <cell r="F16" t="str">
            <v>19渝两江双创债01</v>
          </cell>
          <cell r="H16">
            <v>500000</v>
          </cell>
        </row>
        <row r="17">
          <cell r="F17" t="str">
            <v>14汉城投MTN001</v>
          </cell>
          <cell r="H17">
            <v>300000</v>
          </cell>
        </row>
        <row r="18">
          <cell r="F18" t="str">
            <v>18京国资MTN003</v>
          </cell>
          <cell r="H18">
            <v>200000</v>
          </cell>
        </row>
        <row r="19">
          <cell r="F19" t="str">
            <v>18京热力MTN002</v>
          </cell>
          <cell r="H19">
            <v>300000</v>
          </cell>
        </row>
        <row r="20">
          <cell r="F20" t="str">
            <v>18陕煤化MTN004</v>
          </cell>
          <cell r="H20">
            <v>1100000</v>
          </cell>
        </row>
        <row r="21">
          <cell r="F21" t="str">
            <v>18首钢MTN005</v>
          </cell>
          <cell r="H21">
            <v>1400000</v>
          </cell>
        </row>
        <row r="22">
          <cell r="F22" t="str">
            <v>19首钢MTN001</v>
          </cell>
          <cell r="H22">
            <v>2000000</v>
          </cell>
        </row>
        <row r="23">
          <cell r="F23" t="str">
            <v>19苏州国际MTN002</v>
          </cell>
          <cell r="H23">
            <v>200000</v>
          </cell>
        </row>
        <row r="24">
          <cell r="F24" t="str">
            <v>19首钢MTN003</v>
          </cell>
          <cell r="H24">
            <v>300000</v>
          </cell>
        </row>
        <row r="25">
          <cell r="F25" t="str">
            <v>19青岛城投MTN002</v>
          </cell>
          <cell r="H25">
            <v>100000</v>
          </cell>
        </row>
        <row r="26">
          <cell r="F26" t="str">
            <v>19陕煤化MTN001</v>
          </cell>
          <cell r="H26">
            <v>2800000</v>
          </cell>
        </row>
        <row r="27">
          <cell r="F27" t="str">
            <v>19首钢MTN002</v>
          </cell>
          <cell r="H27">
            <v>600000</v>
          </cell>
        </row>
        <row r="28">
          <cell r="F28" t="str">
            <v>19陕煤化MTN002</v>
          </cell>
          <cell r="H28">
            <v>1600000</v>
          </cell>
        </row>
        <row r="29">
          <cell r="F29" t="str">
            <v>19首创集MTN001</v>
          </cell>
          <cell r="H29">
            <v>900000</v>
          </cell>
        </row>
        <row r="30">
          <cell r="F30" t="str">
            <v>19川发展MTN003A</v>
          </cell>
          <cell r="H30">
            <v>1000000</v>
          </cell>
        </row>
        <row r="31">
          <cell r="F31" t="str">
            <v>19陕煤化MTN003</v>
          </cell>
          <cell r="H31">
            <v>2400000</v>
          </cell>
        </row>
        <row r="32">
          <cell r="F32" t="str">
            <v>19陕煤化MTN004</v>
          </cell>
          <cell r="H32">
            <v>1900000</v>
          </cell>
        </row>
        <row r="33">
          <cell r="F33" t="str">
            <v>19京基投MTN001A</v>
          </cell>
          <cell r="H33">
            <v>3000000</v>
          </cell>
        </row>
        <row r="34">
          <cell r="F34" t="str">
            <v>20扬州绿产MTN002</v>
          </cell>
          <cell r="H34">
            <v>800000</v>
          </cell>
        </row>
        <row r="35">
          <cell r="F35" t="str">
            <v>23金鼎产融MTN001</v>
          </cell>
          <cell r="H35">
            <v>1400000</v>
          </cell>
        </row>
        <row r="36">
          <cell r="F36" t="str">
            <v>20荆门投</v>
          </cell>
          <cell r="H36">
            <v>1000000</v>
          </cell>
        </row>
        <row r="37">
          <cell r="F37" t="str">
            <v>16国开10</v>
          </cell>
          <cell r="H37">
            <v>4000000</v>
          </cell>
        </row>
        <row r="38">
          <cell r="F38" t="str">
            <v>16国开13</v>
          </cell>
          <cell r="H38">
            <v>16000000</v>
          </cell>
        </row>
        <row r="39">
          <cell r="F39" t="str">
            <v>16农发08</v>
          </cell>
          <cell r="H39">
            <v>2400000</v>
          </cell>
        </row>
        <row r="40">
          <cell r="F40" t="str">
            <v>安邦资产稳健精选1号（第二期）</v>
          </cell>
          <cell r="H40">
            <v>1196738.54</v>
          </cell>
        </row>
        <row r="41">
          <cell r="F41" t="str">
            <v>安邦资产稳健精选1号（第五期）</v>
          </cell>
          <cell r="H41">
            <v>1198801.99</v>
          </cell>
        </row>
        <row r="42">
          <cell r="F42" t="str">
            <v>安邦资产稳健精选2号（第一期）</v>
          </cell>
          <cell r="H42">
            <v>1190958.21</v>
          </cell>
        </row>
        <row r="43">
          <cell r="F43" t="str">
            <v>安邦资产稳健精选2号（第二期）</v>
          </cell>
          <cell r="H43">
            <v>1204521.3899999999</v>
          </cell>
        </row>
        <row r="44">
          <cell r="F44" t="str">
            <v>安邦资产稳健精选2号（第三期）</v>
          </cell>
          <cell r="H44">
            <v>1197491.3600000001</v>
          </cell>
        </row>
        <row r="45">
          <cell r="F45" t="str">
            <v>安邦稳健精选1号（第三十一期）</v>
          </cell>
          <cell r="H45">
            <v>1189198.68</v>
          </cell>
        </row>
        <row r="46">
          <cell r="F46" t="str">
            <v>安邦稳健精选1号（第三十二期）</v>
          </cell>
          <cell r="H46">
            <v>1207077.2</v>
          </cell>
        </row>
        <row r="47">
          <cell r="F47" t="str">
            <v>安邦稳健精选2号（第六期）</v>
          </cell>
          <cell r="H47">
            <v>1187895.24</v>
          </cell>
        </row>
        <row r="48">
          <cell r="F48" t="str">
            <v>安邦稳健精选2号（第十九期）</v>
          </cell>
          <cell r="H48">
            <v>1188907.01</v>
          </cell>
        </row>
        <row r="49">
          <cell r="F49" t="str">
            <v>安邦稳健精选2号（第二十期）</v>
          </cell>
          <cell r="H49">
            <v>1191901.95</v>
          </cell>
        </row>
        <row r="50">
          <cell r="F50" t="str">
            <v>安邦稳健精选2号（第二十一期）</v>
          </cell>
          <cell r="H50">
            <v>1215639.1499999999</v>
          </cell>
        </row>
        <row r="51">
          <cell r="F51" t="str">
            <v>安邦稳健精选3号（第二十二期）</v>
          </cell>
          <cell r="H51">
            <v>1211886.6399999999</v>
          </cell>
        </row>
        <row r="52">
          <cell r="F52" t="str">
            <v>安邦稳健精选3号（第二十三期）</v>
          </cell>
          <cell r="H52">
            <v>1212072.1200000001</v>
          </cell>
        </row>
        <row r="53">
          <cell r="F53" t="str">
            <v>安邦稳健精选3号（第三十期）</v>
          </cell>
          <cell r="H53">
            <v>1212907.25</v>
          </cell>
        </row>
        <row r="54">
          <cell r="F54" t="str">
            <v>安邦稳健精选3号（第三十二期）</v>
          </cell>
          <cell r="H54">
            <v>1210862.06</v>
          </cell>
        </row>
        <row r="55">
          <cell r="F55" t="str">
            <v>安邦稳健精选3号（第三十九期）</v>
          </cell>
          <cell r="H55">
            <v>1213627.48</v>
          </cell>
        </row>
        <row r="56">
          <cell r="F56" t="str">
            <v>安邦稳健精选3号（第四十一期）</v>
          </cell>
          <cell r="H56">
            <v>1211943.51</v>
          </cell>
        </row>
        <row r="57">
          <cell r="F57" t="str">
            <v>安邦稳健精选3号（第四十二期）</v>
          </cell>
          <cell r="H57">
            <v>1200208.6399999999</v>
          </cell>
        </row>
        <row r="58">
          <cell r="F58" t="str">
            <v>安邦稳健精选3号（第四十三期）</v>
          </cell>
          <cell r="H58">
            <v>1198018.8999999999</v>
          </cell>
        </row>
        <row r="59">
          <cell r="F59" t="str">
            <v>安邦稳健精选3号（第四十六期）</v>
          </cell>
          <cell r="H59">
            <v>1214836.1399999999</v>
          </cell>
        </row>
        <row r="60">
          <cell r="F60" t="str">
            <v>安邦稳健精选3号（第四十七期）</v>
          </cell>
          <cell r="H60">
            <v>1200445.3500000001</v>
          </cell>
        </row>
        <row r="61">
          <cell r="F61" t="str">
            <v>安邦稳健精选3号（第四十八期）</v>
          </cell>
          <cell r="H61">
            <v>1198727.33</v>
          </cell>
        </row>
        <row r="62">
          <cell r="F62" t="str">
            <v>安邦稳健精选3号（第四十九期）</v>
          </cell>
          <cell r="H62">
            <v>1199924.6399999999</v>
          </cell>
        </row>
        <row r="63">
          <cell r="F63" t="str">
            <v>安联安享1号资产管理产品</v>
          </cell>
          <cell r="H63">
            <v>789577576</v>
          </cell>
        </row>
        <row r="64">
          <cell r="F64" t="str">
            <v>广东道恒创业私募股权投资</v>
          </cell>
          <cell r="H64">
            <v>424457105.50999999</v>
          </cell>
        </row>
        <row r="65">
          <cell r="F65" t="str">
            <v>嘉兴锦晟股权投资合伙企业（有限合伙）</v>
          </cell>
          <cell r="H65">
            <v>4008955821.9200001</v>
          </cell>
        </row>
        <row r="66">
          <cell r="F66" t="str">
            <v>嘉兴仲平和谐股权投资</v>
          </cell>
          <cell r="H66">
            <v>1000000</v>
          </cell>
        </row>
        <row r="67">
          <cell r="F67" t="str">
            <v>北京盛世神州鑫利投资中心（有限合伙）</v>
          </cell>
          <cell r="H67">
            <v>1000000</v>
          </cell>
        </row>
        <row r="68">
          <cell r="F68" t="str">
            <v>苏州联创和谐股权投资合伙企业（有限合伙）</v>
          </cell>
          <cell r="H68">
            <v>1000000</v>
          </cell>
        </row>
        <row r="69">
          <cell r="F69" t="str">
            <v>人民币</v>
          </cell>
          <cell r="H69">
            <v>0</v>
          </cell>
        </row>
        <row r="70">
          <cell r="F70" t="str">
            <v>易方达裕祥回报债券</v>
          </cell>
          <cell r="H70">
            <v>1370497888.74</v>
          </cell>
        </row>
        <row r="71">
          <cell r="F71" t="str">
            <v>华夏鼎利债券A</v>
          </cell>
          <cell r="H71">
            <v>367916850.63</v>
          </cell>
        </row>
        <row r="72">
          <cell r="F72" t="str">
            <v>兴全恒益债券A</v>
          </cell>
          <cell r="H72">
            <v>414618550.72000003</v>
          </cell>
        </row>
        <row r="73">
          <cell r="F73" t="str">
            <v>嘉实稳固收益债券A</v>
          </cell>
          <cell r="H73">
            <v>656579875.5</v>
          </cell>
        </row>
        <row r="74">
          <cell r="F74" t="str">
            <v>华夏鼎清债券A</v>
          </cell>
          <cell r="H74">
            <v>1493576620.53</v>
          </cell>
        </row>
        <row r="75">
          <cell r="F75" t="str">
            <v>汇添富双利债券A</v>
          </cell>
          <cell r="H75">
            <v>1272202811.05</v>
          </cell>
        </row>
        <row r="76">
          <cell r="F76" t="str">
            <v>华大半导体有限公司增资款</v>
          </cell>
          <cell r="H76">
            <v>224096940</v>
          </cell>
        </row>
        <row r="77">
          <cell r="F77" t="str">
            <v>申港证券睿丰3号单一资产管理计划</v>
          </cell>
          <cell r="H77">
            <v>1686374467.3599999</v>
          </cell>
        </row>
        <row r="78">
          <cell r="F78" t="str">
            <v>中英益利稳鑫19号</v>
          </cell>
          <cell r="H78">
            <v>701026862.37</v>
          </cell>
        </row>
        <row r="79">
          <cell r="F79" t="str">
            <v>中英益利稳鑫20号</v>
          </cell>
          <cell r="H79">
            <v>698329104.16999996</v>
          </cell>
        </row>
        <row r="80">
          <cell r="F80" t="str">
            <v>光大永明永鑫稳健</v>
          </cell>
          <cell r="H80">
            <v>14012478.57</v>
          </cell>
        </row>
        <row r="81">
          <cell r="F81" t="str">
            <v>光大永明永嘉稳健</v>
          </cell>
          <cell r="H81">
            <v>11738602.43</v>
          </cell>
        </row>
        <row r="82">
          <cell r="F82" t="str">
            <v>阳光盈时11号</v>
          </cell>
          <cell r="H82">
            <v>16882631.609999999</v>
          </cell>
        </row>
        <row r="83">
          <cell r="F83" t="str">
            <v>阳光盈时12号</v>
          </cell>
          <cell r="H83">
            <v>1887539.68</v>
          </cell>
        </row>
        <row r="84">
          <cell r="F84" t="str">
            <v>阳光盈时13号</v>
          </cell>
          <cell r="H84">
            <v>1992555.18</v>
          </cell>
        </row>
        <row r="85">
          <cell r="F85" t="str">
            <v>阳光盈时15号</v>
          </cell>
          <cell r="H85">
            <v>1888444.07</v>
          </cell>
        </row>
        <row r="86">
          <cell r="F86" t="str">
            <v>阳光盈时16号</v>
          </cell>
          <cell r="H86">
            <v>738352.07</v>
          </cell>
        </row>
        <row r="87">
          <cell r="F87" t="str">
            <v>阳光盈时17号</v>
          </cell>
          <cell r="H87">
            <v>838463.06</v>
          </cell>
        </row>
        <row r="88">
          <cell r="F88" t="str">
            <v>阳光盈时18号</v>
          </cell>
          <cell r="H88">
            <v>938166.15</v>
          </cell>
        </row>
        <row r="89">
          <cell r="F89" t="str">
            <v>阳光盈时19号</v>
          </cell>
          <cell r="H89">
            <v>16899238.25</v>
          </cell>
        </row>
        <row r="90">
          <cell r="F90" t="str">
            <v>平安资产创赢130号资产管理产品</v>
          </cell>
          <cell r="H90">
            <v>722714880</v>
          </cell>
        </row>
        <row r="91">
          <cell r="F91" t="str">
            <v>平安资产创赢131号资产管理产品</v>
          </cell>
          <cell r="H91">
            <v>706254600</v>
          </cell>
        </row>
        <row r="92">
          <cell r="F92" t="str">
            <v>平安资产创赢132号资产管理产品</v>
          </cell>
          <cell r="H92">
            <v>686810880</v>
          </cell>
        </row>
        <row r="93">
          <cell r="F93" t="str">
            <v>平安资产创赢133号资产管理产品</v>
          </cell>
          <cell r="H93">
            <v>720157000</v>
          </cell>
        </row>
        <row r="94">
          <cell r="F94" t="str">
            <v>中意资产安享稳健11号</v>
          </cell>
          <cell r="H94">
            <v>12955160.26</v>
          </cell>
        </row>
        <row r="95">
          <cell r="F95" t="str">
            <v>中意资产安享稳健12号</v>
          </cell>
          <cell r="H95">
            <v>12947073.390000001</v>
          </cell>
        </row>
        <row r="96">
          <cell r="F96" t="str">
            <v>中意资产安享稳健13号</v>
          </cell>
          <cell r="H96">
            <v>11814170.84</v>
          </cell>
        </row>
        <row r="97">
          <cell r="F97" t="str">
            <v>中意资产安享稳健14号</v>
          </cell>
          <cell r="H97">
            <v>11819876.970000001</v>
          </cell>
        </row>
        <row r="98">
          <cell r="F98" t="str">
            <v>汇添富-添富牛233号单一资产管理计划</v>
          </cell>
          <cell r="H98">
            <v>1550434.84</v>
          </cell>
        </row>
        <row r="99">
          <cell r="F99" t="str">
            <v>汇添富-债添利115号单一资产管理计划</v>
          </cell>
          <cell r="H99">
            <v>499853044.08999997</v>
          </cell>
        </row>
        <row r="100">
          <cell r="F100" t="str">
            <v>广东道恒创业私募股权投资</v>
          </cell>
          <cell r="H100">
            <v>893665226.29999995</v>
          </cell>
        </row>
        <row r="101">
          <cell r="F101" t="str">
            <v>高粱启航橙叶（淄博）股权投资合伙企业（有限合伙）</v>
          </cell>
          <cell r="H101">
            <v>105700000</v>
          </cell>
        </row>
        <row r="102">
          <cell r="F102" t="str">
            <v>人民币</v>
          </cell>
          <cell r="H102">
            <v>0</v>
          </cell>
        </row>
        <row r="103">
          <cell r="F103" t="str">
            <v>券商资金账户-申万</v>
          </cell>
          <cell r="H103">
            <v>0</v>
          </cell>
        </row>
        <row r="104">
          <cell r="F104" t="str">
            <v>中信证券</v>
          </cell>
          <cell r="H104">
            <v>24899838</v>
          </cell>
        </row>
        <row r="105">
          <cell r="F105" t="str">
            <v>安井食品</v>
          </cell>
          <cell r="H105">
            <v>1144297</v>
          </cell>
        </row>
        <row r="106">
          <cell r="F106" t="str">
            <v>科沃斯</v>
          </cell>
          <cell r="H106">
            <v>1858516</v>
          </cell>
        </row>
        <row r="107">
          <cell r="F107" t="str">
            <v>益丰药房</v>
          </cell>
          <cell r="H107">
            <v>4771200</v>
          </cell>
        </row>
        <row r="108">
          <cell r="F108" t="str">
            <v>三环集团</v>
          </cell>
          <cell r="H108">
            <v>3807659</v>
          </cell>
        </row>
        <row r="109">
          <cell r="F109" t="str">
            <v>温氏股份</v>
          </cell>
          <cell r="H109">
            <v>13270936</v>
          </cell>
        </row>
        <row r="110">
          <cell r="F110" t="str">
            <v>贝泰妮</v>
          </cell>
          <cell r="H110">
            <v>1224253</v>
          </cell>
        </row>
        <row r="111">
          <cell r="F111" t="str">
            <v>中国燃气</v>
          </cell>
          <cell r="H111">
            <v>18415800</v>
          </cell>
        </row>
        <row r="112">
          <cell r="F112" t="str">
            <v>石头科技</v>
          </cell>
          <cell r="H112">
            <v>728647</v>
          </cell>
        </row>
        <row r="113">
          <cell r="F113" t="str">
            <v>金博股份</v>
          </cell>
          <cell r="H113">
            <v>270673</v>
          </cell>
        </row>
        <row r="114">
          <cell r="F114" t="str">
            <v>光大永明聚宝15号</v>
          </cell>
          <cell r="H114">
            <v>370333299.97000003</v>
          </cell>
        </row>
        <row r="115">
          <cell r="F115" t="str">
            <v>人民币</v>
          </cell>
          <cell r="H115">
            <v>0</v>
          </cell>
        </row>
        <row r="116">
          <cell r="F116" t="str">
            <v>广东道恒创业私募股权投资</v>
          </cell>
          <cell r="H116">
            <v>600000000</v>
          </cell>
        </row>
        <row r="117">
          <cell r="F117" t="str">
            <v>人民币</v>
          </cell>
          <cell r="H117">
            <v>0</v>
          </cell>
        </row>
        <row r="118">
          <cell r="F118" t="str">
            <v>广东道恒创业私募股权投资</v>
          </cell>
          <cell r="H118">
            <v>400000000</v>
          </cell>
        </row>
        <row r="119">
          <cell r="F119" t="str">
            <v>嘉兴诚琴股权投资合伙企业（有限合伙）</v>
          </cell>
          <cell r="H119">
            <v>1000000</v>
          </cell>
        </row>
        <row r="120">
          <cell r="F120" t="str">
            <v>青岛洪泰锦和私募股权投资基金合伙企业（有限合伙）</v>
          </cell>
          <cell r="H120">
            <v>1000000</v>
          </cell>
        </row>
        <row r="121">
          <cell r="F121" t="str">
            <v>人民币</v>
          </cell>
          <cell r="H121">
            <v>0</v>
          </cell>
        </row>
        <row r="122">
          <cell r="F122" t="str">
            <v>华泰橙意2号资产支持计划（第1期）</v>
          </cell>
          <cell r="H122">
            <v>6897062.6171000004</v>
          </cell>
        </row>
        <row r="123">
          <cell r="F123" t="str">
            <v>摩尔线程智能科技（北京）有限责任公司增资款</v>
          </cell>
          <cell r="H123">
            <v>500000000</v>
          </cell>
        </row>
        <row r="124">
          <cell r="F124" t="str">
            <v>安联安享3号资产管理产品</v>
          </cell>
          <cell r="H124">
            <v>2201320792.48</v>
          </cell>
        </row>
        <row r="125">
          <cell r="F125" t="str">
            <v>人民币</v>
          </cell>
          <cell r="H125">
            <v>0</v>
          </cell>
        </row>
        <row r="126">
          <cell r="F126" t="str">
            <v>北京新锦城房地产经营管理有限公司</v>
          </cell>
          <cell r="H126">
            <v>9057228691</v>
          </cell>
        </row>
        <row r="127">
          <cell r="F127" t="str">
            <v>安联安享3号资产管理产品</v>
          </cell>
          <cell r="H127">
            <v>2002402883.46</v>
          </cell>
        </row>
        <row r="128">
          <cell r="F128" t="str">
            <v>券商资金账户-中信</v>
          </cell>
          <cell r="H128">
            <v>0</v>
          </cell>
        </row>
        <row r="129">
          <cell r="F129" t="str">
            <v>海螺水泥</v>
          </cell>
          <cell r="H129">
            <v>5729722</v>
          </cell>
        </row>
        <row r="130">
          <cell r="F130" t="str">
            <v>海尔智家</v>
          </cell>
          <cell r="H130">
            <v>12844138</v>
          </cell>
        </row>
        <row r="131">
          <cell r="F131" t="str">
            <v>安井食品</v>
          </cell>
          <cell r="H131">
            <v>626200</v>
          </cell>
        </row>
        <row r="132">
          <cell r="F132" t="str">
            <v>三环集团</v>
          </cell>
          <cell r="H132">
            <v>7757593</v>
          </cell>
        </row>
        <row r="133">
          <cell r="F133" t="str">
            <v>中国燃气</v>
          </cell>
          <cell r="H133">
            <v>167800</v>
          </cell>
        </row>
        <row r="134">
          <cell r="F134" t="str">
            <v>金博股份</v>
          </cell>
          <cell r="H134">
            <v>186381</v>
          </cell>
        </row>
        <row r="135">
          <cell r="F135" t="str">
            <v>活期存款-农行万能</v>
          </cell>
          <cell r="H135">
            <v>0</v>
          </cell>
        </row>
        <row r="136">
          <cell r="F136" t="str">
            <v>盛京银行50（20190926）</v>
          </cell>
          <cell r="H136">
            <v>0</v>
          </cell>
        </row>
        <row r="137">
          <cell r="F137" t="str">
            <v>券商资金账户</v>
          </cell>
          <cell r="H137">
            <v>0</v>
          </cell>
        </row>
        <row r="138">
          <cell r="F138" t="str">
            <v>富国信用债债券A/B</v>
          </cell>
          <cell r="H138">
            <v>377534560</v>
          </cell>
        </row>
        <row r="139">
          <cell r="F139" t="str">
            <v>富国泓利纯债债券A</v>
          </cell>
          <cell r="H139">
            <v>94908445.980000004</v>
          </cell>
        </row>
        <row r="140">
          <cell r="F140" t="str">
            <v>16国债08</v>
          </cell>
          <cell r="H140">
            <v>90000</v>
          </cell>
        </row>
        <row r="141">
          <cell r="F141" t="str">
            <v>16附息国债17</v>
          </cell>
          <cell r="H141">
            <v>600000</v>
          </cell>
        </row>
        <row r="142">
          <cell r="F142" t="str">
            <v>20绵阳富诚债</v>
          </cell>
          <cell r="H142">
            <v>200000</v>
          </cell>
        </row>
        <row r="143">
          <cell r="F143" t="str">
            <v>安邦山西中南部铁路通道债权计划</v>
          </cell>
          <cell r="H143">
            <v>500000</v>
          </cell>
        </row>
        <row r="144">
          <cell r="F144" t="str">
            <v>华澳臻鑫389号（万达商管2号）集合资金信托计划</v>
          </cell>
          <cell r="H144">
            <v>999000000</v>
          </cell>
        </row>
        <row r="145">
          <cell r="F145" t="str">
            <v>华澳臻鑫370号（万达商管）集合资金信托计划</v>
          </cell>
          <cell r="H145">
            <v>2497000000</v>
          </cell>
        </row>
        <row r="146">
          <cell r="F146" t="str">
            <v>西藏信托-保盛2号集合资金信托计划</v>
          </cell>
          <cell r="H146">
            <v>999000000</v>
          </cell>
        </row>
        <row r="147">
          <cell r="F147" t="str">
            <v>西藏信托-保盛3号集合资金信托计划</v>
          </cell>
          <cell r="H147">
            <v>998000000</v>
          </cell>
        </row>
        <row r="148">
          <cell r="F148" t="str">
            <v>金诚12号集合资金信托计划</v>
          </cell>
          <cell r="H148">
            <v>2900000000</v>
          </cell>
        </row>
        <row r="149">
          <cell r="F149" t="str">
            <v>铁建REIT</v>
          </cell>
          <cell r="H149">
            <v>1500000</v>
          </cell>
        </row>
        <row r="150">
          <cell r="F150" t="str">
            <v>保利发展</v>
          </cell>
          <cell r="H150">
            <v>11311975</v>
          </cell>
        </row>
        <row r="151">
          <cell r="F151" t="str">
            <v>中航重机</v>
          </cell>
          <cell r="H151">
            <v>106700</v>
          </cell>
        </row>
        <row r="152">
          <cell r="F152" t="str">
            <v>三峡能源</v>
          </cell>
          <cell r="H152">
            <v>62651513</v>
          </cell>
        </row>
        <row r="153">
          <cell r="F153" t="str">
            <v>隆基绿能</v>
          </cell>
          <cell r="H153">
            <v>2421024</v>
          </cell>
        </row>
        <row r="154">
          <cell r="F154" t="str">
            <v>农业银行</v>
          </cell>
          <cell r="H154">
            <v>132212200</v>
          </cell>
        </row>
        <row r="155">
          <cell r="F155" t="str">
            <v>工商银行</v>
          </cell>
          <cell r="H155">
            <v>112541895</v>
          </cell>
        </row>
        <row r="156">
          <cell r="F156" t="str">
            <v>建设银行</v>
          </cell>
          <cell r="H156">
            <v>55521175</v>
          </cell>
        </row>
        <row r="157">
          <cell r="F157" t="str">
            <v>东方电缆</v>
          </cell>
          <cell r="H157">
            <v>921400</v>
          </cell>
        </row>
        <row r="158">
          <cell r="F158" t="str">
            <v>平安银行</v>
          </cell>
          <cell r="H158">
            <v>35546200</v>
          </cell>
        </row>
        <row r="159">
          <cell r="F159" t="str">
            <v>金科股份</v>
          </cell>
          <cell r="H159">
            <v>81528105</v>
          </cell>
        </row>
        <row r="160">
          <cell r="F160" t="str">
            <v>招商蛇口</v>
          </cell>
          <cell r="H160">
            <v>2605537</v>
          </cell>
        </row>
        <row r="161">
          <cell r="F161" t="str">
            <v>金风科技</v>
          </cell>
          <cell r="H161">
            <v>486075487</v>
          </cell>
        </row>
        <row r="162">
          <cell r="F162" t="str">
            <v>万达信息</v>
          </cell>
          <cell r="H162">
            <v>117190000</v>
          </cell>
        </row>
        <row r="163">
          <cell r="F163" t="str">
            <v>温氏股份</v>
          </cell>
          <cell r="H163">
            <v>3673423</v>
          </cell>
        </row>
        <row r="164">
          <cell r="F164" t="str">
            <v>光威复材</v>
          </cell>
          <cell r="H164">
            <v>2956909</v>
          </cell>
        </row>
        <row r="165">
          <cell r="F165" t="str">
            <v>迈瑞医疗</v>
          </cell>
          <cell r="H165">
            <v>11200</v>
          </cell>
        </row>
        <row r="166">
          <cell r="F166" t="str">
            <v>中国燃气</v>
          </cell>
          <cell r="H166">
            <v>2278600</v>
          </cell>
        </row>
        <row r="167">
          <cell r="F167" t="str">
            <v>浦发银行优先股</v>
          </cell>
          <cell r="H167">
            <v>760000</v>
          </cell>
        </row>
        <row r="168">
          <cell r="F168" t="str">
            <v>03国债(3)</v>
          </cell>
          <cell r="H168">
            <v>48000</v>
          </cell>
        </row>
        <row r="169">
          <cell r="F169" t="str">
            <v>21国债03</v>
          </cell>
          <cell r="H169">
            <v>190600000</v>
          </cell>
        </row>
        <row r="170">
          <cell r="F170" t="str">
            <v>16附息国债10</v>
          </cell>
          <cell r="H170">
            <v>700000</v>
          </cell>
        </row>
        <row r="171">
          <cell r="F171" t="str">
            <v>16附息国债19</v>
          </cell>
          <cell r="H171">
            <v>3000000</v>
          </cell>
        </row>
        <row r="172">
          <cell r="F172" t="str">
            <v>2022盛京银行二级资本债01</v>
          </cell>
          <cell r="H172">
            <v>10000000</v>
          </cell>
        </row>
        <row r="173">
          <cell r="F173" t="str">
            <v>23贵控01</v>
          </cell>
          <cell r="H173">
            <v>1750000</v>
          </cell>
        </row>
        <row r="174">
          <cell r="F174" t="str">
            <v>22津投15</v>
          </cell>
          <cell r="H174">
            <v>3500000</v>
          </cell>
        </row>
        <row r="175">
          <cell r="F175" t="str">
            <v>22津投17</v>
          </cell>
          <cell r="H175">
            <v>6000000</v>
          </cell>
        </row>
        <row r="176">
          <cell r="F176" t="str">
            <v>22成大01</v>
          </cell>
          <cell r="H176">
            <v>1000000</v>
          </cell>
        </row>
        <row r="177">
          <cell r="F177" t="str">
            <v>23豫港01</v>
          </cell>
          <cell r="H177">
            <v>3000000</v>
          </cell>
        </row>
        <row r="178">
          <cell r="F178" t="str">
            <v>23云龙02</v>
          </cell>
          <cell r="H178">
            <v>1560000</v>
          </cell>
        </row>
        <row r="179">
          <cell r="F179" t="str">
            <v>18金隅01</v>
          </cell>
          <cell r="H179">
            <v>179360</v>
          </cell>
        </row>
        <row r="180">
          <cell r="F180" t="str">
            <v>20宁经开</v>
          </cell>
          <cell r="H180">
            <v>2400000</v>
          </cell>
        </row>
        <row r="181">
          <cell r="F181" t="str">
            <v>20永兴01</v>
          </cell>
          <cell r="H181">
            <v>2400000</v>
          </cell>
        </row>
        <row r="182">
          <cell r="F182" t="str">
            <v>20荆经开</v>
          </cell>
          <cell r="H182">
            <v>2800000</v>
          </cell>
        </row>
        <row r="183">
          <cell r="F183" t="str">
            <v>20丰管廊</v>
          </cell>
          <cell r="H183">
            <v>3600000</v>
          </cell>
        </row>
        <row r="184">
          <cell r="F184" t="str">
            <v>20蒙开01</v>
          </cell>
          <cell r="H184">
            <v>1200000</v>
          </cell>
        </row>
        <row r="185">
          <cell r="F185" t="str">
            <v>20醴陵债</v>
          </cell>
          <cell r="H185">
            <v>900000</v>
          </cell>
        </row>
        <row r="186">
          <cell r="F186" t="str">
            <v>20铸康债</v>
          </cell>
          <cell r="H186">
            <v>900000</v>
          </cell>
        </row>
        <row r="187">
          <cell r="F187" t="str">
            <v>20航高01</v>
          </cell>
          <cell r="H187">
            <v>2100000</v>
          </cell>
        </row>
        <row r="188">
          <cell r="F188" t="str">
            <v>20瀛洲债</v>
          </cell>
          <cell r="H188">
            <v>1950000</v>
          </cell>
        </row>
        <row r="189">
          <cell r="F189" t="str">
            <v>21句容债</v>
          </cell>
          <cell r="H189">
            <v>600000</v>
          </cell>
        </row>
        <row r="190">
          <cell r="F190" t="str">
            <v>H20红星3</v>
          </cell>
          <cell r="H190">
            <v>5000000</v>
          </cell>
        </row>
        <row r="191">
          <cell r="F191" t="str">
            <v>20昆交G1</v>
          </cell>
          <cell r="H191">
            <v>100000</v>
          </cell>
        </row>
        <row r="192">
          <cell r="F192" t="str">
            <v>20柳投04</v>
          </cell>
          <cell r="H192">
            <v>4000000</v>
          </cell>
        </row>
        <row r="193">
          <cell r="F193" t="str">
            <v>20江油01</v>
          </cell>
          <cell r="H193">
            <v>550000</v>
          </cell>
        </row>
        <row r="194">
          <cell r="F194" t="str">
            <v>21醴高01</v>
          </cell>
          <cell r="H194">
            <v>2400000</v>
          </cell>
        </row>
        <row r="195">
          <cell r="F195" t="str">
            <v>21双桥01</v>
          </cell>
          <cell r="H195">
            <v>2600000</v>
          </cell>
        </row>
        <row r="196">
          <cell r="F196" t="str">
            <v>21通资01</v>
          </cell>
          <cell r="H196">
            <v>1500000</v>
          </cell>
        </row>
        <row r="197">
          <cell r="F197" t="str">
            <v>21龙廷01</v>
          </cell>
          <cell r="H197">
            <v>1500000</v>
          </cell>
        </row>
        <row r="198">
          <cell r="F198" t="str">
            <v>21蓝海03</v>
          </cell>
          <cell r="H198">
            <v>1765000</v>
          </cell>
        </row>
        <row r="199">
          <cell r="F199" t="str">
            <v>21株金02</v>
          </cell>
          <cell r="H199">
            <v>1700000</v>
          </cell>
        </row>
        <row r="200">
          <cell r="F200" t="str">
            <v>21灌江债</v>
          </cell>
          <cell r="H200">
            <v>2700000</v>
          </cell>
        </row>
        <row r="201">
          <cell r="F201" t="str">
            <v>21鑫达01</v>
          </cell>
          <cell r="H201">
            <v>2100000</v>
          </cell>
        </row>
        <row r="202">
          <cell r="F202" t="str">
            <v>21西高02</v>
          </cell>
          <cell r="H202">
            <v>4500000</v>
          </cell>
        </row>
        <row r="203">
          <cell r="F203" t="str">
            <v>22嘉鱼01</v>
          </cell>
          <cell r="H203">
            <v>650000</v>
          </cell>
        </row>
        <row r="204">
          <cell r="F204" t="str">
            <v>22航天02</v>
          </cell>
          <cell r="H204">
            <v>1200000</v>
          </cell>
        </row>
        <row r="205">
          <cell r="F205" t="str">
            <v>22祁投01</v>
          </cell>
          <cell r="H205">
            <v>1000000</v>
          </cell>
        </row>
        <row r="206">
          <cell r="F206" t="str">
            <v>22祁投02</v>
          </cell>
          <cell r="H206">
            <v>300000</v>
          </cell>
        </row>
        <row r="207">
          <cell r="F207" t="str">
            <v>22湘乡02</v>
          </cell>
          <cell r="H207">
            <v>1200000</v>
          </cell>
        </row>
        <row r="208">
          <cell r="F208" t="str">
            <v>23鑫达01</v>
          </cell>
          <cell r="H208">
            <v>2100000</v>
          </cell>
        </row>
        <row r="209">
          <cell r="F209" t="str">
            <v>23夷陵一</v>
          </cell>
          <cell r="H209">
            <v>300000</v>
          </cell>
        </row>
        <row r="210">
          <cell r="F210" t="str">
            <v>23夷陵二</v>
          </cell>
          <cell r="H210">
            <v>500000</v>
          </cell>
        </row>
        <row r="211">
          <cell r="F211" t="str">
            <v>23广信债</v>
          </cell>
          <cell r="H211">
            <v>1000000</v>
          </cell>
        </row>
        <row r="212">
          <cell r="F212" t="str">
            <v>23平果债</v>
          </cell>
          <cell r="H212">
            <v>1200000</v>
          </cell>
        </row>
        <row r="213">
          <cell r="F213" t="str">
            <v>23肥资01</v>
          </cell>
          <cell r="H213">
            <v>3000000</v>
          </cell>
        </row>
        <row r="214">
          <cell r="F214" t="str">
            <v>21昆速01</v>
          </cell>
          <cell r="H214">
            <v>1800000</v>
          </cell>
        </row>
        <row r="215">
          <cell r="F215" t="str">
            <v>22曹国02</v>
          </cell>
          <cell r="H215">
            <v>1200000</v>
          </cell>
        </row>
        <row r="216">
          <cell r="F216" t="str">
            <v>22云龙01</v>
          </cell>
          <cell r="H216">
            <v>2700000</v>
          </cell>
        </row>
        <row r="217">
          <cell r="F217" t="str">
            <v>22津投09</v>
          </cell>
          <cell r="H217">
            <v>3600000</v>
          </cell>
        </row>
        <row r="218">
          <cell r="F218" t="str">
            <v>22津投11</v>
          </cell>
          <cell r="H218">
            <v>2300000</v>
          </cell>
        </row>
        <row r="219">
          <cell r="F219" t="str">
            <v>22交通G2</v>
          </cell>
          <cell r="H219">
            <v>700000</v>
          </cell>
        </row>
        <row r="220">
          <cell r="F220" t="str">
            <v>22津投13</v>
          </cell>
          <cell r="H220">
            <v>3100000</v>
          </cell>
        </row>
        <row r="221">
          <cell r="F221" t="str">
            <v>21水发01</v>
          </cell>
          <cell r="H221">
            <v>700000</v>
          </cell>
        </row>
        <row r="222">
          <cell r="F222" t="str">
            <v>21曹国04</v>
          </cell>
          <cell r="H222">
            <v>3000000</v>
          </cell>
        </row>
        <row r="223">
          <cell r="F223" t="str">
            <v>18申宏02</v>
          </cell>
          <cell r="H223">
            <v>300000</v>
          </cell>
        </row>
        <row r="224">
          <cell r="F224" t="str">
            <v>20潍投02</v>
          </cell>
          <cell r="H224">
            <v>4000000</v>
          </cell>
        </row>
        <row r="225">
          <cell r="F225" t="str">
            <v>20长新05</v>
          </cell>
          <cell r="H225">
            <v>6000000</v>
          </cell>
        </row>
        <row r="226">
          <cell r="F226" t="str">
            <v>14陕煤化债</v>
          </cell>
          <cell r="H226">
            <v>500000</v>
          </cell>
        </row>
        <row r="227">
          <cell r="F227" t="str">
            <v>15渤海水产债</v>
          </cell>
          <cell r="H227">
            <v>2000000</v>
          </cell>
        </row>
        <row r="228">
          <cell r="F228" t="str">
            <v>19兰陵国资债</v>
          </cell>
          <cell r="H228">
            <v>2000000</v>
          </cell>
        </row>
        <row r="229">
          <cell r="F229" t="str">
            <v>19费城资债01</v>
          </cell>
          <cell r="H229">
            <v>500000</v>
          </cell>
        </row>
        <row r="230">
          <cell r="F230" t="str">
            <v>16雅安MTN001</v>
          </cell>
          <cell r="H230">
            <v>1000000</v>
          </cell>
        </row>
        <row r="231">
          <cell r="F231" t="str">
            <v>18淄博高新MTN001</v>
          </cell>
          <cell r="H231">
            <v>800000</v>
          </cell>
        </row>
        <row r="232">
          <cell r="F232" t="str">
            <v>18首钢MTN005</v>
          </cell>
          <cell r="H232">
            <v>1800000</v>
          </cell>
        </row>
        <row r="233">
          <cell r="F233" t="str">
            <v>19青岛城投MTN001</v>
          </cell>
          <cell r="H233">
            <v>300000</v>
          </cell>
        </row>
        <row r="234">
          <cell r="F234" t="str">
            <v>19首钢MTN001</v>
          </cell>
          <cell r="H234">
            <v>200000</v>
          </cell>
        </row>
        <row r="235">
          <cell r="F235" t="str">
            <v>19苏州国际MTN002</v>
          </cell>
          <cell r="H235">
            <v>1300000</v>
          </cell>
        </row>
        <row r="236">
          <cell r="F236" t="str">
            <v>19大足工业MTN001</v>
          </cell>
          <cell r="H236">
            <v>2500000</v>
          </cell>
        </row>
        <row r="237">
          <cell r="F237" t="str">
            <v>19首钢MTN003</v>
          </cell>
          <cell r="H237">
            <v>500000</v>
          </cell>
        </row>
        <row r="238">
          <cell r="F238" t="str">
            <v>19大足永晟MTN001</v>
          </cell>
          <cell r="H238">
            <v>2000000</v>
          </cell>
        </row>
        <row r="239">
          <cell r="F239" t="str">
            <v>19首钢MTN004</v>
          </cell>
          <cell r="H239">
            <v>1000000</v>
          </cell>
        </row>
        <row r="240">
          <cell r="F240" t="str">
            <v>19金隅MTN001</v>
          </cell>
          <cell r="H240">
            <v>200000</v>
          </cell>
        </row>
        <row r="241">
          <cell r="F241" t="str">
            <v>19苏交通MTN003</v>
          </cell>
          <cell r="H241">
            <v>1300000</v>
          </cell>
        </row>
        <row r="242">
          <cell r="F242" t="str">
            <v>19闽投MTN004</v>
          </cell>
          <cell r="H242">
            <v>600000</v>
          </cell>
        </row>
        <row r="243">
          <cell r="F243" t="str">
            <v>19苏交通MTN004</v>
          </cell>
          <cell r="H243">
            <v>700000</v>
          </cell>
        </row>
        <row r="244">
          <cell r="F244" t="str">
            <v>19金隅MTN002</v>
          </cell>
          <cell r="H244">
            <v>1000000</v>
          </cell>
        </row>
        <row r="245">
          <cell r="F245" t="str">
            <v>19陕煤化MTN003</v>
          </cell>
          <cell r="H245">
            <v>700000</v>
          </cell>
        </row>
        <row r="246">
          <cell r="F246" t="str">
            <v>20自贡城投MTN001</v>
          </cell>
          <cell r="H246">
            <v>4000000</v>
          </cell>
        </row>
        <row r="247">
          <cell r="F247" t="str">
            <v>20天津经开MTN002</v>
          </cell>
          <cell r="H247">
            <v>3000000</v>
          </cell>
        </row>
        <row r="248">
          <cell r="F248" t="str">
            <v>20柳州城投MTN002</v>
          </cell>
          <cell r="H248">
            <v>2000000</v>
          </cell>
        </row>
        <row r="249">
          <cell r="F249" t="str">
            <v>20邳州润城MTN001</v>
          </cell>
          <cell r="H249">
            <v>2000000</v>
          </cell>
        </row>
        <row r="250">
          <cell r="F250" t="str">
            <v>20蓝海投资MTN001</v>
          </cell>
          <cell r="H250">
            <v>600000</v>
          </cell>
        </row>
        <row r="251">
          <cell r="F251" t="str">
            <v>20贾汪城投MTN002</v>
          </cell>
          <cell r="H251">
            <v>2000000</v>
          </cell>
        </row>
        <row r="252">
          <cell r="F252" t="str">
            <v>20天津经开MTN004</v>
          </cell>
          <cell r="H252">
            <v>3400000</v>
          </cell>
        </row>
        <row r="253">
          <cell r="F253" t="str">
            <v>20红谷滩MTN001</v>
          </cell>
          <cell r="H253">
            <v>1100000</v>
          </cell>
        </row>
        <row r="254">
          <cell r="F254" t="str">
            <v>21黔江城投MTN001</v>
          </cell>
          <cell r="H254">
            <v>1100000</v>
          </cell>
        </row>
        <row r="255">
          <cell r="F255" t="str">
            <v>21昆明高速MTN002</v>
          </cell>
          <cell r="H255">
            <v>3000000</v>
          </cell>
        </row>
        <row r="256">
          <cell r="F256" t="str">
            <v>21金阳投资MTN001</v>
          </cell>
          <cell r="H256">
            <v>3000000</v>
          </cell>
        </row>
        <row r="257">
          <cell r="F257" t="str">
            <v>21株洲云龙MTN002</v>
          </cell>
          <cell r="H257">
            <v>1800000</v>
          </cell>
        </row>
        <row r="258">
          <cell r="F258" t="str">
            <v>21广元城建MTN001</v>
          </cell>
          <cell r="H258">
            <v>1200000</v>
          </cell>
        </row>
        <row r="259">
          <cell r="F259" t="str">
            <v>21潞安MTN003B</v>
          </cell>
          <cell r="H259">
            <v>1500000</v>
          </cell>
        </row>
        <row r="260">
          <cell r="F260" t="str">
            <v>21磁湖高新MTN003</v>
          </cell>
          <cell r="H260">
            <v>600000</v>
          </cell>
        </row>
        <row r="261">
          <cell r="F261" t="str">
            <v>21益阳城投MTN001</v>
          </cell>
          <cell r="H261">
            <v>3000000</v>
          </cell>
        </row>
        <row r="262">
          <cell r="F262" t="str">
            <v>21晋能电力MTN011</v>
          </cell>
          <cell r="H262">
            <v>4000000</v>
          </cell>
        </row>
        <row r="263">
          <cell r="F263" t="str">
            <v>21怀化城投MTN002</v>
          </cell>
          <cell r="H263">
            <v>4500000</v>
          </cell>
        </row>
        <row r="264">
          <cell r="F264" t="str">
            <v>21昆明土地MTN001</v>
          </cell>
          <cell r="H264">
            <v>2300000</v>
          </cell>
        </row>
        <row r="265">
          <cell r="F265" t="str">
            <v>21曹妃国控MTN001</v>
          </cell>
          <cell r="H265">
            <v>3800000</v>
          </cell>
        </row>
        <row r="266">
          <cell r="F266" t="str">
            <v>21晋能电力MTN006</v>
          </cell>
          <cell r="H266">
            <v>4000000</v>
          </cell>
        </row>
        <row r="267">
          <cell r="F267" t="str">
            <v>21淮北建投MTN003</v>
          </cell>
          <cell r="H267">
            <v>700000</v>
          </cell>
        </row>
        <row r="268">
          <cell r="F268" t="str">
            <v>21吉首华泰MTN001</v>
          </cell>
          <cell r="H268">
            <v>1500000</v>
          </cell>
        </row>
        <row r="269">
          <cell r="F269" t="str">
            <v>21安康高新MTN001</v>
          </cell>
          <cell r="H269">
            <v>1050000</v>
          </cell>
        </row>
        <row r="270">
          <cell r="F270" t="str">
            <v>21兆泰集团MTN001</v>
          </cell>
          <cell r="H270">
            <v>2600000</v>
          </cell>
        </row>
        <row r="271">
          <cell r="F271" t="str">
            <v>21泸州高新MTN001</v>
          </cell>
          <cell r="H271">
            <v>200000</v>
          </cell>
        </row>
        <row r="272">
          <cell r="F272" t="str">
            <v>21昆明公租MTN001</v>
          </cell>
          <cell r="H272">
            <v>1500000</v>
          </cell>
        </row>
        <row r="273">
          <cell r="F273" t="str">
            <v>22临淄公资MTN001</v>
          </cell>
          <cell r="H273">
            <v>2100000</v>
          </cell>
        </row>
        <row r="274">
          <cell r="F274" t="str">
            <v>22临淄公资MTN002</v>
          </cell>
          <cell r="H274">
            <v>990000</v>
          </cell>
        </row>
        <row r="275">
          <cell r="F275" t="str">
            <v>22唐山金融MTN001</v>
          </cell>
          <cell r="H275">
            <v>4500000</v>
          </cell>
        </row>
        <row r="276">
          <cell r="F276" t="str">
            <v>22江津城建MTN001</v>
          </cell>
          <cell r="H276">
            <v>1400000</v>
          </cell>
        </row>
        <row r="277">
          <cell r="F277" t="str">
            <v>22重庆合川MTN001</v>
          </cell>
          <cell r="H277">
            <v>1200000</v>
          </cell>
        </row>
        <row r="278">
          <cell r="F278" t="str">
            <v>22昆明公租MTN001</v>
          </cell>
          <cell r="H278">
            <v>2100000</v>
          </cell>
        </row>
        <row r="279">
          <cell r="F279" t="str">
            <v>22西安浐灞MTN001</v>
          </cell>
          <cell r="H279">
            <v>1700000</v>
          </cell>
        </row>
        <row r="280">
          <cell r="F280" t="str">
            <v>22黄石国资MTN001</v>
          </cell>
          <cell r="H280">
            <v>1300000</v>
          </cell>
        </row>
        <row r="281">
          <cell r="F281" t="str">
            <v>22昆明土地MTN001</v>
          </cell>
          <cell r="H281">
            <v>2200000</v>
          </cell>
        </row>
        <row r="282">
          <cell r="F282" t="str">
            <v>22寿光城投MTN001</v>
          </cell>
          <cell r="H282">
            <v>1500000</v>
          </cell>
        </row>
        <row r="283">
          <cell r="F283" t="str">
            <v>22津城建MTN002</v>
          </cell>
          <cell r="H283">
            <v>1000000</v>
          </cell>
        </row>
        <row r="284">
          <cell r="F284" t="str">
            <v>22吉林国资MTN001</v>
          </cell>
          <cell r="H284">
            <v>3000000</v>
          </cell>
        </row>
        <row r="285">
          <cell r="F285" t="str">
            <v>22綦江新城MTN001</v>
          </cell>
          <cell r="H285">
            <v>1500000</v>
          </cell>
        </row>
        <row r="286">
          <cell r="F286" t="str">
            <v>22新中泰MTN001(乡村振兴)</v>
          </cell>
          <cell r="H286">
            <v>600000</v>
          </cell>
        </row>
        <row r="287">
          <cell r="F287" t="str">
            <v>22曹妃国控MTN001</v>
          </cell>
          <cell r="H287">
            <v>4000000</v>
          </cell>
        </row>
        <row r="288">
          <cell r="F288" t="str">
            <v>22昆明公租MTN002</v>
          </cell>
          <cell r="H288">
            <v>2400000</v>
          </cell>
        </row>
        <row r="289">
          <cell r="F289" t="str">
            <v>22遂宁兴业MTN001</v>
          </cell>
          <cell r="H289">
            <v>100000</v>
          </cell>
        </row>
        <row r="290">
          <cell r="F290" t="str">
            <v>22西安浐灞MTN002</v>
          </cell>
          <cell r="H290">
            <v>600000</v>
          </cell>
        </row>
        <row r="291">
          <cell r="F291" t="str">
            <v>22津城建MTN007</v>
          </cell>
          <cell r="H291">
            <v>3500000</v>
          </cell>
        </row>
        <row r="292">
          <cell r="F292" t="str">
            <v>22津城建MTN004</v>
          </cell>
          <cell r="H292">
            <v>3500000</v>
          </cell>
        </row>
        <row r="293">
          <cell r="F293" t="str">
            <v>22浦里开发MTN001</v>
          </cell>
          <cell r="H293">
            <v>1000000</v>
          </cell>
        </row>
        <row r="294">
          <cell r="F294" t="str">
            <v>22株洲云龙MTN001</v>
          </cell>
          <cell r="H294">
            <v>3500000</v>
          </cell>
        </row>
        <row r="295">
          <cell r="F295" t="str">
            <v>22津城建MTN008</v>
          </cell>
          <cell r="H295">
            <v>3500000</v>
          </cell>
        </row>
        <row r="296">
          <cell r="F296" t="str">
            <v>22益阳城投MTN001</v>
          </cell>
          <cell r="H296">
            <v>690000</v>
          </cell>
        </row>
        <row r="297">
          <cell r="F297" t="str">
            <v>22辽成大MTN001</v>
          </cell>
          <cell r="H297">
            <v>1500000</v>
          </cell>
        </row>
        <row r="298">
          <cell r="F298" t="str">
            <v>22津城建MTN009</v>
          </cell>
          <cell r="H298">
            <v>3500000</v>
          </cell>
        </row>
        <row r="299">
          <cell r="F299" t="str">
            <v>22津城建MTN005</v>
          </cell>
          <cell r="H299">
            <v>3500000</v>
          </cell>
        </row>
        <row r="300">
          <cell r="F300" t="str">
            <v>22重庆合川MTN002</v>
          </cell>
          <cell r="H300">
            <v>1200000</v>
          </cell>
        </row>
        <row r="301">
          <cell r="F301" t="str">
            <v>22株洲云龙MTN002</v>
          </cell>
          <cell r="H301">
            <v>1700000</v>
          </cell>
        </row>
        <row r="302">
          <cell r="F302" t="str">
            <v>22吉林国资MTN002</v>
          </cell>
          <cell r="H302">
            <v>1600000</v>
          </cell>
        </row>
        <row r="303">
          <cell r="F303" t="str">
            <v>22娄底城发MTN002</v>
          </cell>
          <cell r="H303">
            <v>300000</v>
          </cell>
        </row>
        <row r="304">
          <cell r="F304" t="str">
            <v>22宝城投MTN001</v>
          </cell>
          <cell r="H304">
            <v>1500000</v>
          </cell>
        </row>
        <row r="305">
          <cell r="F305" t="str">
            <v>22津城建MTN006</v>
          </cell>
          <cell r="H305">
            <v>3500000</v>
          </cell>
        </row>
        <row r="306">
          <cell r="F306" t="str">
            <v>22淄博城投MTN001</v>
          </cell>
          <cell r="H306">
            <v>2000000</v>
          </cell>
        </row>
        <row r="307">
          <cell r="F307" t="str">
            <v>22株洲金城MTN001</v>
          </cell>
          <cell r="H307">
            <v>1500000</v>
          </cell>
        </row>
        <row r="308">
          <cell r="F308" t="str">
            <v>22大连万达MTN002</v>
          </cell>
          <cell r="H308">
            <v>6000000</v>
          </cell>
        </row>
        <row r="309">
          <cell r="F309" t="str">
            <v>22娄底城发MTN003</v>
          </cell>
          <cell r="H309">
            <v>3000000</v>
          </cell>
        </row>
        <row r="310">
          <cell r="F310" t="str">
            <v>23景德镇陶MTN001</v>
          </cell>
          <cell r="H310">
            <v>2800000</v>
          </cell>
        </row>
        <row r="311">
          <cell r="F311" t="str">
            <v>23西安陆港MTN001</v>
          </cell>
          <cell r="H311">
            <v>2700000</v>
          </cell>
        </row>
        <row r="312">
          <cell r="F312" t="str">
            <v>23宝城投MTN001</v>
          </cell>
          <cell r="H312">
            <v>1500000</v>
          </cell>
        </row>
        <row r="313">
          <cell r="F313" t="str">
            <v>23衡阳交通MTN001</v>
          </cell>
          <cell r="H313">
            <v>2800000</v>
          </cell>
        </row>
        <row r="314">
          <cell r="F314" t="str">
            <v>23贾汪城投MTN001</v>
          </cell>
          <cell r="H314">
            <v>6000000</v>
          </cell>
        </row>
        <row r="315">
          <cell r="F315" t="str">
            <v>23衡阳交通MTN002B</v>
          </cell>
          <cell r="H315">
            <v>200000</v>
          </cell>
        </row>
        <row r="316">
          <cell r="F316" t="str">
            <v>23阳安交通MTN001</v>
          </cell>
          <cell r="H316">
            <v>240000</v>
          </cell>
        </row>
        <row r="317">
          <cell r="F317" t="str">
            <v>23荆门高新MTN001</v>
          </cell>
          <cell r="H317">
            <v>700000</v>
          </cell>
        </row>
        <row r="318">
          <cell r="F318" t="str">
            <v>23宁国建投MTN001</v>
          </cell>
          <cell r="H318">
            <v>1100000</v>
          </cell>
        </row>
        <row r="319">
          <cell r="F319" t="str">
            <v>23宁乡国资MTN001</v>
          </cell>
          <cell r="H319">
            <v>900000</v>
          </cell>
        </row>
        <row r="320">
          <cell r="F320" t="str">
            <v>23润德投资MTN001</v>
          </cell>
          <cell r="H320">
            <v>6000000</v>
          </cell>
        </row>
        <row r="321">
          <cell r="F321" t="str">
            <v>23马鞍经开MTN001</v>
          </cell>
          <cell r="H321">
            <v>390000</v>
          </cell>
        </row>
        <row r="322">
          <cell r="F322" t="str">
            <v>23潇湘源MTN001</v>
          </cell>
          <cell r="H322">
            <v>1500000</v>
          </cell>
        </row>
        <row r="323">
          <cell r="F323" t="str">
            <v>23潍坊城建MTN001</v>
          </cell>
          <cell r="H323">
            <v>3000000</v>
          </cell>
        </row>
        <row r="324">
          <cell r="F324" t="str">
            <v>23西高投MTN001</v>
          </cell>
          <cell r="H324">
            <v>870000</v>
          </cell>
        </row>
        <row r="325">
          <cell r="F325" t="str">
            <v>23黄石国资MTN001</v>
          </cell>
          <cell r="H325">
            <v>600000</v>
          </cell>
        </row>
        <row r="326">
          <cell r="F326" t="str">
            <v>20邛崃债02</v>
          </cell>
          <cell r="H326">
            <v>2000000</v>
          </cell>
        </row>
        <row r="327">
          <cell r="F327" t="str">
            <v>20德源绿色债02</v>
          </cell>
          <cell r="H327">
            <v>3000000</v>
          </cell>
        </row>
        <row r="328">
          <cell r="F328" t="str">
            <v>20寿光惠农债</v>
          </cell>
          <cell r="H328">
            <v>1100000</v>
          </cell>
        </row>
        <row r="329">
          <cell r="F329" t="str">
            <v>20钦州临海债01</v>
          </cell>
          <cell r="H329">
            <v>1500000</v>
          </cell>
        </row>
        <row r="330">
          <cell r="F330" t="str">
            <v>20广安金财债</v>
          </cell>
          <cell r="H330">
            <v>2000000</v>
          </cell>
        </row>
        <row r="331">
          <cell r="F331" t="str">
            <v>20常鼎绿色债01</v>
          </cell>
          <cell r="H331">
            <v>2400000</v>
          </cell>
        </row>
        <row r="332">
          <cell r="F332" t="str">
            <v>20青州专项债</v>
          </cell>
          <cell r="H332">
            <v>3200000</v>
          </cell>
        </row>
        <row r="333">
          <cell r="F333" t="str">
            <v>20禹州投总债02</v>
          </cell>
          <cell r="H333">
            <v>2000000</v>
          </cell>
        </row>
        <row r="334">
          <cell r="F334" t="str">
            <v>20荆门高新债</v>
          </cell>
          <cell r="H334">
            <v>2300000</v>
          </cell>
        </row>
        <row r="335">
          <cell r="F335" t="str">
            <v>20黄石城投债</v>
          </cell>
          <cell r="H335">
            <v>3800000</v>
          </cell>
        </row>
        <row r="336">
          <cell r="F336" t="str">
            <v>20长交绿色债01</v>
          </cell>
          <cell r="H336">
            <v>2000000</v>
          </cell>
        </row>
        <row r="337">
          <cell r="F337" t="str">
            <v>20萍投专项债</v>
          </cell>
          <cell r="H337">
            <v>2700000</v>
          </cell>
        </row>
        <row r="338">
          <cell r="F338" t="str">
            <v>20应城债</v>
          </cell>
          <cell r="H338">
            <v>1500000</v>
          </cell>
        </row>
        <row r="339">
          <cell r="F339" t="str">
            <v>20衡阳高新01</v>
          </cell>
          <cell r="H339">
            <v>1500000</v>
          </cell>
        </row>
        <row r="340">
          <cell r="F340" t="str">
            <v>20内建绿01</v>
          </cell>
          <cell r="H340">
            <v>1500000</v>
          </cell>
        </row>
        <row r="341">
          <cell r="F341" t="str">
            <v>21仁怀城投债</v>
          </cell>
          <cell r="H341">
            <v>2800000</v>
          </cell>
        </row>
        <row r="342">
          <cell r="F342" t="str">
            <v>21孝感长兴债</v>
          </cell>
          <cell r="H342">
            <v>200000</v>
          </cell>
        </row>
        <row r="343">
          <cell r="F343" t="str">
            <v>21当阳鑫源债</v>
          </cell>
          <cell r="H343">
            <v>1510000</v>
          </cell>
        </row>
        <row r="344">
          <cell r="F344" t="str">
            <v>21株洲国投债</v>
          </cell>
          <cell r="H344">
            <v>600000</v>
          </cell>
        </row>
        <row r="345">
          <cell r="F345" t="str">
            <v>21延新投债</v>
          </cell>
          <cell r="H345">
            <v>900000</v>
          </cell>
        </row>
        <row r="346">
          <cell r="F346" t="str">
            <v>21江油鸿飞债</v>
          </cell>
          <cell r="H346">
            <v>1300000</v>
          </cell>
        </row>
        <row r="347">
          <cell r="F347" t="str">
            <v>21益高新债</v>
          </cell>
          <cell r="H347">
            <v>1550000</v>
          </cell>
        </row>
        <row r="348">
          <cell r="F348" t="str">
            <v>21内江小微债</v>
          </cell>
          <cell r="H348">
            <v>3000000</v>
          </cell>
        </row>
        <row r="349">
          <cell r="F349" t="str">
            <v>22邛崃旅投项目债01</v>
          </cell>
          <cell r="H349">
            <v>500000</v>
          </cell>
        </row>
        <row r="350">
          <cell r="F350" t="str">
            <v>22磁湖高新债</v>
          </cell>
          <cell r="H350">
            <v>3100000</v>
          </cell>
        </row>
        <row r="351">
          <cell r="F351" t="str">
            <v>22桂阳城投01</v>
          </cell>
          <cell r="H351">
            <v>370000</v>
          </cell>
        </row>
        <row r="352">
          <cell r="F352" t="str">
            <v>22宁沩产融01</v>
          </cell>
          <cell r="H352">
            <v>400000</v>
          </cell>
        </row>
        <row r="353">
          <cell r="F353" t="str">
            <v>22蓝海债</v>
          </cell>
          <cell r="H353">
            <v>500000</v>
          </cell>
        </row>
        <row r="354">
          <cell r="F354" t="str">
            <v>22沂南城发债</v>
          </cell>
          <cell r="H354">
            <v>3150000</v>
          </cell>
        </row>
        <row r="355">
          <cell r="F355" t="str">
            <v>22孝顺和债01</v>
          </cell>
          <cell r="H355">
            <v>1400000</v>
          </cell>
        </row>
        <row r="356">
          <cell r="F356" t="str">
            <v>22萍投小微债01</v>
          </cell>
          <cell r="H356">
            <v>1650000</v>
          </cell>
        </row>
        <row r="357">
          <cell r="F357" t="str">
            <v>22通瑞专项债</v>
          </cell>
          <cell r="H357">
            <v>2800000</v>
          </cell>
        </row>
        <row r="358">
          <cell r="F358" t="str">
            <v>22龙廷债01</v>
          </cell>
          <cell r="H358">
            <v>1800000</v>
          </cell>
        </row>
        <row r="359">
          <cell r="F359" t="str">
            <v>22东坡发展02</v>
          </cell>
          <cell r="H359">
            <v>1000000</v>
          </cell>
        </row>
        <row r="360">
          <cell r="F360" t="str">
            <v>22饶城投债</v>
          </cell>
          <cell r="H360">
            <v>3300000</v>
          </cell>
        </row>
        <row r="361">
          <cell r="F361" t="str">
            <v>22醴渌债01</v>
          </cell>
          <cell r="H361">
            <v>1700000</v>
          </cell>
        </row>
        <row r="362">
          <cell r="F362" t="str">
            <v>22西安港债02</v>
          </cell>
          <cell r="H362">
            <v>2210000</v>
          </cell>
        </row>
        <row r="363">
          <cell r="F363" t="str">
            <v>22金洲专项01</v>
          </cell>
          <cell r="H363">
            <v>3000000</v>
          </cell>
        </row>
        <row r="364">
          <cell r="F364" t="str">
            <v>22渝宏烨债</v>
          </cell>
          <cell r="H364">
            <v>2800000</v>
          </cell>
        </row>
        <row r="365">
          <cell r="F365" t="str">
            <v>22内兴元小微债01</v>
          </cell>
          <cell r="H365">
            <v>1500000</v>
          </cell>
        </row>
        <row r="366">
          <cell r="F366" t="str">
            <v>22远景管廊债01</v>
          </cell>
          <cell r="H366">
            <v>1500000</v>
          </cell>
        </row>
        <row r="367">
          <cell r="F367" t="str">
            <v>22兰考城投债02</v>
          </cell>
          <cell r="H367">
            <v>1500000</v>
          </cell>
        </row>
        <row r="368">
          <cell r="F368" t="str">
            <v>22文金滩02</v>
          </cell>
          <cell r="H368">
            <v>1950000</v>
          </cell>
        </row>
        <row r="369">
          <cell r="F369" t="str">
            <v>22蚌埠淮上债</v>
          </cell>
          <cell r="H369">
            <v>1400000</v>
          </cell>
        </row>
        <row r="370">
          <cell r="F370" t="str">
            <v>22萍昌盛债01</v>
          </cell>
          <cell r="H370">
            <v>1000000</v>
          </cell>
        </row>
        <row r="371">
          <cell r="F371" t="str">
            <v>22雄州债</v>
          </cell>
          <cell r="H371">
            <v>1350000</v>
          </cell>
        </row>
        <row r="372">
          <cell r="F372" t="str">
            <v>22南充顺投债</v>
          </cell>
          <cell r="H372">
            <v>800000</v>
          </cell>
        </row>
        <row r="373">
          <cell r="F373" t="str">
            <v>22芦溪专项债01</v>
          </cell>
          <cell r="H373">
            <v>660000</v>
          </cell>
        </row>
        <row r="374">
          <cell r="F374" t="str">
            <v>22芦溪专项债02</v>
          </cell>
          <cell r="H374">
            <v>900000</v>
          </cell>
        </row>
        <row r="375">
          <cell r="F375" t="str">
            <v>22景城投绿色债01</v>
          </cell>
          <cell r="H375">
            <v>1530000</v>
          </cell>
        </row>
        <row r="376">
          <cell r="F376" t="str">
            <v>22贵溪铜都债01</v>
          </cell>
          <cell r="H376">
            <v>2500000</v>
          </cell>
        </row>
        <row r="377">
          <cell r="F377" t="str">
            <v>22远景管廊债02</v>
          </cell>
          <cell r="H377">
            <v>780000</v>
          </cell>
        </row>
        <row r="378">
          <cell r="F378" t="str">
            <v>22富源绿色债01</v>
          </cell>
          <cell r="H378">
            <v>850000</v>
          </cell>
        </row>
        <row r="379">
          <cell r="F379" t="str">
            <v>22賨成专项债</v>
          </cell>
          <cell r="H379">
            <v>1650000</v>
          </cell>
        </row>
        <row r="380">
          <cell r="F380" t="str">
            <v>22红停债</v>
          </cell>
          <cell r="H380">
            <v>2750000</v>
          </cell>
        </row>
        <row r="381">
          <cell r="F381" t="str">
            <v>22梁山城投债</v>
          </cell>
          <cell r="H381">
            <v>3000000</v>
          </cell>
        </row>
        <row r="382">
          <cell r="F382" t="str">
            <v>22通泰CP001</v>
          </cell>
          <cell r="H382">
            <v>2000000</v>
          </cell>
        </row>
        <row r="383">
          <cell r="F383" t="str">
            <v>22曹妃国控CP002</v>
          </cell>
          <cell r="H383">
            <v>4900000</v>
          </cell>
        </row>
        <row r="384">
          <cell r="F384" t="str">
            <v>22恒逸CP007(科创票据)</v>
          </cell>
          <cell r="H384">
            <v>3500000</v>
          </cell>
        </row>
        <row r="385">
          <cell r="F385" t="str">
            <v>22津南城投CP002</v>
          </cell>
          <cell r="H385">
            <v>3900000</v>
          </cell>
        </row>
        <row r="386">
          <cell r="F386" t="str">
            <v>22昆明土地CP001</v>
          </cell>
          <cell r="H386">
            <v>600000</v>
          </cell>
        </row>
        <row r="387">
          <cell r="F387" t="str">
            <v>22恒逸CP005(高成长债)</v>
          </cell>
          <cell r="H387">
            <v>1700000</v>
          </cell>
        </row>
        <row r="388">
          <cell r="F388" t="str">
            <v>22恒逸CP006</v>
          </cell>
          <cell r="H388">
            <v>3500000</v>
          </cell>
        </row>
        <row r="389">
          <cell r="F389" t="str">
            <v>15国开18</v>
          </cell>
          <cell r="H389">
            <v>8500000</v>
          </cell>
        </row>
        <row r="390">
          <cell r="F390" t="str">
            <v>16国开10</v>
          </cell>
          <cell r="H390">
            <v>9000000</v>
          </cell>
        </row>
        <row r="391">
          <cell r="F391" t="str">
            <v>16进出03</v>
          </cell>
          <cell r="H391">
            <v>3300000</v>
          </cell>
        </row>
        <row r="392">
          <cell r="F392" t="str">
            <v>16农发18</v>
          </cell>
          <cell r="H392">
            <v>2200000</v>
          </cell>
        </row>
        <row r="393">
          <cell r="F393" t="str">
            <v>21湖南61</v>
          </cell>
          <cell r="H393">
            <v>10000000</v>
          </cell>
        </row>
        <row r="394">
          <cell r="F394" t="str">
            <v>21广东债84</v>
          </cell>
          <cell r="H394">
            <v>4800000</v>
          </cell>
        </row>
        <row r="395">
          <cell r="F395" t="str">
            <v>21重庆债14</v>
          </cell>
          <cell r="H395">
            <v>1400000</v>
          </cell>
        </row>
        <row r="396">
          <cell r="F396" t="str">
            <v>21重庆债16</v>
          </cell>
          <cell r="H396">
            <v>300000</v>
          </cell>
        </row>
        <row r="397">
          <cell r="F397" t="str">
            <v>21金科地产SCP004</v>
          </cell>
          <cell r="H397">
            <v>2400000</v>
          </cell>
        </row>
        <row r="398">
          <cell r="F398" t="str">
            <v>22恒逸SCP001(科创票据)</v>
          </cell>
          <cell r="H398">
            <v>3500000</v>
          </cell>
        </row>
        <row r="399">
          <cell r="F399" t="str">
            <v>23开封城运SCP001</v>
          </cell>
          <cell r="H399">
            <v>1500000</v>
          </cell>
        </row>
        <row r="400">
          <cell r="F400" t="str">
            <v>23磁湖高新SCP001</v>
          </cell>
          <cell r="H400">
            <v>1500000</v>
          </cell>
        </row>
        <row r="401">
          <cell r="F401" t="str">
            <v>光大永明光大聚宝2号</v>
          </cell>
          <cell r="H401">
            <v>528036386.13</v>
          </cell>
        </row>
        <row r="402">
          <cell r="F402" t="str">
            <v>泰康资产开泰稳健增值</v>
          </cell>
          <cell r="H402">
            <v>785382344.65999997</v>
          </cell>
        </row>
        <row r="403">
          <cell r="F403" t="str">
            <v>泰康资产尊享配置</v>
          </cell>
          <cell r="H403">
            <v>554630445.20000005</v>
          </cell>
        </row>
        <row r="404">
          <cell r="F404" t="str">
            <v>阳光盈时4号（三期）</v>
          </cell>
          <cell r="H404">
            <v>1051124558.98</v>
          </cell>
        </row>
        <row r="405">
          <cell r="F405" t="str">
            <v>阳光盈时10号</v>
          </cell>
          <cell r="H405">
            <v>953499911.00999999</v>
          </cell>
        </row>
        <row r="406">
          <cell r="F406" t="str">
            <v>广发基金嘉福1号FOF单一资产管理计划</v>
          </cell>
          <cell r="H406">
            <v>10000000</v>
          </cell>
        </row>
        <row r="407">
          <cell r="F407" t="str">
            <v>华金证券蓝图16号基础设施基金策略FOF单一资产管理计划</v>
          </cell>
          <cell r="H407">
            <v>74083614.629999995</v>
          </cell>
        </row>
        <row r="408">
          <cell r="F408" t="str">
            <v>三峡能源-1</v>
          </cell>
          <cell r="H408">
            <v>5000000</v>
          </cell>
        </row>
        <row r="409">
          <cell r="F409" t="str">
            <v>建设银行-1</v>
          </cell>
          <cell r="H409">
            <v>100000</v>
          </cell>
        </row>
        <row r="410">
          <cell r="F410" t="str">
            <v>金 融 街</v>
          </cell>
          <cell r="H410">
            <v>468615260</v>
          </cell>
        </row>
        <row r="411">
          <cell r="F411" t="str">
            <v>活期存款-农行万能</v>
          </cell>
          <cell r="H411">
            <v>0</v>
          </cell>
        </row>
        <row r="412">
          <cell r="F412" t="str">
            <v>金风科技</v>
          </cell>
          <cell r="H412">
            <v>10055</v>
          </cell>
        </row>
        <row r="413">
          <cell r="F413" t="str">
            <v>人民币</v>
          </cell>
          <cell r="H413">
            <v>0</v>
          </cell>
        </row>
        <row r="414">
          <cell r="F414" t="str">
            <v>山东信托保盈8号集合资金信托计划</v>
          </cell>
          <cell r="H414">
            <v>990000000</v>
          </cell>
        </row>
        <row r="415">
          <cell r="F415" t="str">
            <v>广发聚鑫债券A</v>
          </cell>
          <cell r="H415">
            <v>134961252.99000001</v>
          </cell>
        </row>
        <row r="416">
          <cell r="F416" t="str">
            <v>易方达裕丰回报债券</v>
          </cell>
          <cell r="H416">
            <v>1199071974.55</v>
          </cell>
        </row>
        <row r="417">
          <cell r="F417" t="str">
            <v>华安生态优先混合A</v>
          </cell>
          <cell r="H417">
            <v>82056619.260000005</v>
          </cell>
        </row>
        <row r="418">
          <cell r="F418" t="str">
            <v>鹏华双债保利债券</v>
          </cell>
          <cell r="H418">
            <v>623975508.92999995</v>
          </cell>
        </row>
        <row r="419">
          <cell r="F419" t="str">
            <v>鹏华环保产业股票</v>
          </cell>
          <cell r="H419">
            <v>83541979.950000003</v>
          </cell>
        </row>
        <row r="420">
          <cell r="F420" t="str">
            <v>大成高新技术产业股票A</v>
          </cell>
          <cell r="H420">
            <v>151374682.94999999</v>
          </cell>
        </row>
        <row r="421">
          <cell r="F421" t="str">
            <v>工银瑞信新金融股票A</v>
          </cell>
          <cell r="H421">
            <v>106232259.20999999</v>
          </cell>
        </row>
        <row r="422">
          <cell r="F422" t="str">
            <v>易方达信息产业混合</v>
          </cell>
          <cell r="H422">
            <v>119047222.22</v>
          </cell>
        </row>
        <row r="423">
          <cell r="F423" t="str">
            <v>国泰智能装备股票A</v>
          </cell>
          <cell r="H423">
            <v>116574151.87</v>
          </cell>
        </row>
        <row r="424">
          <cell r="F424" t="str">
            <v>国泰大健康股票A</v>
          </cell>
          <cell r="H424">
            <v>167616459.94</v>
          </cell>
        </row>
        <row r="425">
          <cell r="F425" t="str">
            <v>南方转型增长灵活配置混合A</v>
          </cell>
          <cell r="H425">
            <v>161224014.56999999</v>
          </cell>
        </row>
        <row r="426">
          <cell r="F426" t="str">
            <v>工银瑞信前沿医疗股票A</v>
          </cell>
          <cell r="H426">
            <v>34461335.920000002</v>
          </cell>
        </row>
        <row r="427">
          <cell r="F427" t="str">
            <v>景顺长城环保优势股票</v>
          </cell>
          <cell r="H427">
            <v>89712888.760000005</v>
          </cell>
        </row>
        <row r="428">
          <cell r="F428" t="str">
            <v>富国价值优势混合</v>
          </cell>
          <cell r="H428">
            <v>147736378.68000001</v>
          </cell>
        </row>
        <row r="429">
          <cell r="F429" t="str">
            <v>华夏鼎利债券A</v>
          </cell>
          <cell r="H429">
            <v>590295818.57000005</v>
          </cell>
        </row>
        <row r="430">
          <cell r="F430" t="str">
            <v>华夏行业景气混合</v>
          </cell>
          <cell r="H430">
            <v>172003268.06999999</v>
          </cell>
        </row>
        <row r="431">
          <cell r="F431" t="str">
            <v>广发多元新兴股票</v>
          </cell>
          <cell r="H431">
            <v>134372435.72999999</v>
          </cell>
        </row>
        <row r="432">
          <cell r="F432" t="str">
            <v>华夏能源革新股票A</v>
          </cell>
          <cell r="H432">
            <v>86780156.200000003</v>
          </cell>
        </row>
        <row r="433">
          <cell r="F433" t="str">
            <v>嘉实新能源新材料股票A</v>
          </cell>
          <cell r="H433">
            <v>104646260.63</v>
          </cell>
        </row>
        <row r="434">
          <cell r="F434" t="str">
            <v>交银施罗德股息优化混合</v>
          </cell>
          <cell r="H434">
            <v>83581887.060000002</v>
          </cell>
        </row>
        <row r="435">
          <cell r="F435" t="str">
            <v>兴全恒益债券A</v>
          </cell>
          <cell r="H435">
            <v>162378446.43000001</v>
          </cell>
        </row>
        <row r="436">
          <cell r="F436" t="str">
            <v>广发高端制造股票A</v>
          </cell>
          <cell r="H436">
            <v>207103620.86000001</v>
          </cell>
        </row>
        <row r="437">
          <cell r="F437" t="str">
            <v>博时宏观回报债券A/B</v>
          </cell>
          <cell r="H437">
            <v>713775160.60000002</v>
          </cell>
        </row>
        <row r="438">
          <cell r="F438" t="str">
            <v>博时天颐债券A</v>
          </cell>
          <cell r="H438">
            <v>330032343.23000002</v>
          </cell>
        </row>
        <row r="439">
          <cell r="F439" t="str">
            <v>大成新锐产业混合</v>
          </cell>
          <cell r="H439">
            <v>178094372.22</v>
          </cell>
        </row>
        <row r="440">
          <cell r="F440" t="str">
            <v>易方达科翔混合</v>
          </cell>
          <cell r="H440">
            <v>170539117.46000001</v>
          </cell>
        </row>
        <row r="441">
          <cell r="F441" t="str">
            <v>南方广利回报债券A/B</v>
          </cell>
          <cell r="H441">
            <v>185643502.47</v>
          </cell>
        </row>
        <row r="442">
          <cell r="F442" t="str">
            <v>鹏华信用增利债券A</v>
          </cell>
          <cell r="H442">
            <v>217895845.44</v>
          </cell>
        </row>
        <row r="443">
          <cell r="F443" t="str">
            <v>广发制造业精选混合A</v>
          </cell>
          <cell r="H443">
            <v>51491069.789999999</v>
          </cell>
        </row>
        <row r="444">
          <cell r="F444" t="str">
            <v>交银施罗德先进制造混合A</v>
          </cell>
          <cell r="H444">
            <v>219500197.55000001</v>
          </cell>
        </row>
        <row r="445">
          <cell r="F445" t="str">
            <v>交银施罗德消费新驱动股票</v>
          </cell>
          <cell r="H445">
            <v>63175657.380000003</v>
          </cell>
        </row>
        <row r="446">
          <cell r="F446" t="str">
            <v>广发小盘LOF</v>
          </cell>
          <cell r="H446">
            <v>287742135.05000001</v>
          </cell>
        </row>
        <row r="447">
          <cell r="F447" t="str">
            <v>国联汇睿12号单一资产管理计划</v>
          </cell>
          <cell r="H447">
            <v>4689308378.8100004</v>
          </cell>
        </row>
        <row r="448">
          <cell r="F448" t="str">
            <v>国联汇鑫82号单一资产管理计划</v>
          </cell>
          <cell r="H448">
            <v>21154035887.889999</v>
          </cell>
        </row>
        <row r="449">
          <cell r="F449" t="str">
            <v>华鑫证券鑫源7号单一资产管理计划</v>
          </cell>
          <cell r="H449">
            <v>16000</v>
          </cell>
        </row>
        <row r="450">
          <cell r="F450" t="str">
            <v>华鑫证券鑫源9号单一资产管理计划</v>
          </cell>
          <cell r="H450">
            <v>7972492252.6199999</v>
          </cell>
        </row>
        <row r="451">
          <cell r="F451" t="str">
            <v>新华资产-明义五号资产管理产品</v>
          </cell>
          <cell r="H451">
            <v>491186203.47000003</v>
          </cell>
        </row>
        <row r="452">
          <cell r="F452" t="str">
            <v>新华资产-明义六号资产管理产品</v>
          </cell>
          <cell r="H452">
            <v>491080117.20999998</v>
          </cell>
        </row>
        <row r="453">
          <cell r="F453" t="str">
            <v>新华资产-明义八号资产管理产品</v>
          </cell>
          <cell r="H453">
            <v>658434075.27999997</v>
          </cell>
        </row>
        <row r="454">
          <cell r="F454" t="str">
            <v>新华资产-明义九号资产管理产品</v>
          </cell>
          <cell r="H454">
            <v>657090690.10000002</v>
          </cell>
        </row>
        <row r="455">
          <cell r="F455" t="str">
            <v>新华资产-明义十号资产管理产品</v>
          </cell>
          <cell r="H455">
            <v>655619124.88999999</v>
          </cell>
        </row>
        <row r="456">
          <cell r="F456" t="str">
            <v>新华资产-明义十一号资产管理产品</v>
          </cell>
          <cell r="H456">
            <v>655214915.69000006</v>
          </cell>
        </row>
        <row r="457">
          <cell r="F457" t="str">
            <v>新华资产-明义十四号资产管理产品</v>
          </cell>
          <cell r="H457">
            <v>669211130.5</v>
          </cell>
        </row>
        <row r="458">
          <cell r="F458" t="str">
            <v>新华资产-明义十五号资产管理产品</v>
          </cell>
          <cell r="H458">
            <v>669148904.87</v>
          </cell>
        </row>
        <row r="459">
          <cell r="F459" t="str">
            <v>新华资产-明义十六号资产管理产品</v>
          </cell>
          <cell r="H459">
            <v>660846958.44000006</v>
          </cell>
        </row>
        <row r="460">
          <cell r="F460" t="str">
            <v>华安财保资管安华优选11号固定收益集合产品</v>
          </cell>
          <cell r="H460">
            <v>7580330549.4300003</v>
          </cell>
        </row>
        <row r="461">
          <cell r="F461" t="str">
            <v>华安财保资管安华优选22号集合资产管理产品</v>
          </cell>
          <cell r="H461">
            <v>4204045410.7199998</v>
          </cell>
        </row>
        <row r="462">
          <cell r="F462" t="str">
            <v>华安财保资管安创稳赢4号集合资产管理产品</v>
          </cell>
          <cell r="H462">
            <v>10012336002.370001</v>
          </cell>
        </row>
        <row r="463">
          <cell r="F463" t="str">
            <v>阳光积极配置4号</v>
          </cell>
          <cell r="H463">
            <v>713847503.87</v>
          </cell>
        </row>
        <row r="464">
          <cell r="F464" t="str">
            <v>阳光积极配置8号</v>
          </cell>
          <cell r="H464">
            <v>695592127.08000004</v>
          </cell>
        </row>
        <row r="465">
          <cell r="F465" t="str">
            <v>阳光盈时11号</v>
          </cell>
          <cell r="H465">
            <v>711434571.88999999</v>
          </cell>
        </row>
        <row r="466">
          <cell r="F466" t="str">
            <v>阳光盈时12号</v>
          </cell>
          <cell r="H466">
            <v>711182927.20000005</v>
          </cell>
        </row>
        <row r="467">
          <cell r="F467" t="str">
            <v>阳光盈时13号</v>
          </cell>
          <cell r="H467">
            <v>711866665.53999996</v>
          </cell>
        </row>
        <row r="468">
          <cell r="F468" t="str">
            <v>阳光盈时15号</v>
          </cell>
          <cell r="H468">
            <v>711159135.82000005</v>
          </cell>
        </row>
        <row r="469">
          <cell r="F469" t="str">
            <v>阳光盈时16号</v>
          </cell>
          <cell r="H469">
            <v>741315773.46000004</v>
          </cell>
        </row>
        <row r="470">
          <cell r="F470" t="str">
            <v>阳光盈时17号</v>
          </cell>
          <cell r="H470">
            <v>742009950.63999999</v>
          </cell>
        </row>
        <row r="471">
          <cell r="F471" t="str">
            <v>阳光盈时18号</v>
          </cell>
          <cell r="H471">
            <v>742019715.92999995</v>
          </cell>
        </row>
        <row r="472">
          <cell r="F472" t="str">
            <v>阳光盈时19号</v>
          </cell>
          <cell r="H472">
            <v>741442405.83000004</v>
          </cell>
        </row>
        <row r="473">
          <cell r="F473" t="str">
            <v>博时基金凯旋2号单一资产管理计划</v>
          </cell>
          <cell r="H473">
            <v>1000000000</v>
          </cell>
        </row>
        <row r="474">
          <cell r="F474" t="str">
            <v>博时基金和谐固收1号单一资产管理计划</v>
          </cell>
          <cell r="H474">
            <v>271302.46999999997</v>
          </cell>
        </row>
        <row r="475">
          <cell r="F475" t="str">
            <v>华夏基金-华璟固收1号单一资产管理计划</v>
          </cell>
          <cell r="H475">
            <v>499657239.93000001</v>
          </cell>
        </row>
        <row r="476">
          <cell r="F476" t="str">
            <v>华夏基金-华璟权益1号单一资产管理计划</v>
          </cell>
          <cell r="H476">
            <v>9802554.0399999991</v>
          </cell>
        </row>
        <row r="477">
          <cell r="F477" t="str">
            <v>景顺长城和悦混合1号单一资产管理计划</v>
          </cell>
          <cell r="H477">
            <v>1000000000</v>
          </cell>
        </row>
        <row r="478">
          <cell r="F478" t="str">
            <v>南方基金和谐健康保险固收1号单一资产管理计划</v>
          </cell>
          <cell r="H478">
            <v>499853044.08999997</v>
          </cell>
        </row>
        <row r="479">
          <cell r="F479" t="str">
            <v>南方基金和谐健康保险混合型单一资产管理计划</v>
          </cell>
          <cell r="H479">
            <v>499706176.29000002</v>
          </cell>
        </row>
        <row r="480">
          <cell r="F480" t="str">
            <v>嘉实基金-和谐健康委托投资混合1号单一资产管理计划</v>
          </cell>
          <cell r="H480">
            <v>499902019.60000002</v>
          </cell>
        </row>
        <row r="481">
          <cell r="F481" t="str">
            <v>嘉实基金-和谐健康委托投资固收1号单一资产管理计划</v>
          </cell>
          <cell r="H481">
            <v>500098019.60000002</v>
          </cell>
        </row>
        <row r="482">
          <cell r="F482" t="str">
            <v>广东道恒创业私募股权投资</v>
          </cell>
          <cell r="H482">
            <v>2100000000</v>
          </cell>
        </row>
        <row r="483">
          <cell r="F483" t="str">
            <v>人民币</v>
          </cell>
          <cell r="H483">
            <v>0</v>
          </cell>
        </row>
        <row r="484">
          <cell r="F484" t="str">
            <v>券商资金账户-申万</v>
          </cell>
          <cell r="H484">
            <v>0</v>
          </cell>
        </row>
        <row r="485">
          <cell r="F485" t="str">
            <v>保利发展</v>
          </cell>
          <cell r="H485">
            <v>40787048</v>
          </cell>
        </row>
        <row r="486">
          <cell r="F486" t="str">
            <v>伊利股份</v>
          </cell>
          <cell r="H486">
            <v>15236872</v>
          </cell>
        </row>
        <row r="487">
          <cell r="F487" t="str">
            <v>三峡能源</v>
          </cell>
          <cell r="H487">
            <v>119037998</v>
          </cell>
        </row>
        <row r="488">
          <cell r="F488" t="str">
            <v>农业银行</v>
          </cell>
          <cell r="H488">
            <v>165705700</v>
          </cell>
        </row>
        <row r="489">
          <cell r="F489" t="str">
            <v>交通银行</v>
          </cell>
          <cell r="H489">
            <v>10561332</v>
          </cell>
        </row>
        <row r="490">
          <cell r="F490" t="str">
            <v>工商银行</v>
          </cell>
          <cell r="H490">
            <v>81280655</v>
          </cell>
        </row>
        <row r="491">
          <cell r="F491" t="str">
            <v>建设银行</v>
          </cell>
          <cell r="H491">
            <v>72148401</v>
          </cell>
        </row>
        <row r="492">
          <cell r="F492" t="str">
            <v>药明康德</v>
          </cell>
          <cell r="H492">
            <v>189900</v>
          </cell>
        </row>
        <row r="493">
          <cell r="F493" t="str">
            <v>招商蛇口</v>
          </cell>
          <cell r="H493">
            <v>4366554</v>
          </cell>
        </row>
        <row r="494">
          <cell r="F494" t="str">
            <v>恩捷股份</v>
          </cell>
          <cell r="H494">
            <v>2225100</v>
          </cell>
        </row>
        <row r="495">
          <cell r="F495" t="str">
            <v>中国燃气</v>
          </cell>
          <cell r="H495">
            <v>3163200</v>
          </cell>
        </row>
        <row r="496">
          <cell r="F496" t="str">
            <v>银河明汇67号单一资产管理计划</v>
          </cell>
          <cell r="H496">
            <v>28619.13</v>
          </cell>
        </row>
        <row r="497">
          <cell r="F497" t="str">
            <v>光大永明聚宝15号</v>
          </cell>
          <cell r="H497">
            <v>370333299.97000003</v>
          </cell>
        </row>
        <row r="498">
          <cell r="F498" t="str">
            <v>光大永明聚宝16号</v>
          </cell>
          <cell r="H498">
            <v>750600480.38</v>
          </cell>
        </row>
        <row r="499">
          <cell r="F499" t="str">
            <v>大家资产厚坤3号资产管理产品</v>
          </cell>
          <cell r="H499">
            <v>13818674425.77</v>
          </cell>
        </row>
        <row r="500">
          <cell r="F500" t="str">
            <v>中意资产安享稳健16号</v>
          </cell>
          <cell r="H500">
            <v>714350000</v>
          </cell>
        </row>
        <row r="501">
          <cell r="F501" t="str">
            <v>中意资产安享稳健17号</v>
          </cell>
          <cell r="H501">
            <v>712040000</v>
          </cell>
        </row>
        <row r="502">
          <cell r="F502" t="str">
            <v>中意资产安享稳健18号</v>
          </cell>
          <cell r="H502">
            <v>709030000</v>
          </cell>
        </row>
        <row r="503">
          <cell r="F503" t="str">
            <v>中意资产安享稳健19号</v>
          </cell>
          <cell r="H503">
            <v>706440000</v>
          </cell>
        </row>
        <row r="504">
          <cell r="F504" t="str">
            <v>申万宏源-和谐1号单一资产管理计划</v>
          </cell>
          <cell r="H504">
            <v>2998500899.46</v>
          </cell>
        </row>
        <row r="505">
          <cell r="F505" t="str">
            <v>招商资管-安赢202203号单一资产管理计划</v>
          </cell>
          <cell r="H505">
            <v>4998600559.7700005</v>
          </cell>
        </row>
        <row r="506">
          <cell r="F506" t="str">
            <v>国寿资产-稳盈固收增强2276资产管理产品</v>
          </cell>
          <cell r="H506">
            <v>2999354321.6199999</v>
          </cell>
        </row>
        <row r="507">
          <cell r="F507" t="str">
            <v>汇添富-和谐健康1号单一资产管理计划</v>
          </cell>
          <cell r="H507">
            <v>2998251224.1399999</v>
          </cell>
        </row>
        <row r="508">
          <cell r="F508" t="str">
            <v>华夏基金-华璟固收2号单一资产管理计划</v>
          </cell>
          <cell r="H508">
            <v>3000750225.0700002</v>
          </cell>
        </row>
        <row r="509">
          <cell r="F509" t="str">
            <v>鹏华基金-领航1号单一资产管理计划</v>
          </cell>
          <cell r="H509">
            <v>1989406456.3399999</v>
          </cell>
        </row>
        <row r="510">
          <cell r="F510" t="str">
            <v>人民币</v>
          </cell>
          <cell r="H510">
            <v>0</v>
          </cell>
        </row>
        <row r="511">
          <cell r="F511" t="str">
            <v>券商资金账户-国君</v>
          </cell>
          <cell r="H511">
            <v>0</v>
          </cell>
        </row>
        <row r="512">
          <cell r="F512" t="str">
            <v>保利发展</v>
          </cell>
          <cell r="H512">
            <v>6508906</v>
          </cell>
        </row>
        <row r="513">
          <cell r="F513" t="str">
            <v>中航重机</v>
          </cell>
          <cell r="H513">
            <v>8277711</v>
          </cell>
        </row>
        <row r="514">
          <cell r="F514" t="str">
            <v>伊利股份</v>
          </cell>
          <cell r="H514">
            <v>1462984</v>
          </cell>
        </row>
        <row r="515">
          <cell r="F515" t="str">
            <v>航发动力</v>
          </cell>
          <cell r="H515">
            <v>4997605</v>
          </cell>
        </row>
        <row r="516">
          <cell r="F516" t="str">
            <v>三峡能源</v>
          </cell>
          <cell r="H516">
            <v>237816152</v>
          </cell>
        </row>
        <row r="517">
          <cell r="F517" t="str">
            <v>隆基绿能</v>
          </cell>
          <cell r="H517">
            <v>4397800</v>
          </cell>
        </row>
        <row r="518">
          <cell r="F518" t="str">
            <v>工商银行</v>
          </cell>
          <cell r="H518">
            <v>106161306</v>
          </cell>
        </row>
        <row r="519">
          <cell r="F519" t="str">
            <v>明阳智能</v>
          </cell>
          <cell r="H519">
            <v>6899704</v>
          </cell>
        </row>
        <row r="520">
          <cell r="F520" t="str">
            <v>建设银行</v>
          </cell>
          <cell r="H520">
            <v>104427524</v>
          </cell>
        </row>
        <row r="521">
          <cell r="F521" t="str">
            <v>药明康德</v>
          </cell>
          <cell r="H521">
            <v>124420</v>
          </cell>
        </row>
        <row r="522">
          <cell r="F522" t="str">
            <v>安井食品</v>
          </cell>
          <cell r="H522">
            <v>37000</v>
          </cell>
        </row>
        <row r="523">
          <cell r="F523" t="str">
            <v>科沃斯</v>
          </cell>
          <cell r="H523">
            <v>269100</v>
          </cell>
        </row>
        <row r="524">
          <cell r="F524" t="str">
            <v>东方电缆</v>
          </cell>
          <cell r="H524">
            <v>927700</v>
          </cell>
        </row>
        <row r="525">
          <cell r="F525" t="str">
            <v>兆易创新</v>
          </cell>
          <cell r="H525">
            <v>450588</v>
          </cell>
        </row>
        <row r="526">
          <cell r="F526" t="str">
            <v>中航光电</v>
          </cell>
          <cell r="H526">
            <v>8006702</v>
          </cell>
        </row>
        <row r="527">
          <cell r="F527" t="str">
            <v>中科创达</v>
          </cell>
          <cell r="H527">
            <v>1566869</v>
          </cell>
        </row>
        <row r="528">
          <cell r="F528" t="str">
            <v>温氏股份</v>
          </cell>
          <cell r="H528">
            <v>28728840</v>
          </cell>
        </row>
        <row r="529">
          <cell r="F529" t="str">
            <v>光威复材</v>
          </cell>
          <cell r="H529">
            <v>3364999</v>
          </cell>
        </row>
        <row r="530">
          <cell r="F530" t="str">
            <v>迈瑞医疗</v>
          </cell>
          <cell r="H530">
            <v>2031978</v>
          </cell>
        </row>
        <row r="531">
          <cell r="F531" t="str">
            <v>贝泰妮</v>
          </cell>
          <cell r="H531">
            <v>363024</v>
          </cell>
        </row>
        <row r="532">
          <cell r="F532" t="str">
            <v>中国燃气</v>
          </cell>
          <cell r="H532">
            <v>40833400</v>
          </cell>
        </row>
        <row r="533">
          <cell r="F533" t="str">
            <v>建设银行-1</v>
          </cell>
          <cell r="H533">
            <v>3700000</v>
          </cell>
        </row>
        <row r="534">
          <cell r="F534" t="str">
            <v>人民币</v>
          </cell>
          <cell r="H534">
            <v>0</v>
          </cell>
        </row>
        <row r="535">
          <cell r="F535" t="str">
            <v>券商资金账户-中金</v>
          </cell>
          <cell r="H535">
            <v>0</v>
          </cell>
        </row>
        <row r="536">
          <cell r="F536" t="str">
            <v>保利发展</v>
          </cell>
          <cell r="H536">
            <v>5562500</v>
          </cell>
        </row>
        <row r="537">
          <cell r="F537" t="str">
            <v>贵州茅台</v>
          </cell>
          <cell r="H537">
            <v>153900</v>
          </cell>
        </row>
        <row r="538">
          <cell r="F538" t="str">
            <v>中航重机</v>
          </cell>
          <cell r="H538">
            <v>12300</v>
          </cell>
        </row>
        <row r="539">
          <cell r="F539" t="str">
            <v>伊利股份</v>
          </cell>
          <cell r="H539">
            <v>12249219</v>
          </cell>
        </row>
        <row r="540">
          <cell r="F540" t="str">
            <v>航发动力</v>
          </cell>
          <cell r="H540">
            <v>671000</v>
          </cell>
        </row>
        <row r="541">
          <cell r="F541" t="str">
            <v>三峡能源</v>
          </cell>
          <cell r="H541">
            <v>158250851</v>
          </cell>
        </row>
        <row r="542">
          <cell r="F542" t="str">
            <v>隆基绿能</v>
          </cell>
          <cell r="H542">
            <v>4363900</v>
          </cell>
        </row>
        <row r="543">
          <cell r="F543" t="str">
            <v>农业银行</v>
          </cell>
          <cell r="H543">
            <v>44520000</v>
          </cell>
        </row>
        <row r="544">
          <cell r="F544" t="str">
            <v>交通银行</v>
          </cell>
          <cell r="H544">
            <v>14450000</v>
          </cell>
        </row>
        <row r="545">
          <cell r="F545" t="str">
            <v>工商银行</v>
          </cell>
          <cell r="H545">
            <v>151150000</v>
          </cell>
        </row>
        <row r="546">
          <cell r="F546" t="str">
            <v>明阳智能</v>
          </cell>
          <cell r="H546">
            <v>3307100</v>
          </cell>
        </row>
        <row r="547">
          <cell r="F547" t="str">
            <v>建设银行</v>
          </cell>
          <cell r="H547">
            <v>64326640</v>
          </cell>
        </row>
        <row r="548">
          <cell r="F548" t="str">
            <v>安井食品</v>
          </cell>
          <cell r="H548">
            <v>1065309</v>
          </cell>
        </row>
        <row r="549">
          <cell r="F549" t="str">
            <v>科沃斯</v>
          </cell>
          <cell r="H549">
            <v>807300</v>
          </cell>
        </row>
        <row r="550">
          <cell r="F550" t="str">
            <v>东方电缆</v>
          </cell>
          <cell r="H550">
            <v>2780644</v>
          </cell>
        </row>
        <row r="551">
          <cell r="F551" t="str">
            <v>益丰药房</v>
          </cell>
          <cell r="H551">
            <v>53200</v>
          </cell>
        </row>
        <row r="552">
          <cell r="F552" t="str">
            <v>兆易创新</v>
          </cell>
          <cell r="H552">
            <v>817139</v>
          </cell>
        </row>
        <row r="553">
          <cell r="F553" t="str">
            <v>平安银行</v>
          </cell>
          <cell r="H553">
            <v>23347976</v>
          </cell>
        </row>
        <row r="554">
          <cell r="F554" t="str">
            <v>中航光电</v>
          </cell>
          <cell r="H554">
            <v>8668201</v>
          </cell>
        </row>
        <row r="555">
          <cell r="F555" t="str">
            <v>恩捷股份</v>
          </cell>
          <cell r="H555">
            <v>210900</v>
          </cell>
        </row>
        <row r="556">
          <cell r="F556" t="str">
            <v>中科创达</v>
          </cell>
          <cell r="H556">
            <v>3362108</v>
          </cell>
        </row>
        <row r="557">
          <cell r="F557" t="str">
            <v>温氏股份</v>
          </cell>
          <cell r="H557">
            <v>5641284</v>
          </cell>
        </row>
        <row r="558">
          <cell r="F558" t="str">
            <v>光威复材</v>
          </cell>
          <cell r="H558">
            <v>843600</v>
          </cell>
        </row>
        <row r="559">
          <cell r="F559" t="str">
            <v>迈瑞医疗</v>
          </cell>
          <cell r="H559">
            <v>308400</v>
          </cell>
        </row>
        <row r="560">
          <cell r="F560" t="str">
            <v>贝泰妮</v>
          </cell>
          <cell r="H560">
            <v>769110</v>
          </cell>
        </row>
        <row r="561">
          <cell r="F561" t="str">
            <v>中国燃气</v>
          </cell>
          <cell r="H561">
            <v>3831600</v>
          </cell>
        </row>
        <row r="562">
          <cell r="F562" t="str">
            <v>券商资金账户-招商</v>
          </cell>
          <cell r="H562">
            <v>0</v>
          </cell>
        </row>
        <row r="563">
          <cell r="F563" t="str">
            <v>安井食品</v>
          </cell>
          <cell r="H563">
            <v>33600</v>
          </cell>
        </row>
        <row r="564">
          <cell r="F564" t="str">
            <v>益丰药房</v>
          </cell>
          <cell r="H564">
            <v>417500</v>
          </cell>
        </row>
        <row r="565">
          <cell r="F565" t="str">
            <v>三环集团</v>
          </cell>
          <cell r="H565">
            <v>894000</v>
          </cell>
        </row>
        <row r="566">
          <cell r="F566" t="str">
            <v>中国燃气</v>
          </cell>
          <cell r="H566">
            <v>1826200</v>
          </cell>
        </row>
        <row r="567">
          <cell r="F567" t="str">
            <v>金博股份</v>
          </cell>
          <cell r="H567">
            <v>121200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基金名称</v>
          </cell>
          <cell r="F1" t="str">
            <v>分红方式</v>
          </cell>
          <cell r="G1" t="str">
            <v>份额余额</v>
          </cell>
          <cell r="H1" t="str">
            <v>份额日期</v>
          </cell>
          <cell r="I1" t="str">
            <v>最新市值</v>
          </cell>
          <cell r="J1" t="str">
            <v>份额占比(%)</v>
          </cell>
          <cell r="K1" t="str">
            <v>净资产（元）</v>
          </cell>
          <cell r="L1" t="str">
            <v>总资产（元）</v>
          </cell>
          <cell r="M1" t="str">
            <v>总份额</v>
          </cell>
        </row>
        <row r="2">
          <cell r="E2" t="str">
            <v>大家稳健精选2号第十九期</v>
          </cell>
          <cell r="F2" t="str">
            <v>红利再投资</v>
          </cell>
          <cell r="G2">
            <v>1188907.01</v>
          </cell>
          <cell r="H2" t="str">
            <v>2023-02-27</v>
          </cell>
          <cell r="I2">
            <v>1229092.066938</v>
          </cell>
          <cell r="J2">
            <v>1.8469664885870599E-3</v>
          </cell>
          <cell r="K2">
            <v>1229134.0518074899</v>
          </cell>
          <cell r="L2">
            <v>1230851.15195034</v>
          </cell>
          <cell r="M2">
            <v>643707948.87</v>
          </cell>
        </row>
        <row r="3">
          <cell r="E3" t="str">
            <v>大家稳健精选2号第一期</v>
          </cell>
          <cell r="F3" t="str">
            <v>红利再投资</v>
          </cell>
          <cell r="G3">
            <v>1190958.21</v>
          </cell>
          <cell r="H3" t="str">
            <v>2023-02-27</v>
          </cell>
          <cell r="I3">
            <v>1200128.588217</v>
          </cell>
          <cell r="J3">
            <v>3.3761009926277898E-3</v>
          </cell>
          <cell r="K3">
            <v>1200174.63640498</v>
          </cell>
          <cell r="L3">
            <v>1202341.62372789</v>
          </cell>
          <cell r="M3">
            <v>352761428.81999999</v>
          </cell>
        </row>
        <row r="4">
          <cell r="E4" t="str">
            <v>大家稳健精选3号第三十二期</v>
          </cell>
          <cell r="F4" t="str">
            <v>红利再投资</v>
          </cell>
          <cell r="G4">
            <v>1210862.06</v>
          </cell>
          <cell r="H4" t="str">
            <v>2023-02-27</v>
          </cell>
          <cell r="I4">
            <v>1227935.215046</v>
          </cell>
          <cell r="J4">
            <v>1.81835457114213E-3</v>
          </cell>
          <cell r="K4">
            <v>1227876.33593392</v>
          </cell>
          <cell r="L4">
            <v>1321151.34359002</v>
          </cell>
          <cell r="M4">
            <v>665910862.05999994</v>
          </cell>
        </row>
        <row r="5">
          <cell r="E5" t="str">
            <v>大家稳健精选2号第二十一期</v>
          </cell>
          <cell r="F5" t="str">
            <v>红利再投资</v>
          </cell>
          <cell r="G5">
            <v>1215639.1499999999</v>
          </cell>
          <cell r="H5" t="str">
            <v>2023-02-27</v>
          </cell>
          <cell r="I5">
            <v>1221231.0900900001</v>
          </cell>
          <cell r="J5">
            <v>1.8227779926548999E-3</v>
          </cell>
          <cell r="K5">
            <v>1221221.5868727199</v>
          </cell>
          <cell r="L5">
            <v>1222865.40065777</v>
          </cell>
          <cell r="M5">
            <v>666915639.14999998</v>
          </cell>
        </row>
        <row r="6">
          <cell r="E6" t="str">
            <v>大家稳健精选2号第二十期</v>
          </cell>
          <cell r="F6" t="str">
            <v>红利再投资</v>
          </cell>
          <cell r="G6">
            <v>1191901.95</v>
          </cell>
          <cell r="H6" t="str">
            <v>2023-02-27</v>
          </cell>
          <cell r="I6">
            <v>1217527.8419250001</v>
          </cell>
          <cell r="J6">
            <v>1.92223777797216E-3</v>
          </cell>
          <cell r="K6">
            <v>1217518.46575242</v>
          </cell>
          <cell r="L6">
            <v>1218879.1745289799</v>
          </cell>
          <cell r="M6">
            <v>620059580.38</v>
          </cell>
        </row>
        <row r="7">
          <cell r="E7" t="str">
            <v>大家稳健精选1号第三十二期</v>
          </cell>
          <cell r="F7" t="str">
            <v>红利再投资</v>
          </cell>
          <cell r="G7">
            <v>1207077.2</v>
          </cell>
          <cell r="H7" t="str">
            <v>2023-02-27</v>
          </cell>
          <cell r="I7">
            <v>1218906.5565599999</v>
          </cell>
          <cell r="J7">
            <v>1.8800661101334201E-3</v>
          </cell>
          <cell r="K7">
            <v>1218959.41657663</v>
          </cell>
          <cell r="L7">
            <v>1220535.5820324901</v>
          </cell>
          <cell r="M7">
            <v>642039763.12</v>
          </cell>
        </row>
        <row r="8">
          <cell r="E8" t="str">
            <v>大家稳健精选1号第三十一期</v>
          </cell>
          <cell r="F8" t="str">
            <v>红利再投资</v>
          </cell>
          <cell r="G8">
            <v>1189198.68</v>
          </cell>
          <cell r="H8" t="str">
            <v>2023-02-27</v>
          </cell>
          <cell r="I8">
            <v>1214528.611884</v>
          </cell>
          <cell r="J8">
            <v>1.8781531610591799E-3</v>
          </cell>
          <cell r="K8">
            <v>1214564.9202627901</v>
          </cell>
          <cell r="L8">
            <v>1216067.6912149601</v>
          </cell>
          <cell r="M8">
            <v>633174495.38</v>
          </cell>
        </row>
        <row r="9">
          <cell r="E9" t="str">
            <v>大家稳健精选1号第五期</v>
          </cell>
          <cell r="F9" t="str">
            <v>红利再投资</v>
          </cell>
          <cell r="G9">
            <v>1198801.99</v>
          </cell>
          <cell r="H9" t="str">
            <v>2023-02-27</v>
          </cell>
          <cell r="I9">
            <v>1200120.6721890001</v>
          </cell>
          <cell r="J9">
            <v>5.5004927004932997E-3</v>
          </cell>
          <cell r="K9">
            <v>1200093.4797237499</v>
          </cell>
          <cell r="L9">
            <v>1202489.3376350501</v>
          </cell>
          <cell r="M9">
            <v>217944474.30000001</v>
          </cell>
        </row>
        <row r="10">
          <cell r="E10" t="str">
            <v>大家资产厚坤3号</v>
          </cell>
          <cell r="F10" t="str">
            <v>红利再投资</v>
          </cell>
          <cell r="G10">
            <v>13818674425.77</v>
          </cell>
          <cell r="H10" t="str">
            <v>2023-02-27</v>
          </cell>
          <cell r="I10">
            <v>13992789723.5347</v>
          </cell>
          <cell r="J10">
            <v>1</v>
          </cell>
          <cell r="K10">
            <v>13993160419.49</v>
          </cell>
          <cell r="L10">
            <v>13996760685.139999</v>
          </cell>
          <cell r="M10">
            <v>13818674425.77</v>
          </cell>
        </row>
        <row r="11">
          <cell r="E11" t="str">
            <v>大家稳健精选3号第四十七期</v>
          </cell>
          <cell r="F11" t="str">
            <v>红利再投资</v>
          </cell>
          <cell r="G11">
            <v>1200445.3500000001</v>
          </cell>
          <cell r="H11" t="str">
            <v>2023-02-27</v>
          </cell>
          <cell r="I11">
            <v>1213770.293385</v>
          </cell>
          <cell r="J11">
            <v>2.1708855854463398E-3</v>
          </cell>
          <cell r="K11">
            <v>1213718.2947381199</v>
          </cell>
          <cell r="L11">
            <v>1215264.42274568</v>
          </cell>
          <cell r="M11">
            <v>552974950.88999999</v>
          </cell>
        </row>
        <row r="12">
          <cell r="E12" t="str">
            <v>大家稳健精选3号第四十二期</v>
          </cell>
          <cell r="F12" t="str">
            <v>红利再投资</v>
          </cell>
          <cell r="G12">
            <v>1200208.6399999999</v>
          </cell>
          <cell r="H12" t="str">
            <v>2023-02-27</v>
          </cell>
          <cell r="I12">
            <v>1216411.45664</v>
          </cell>
          <cell r="J12">
            <v>1.7985146023090999E-3</v>
          </cell>
          <cell r="K12">
            <v>1216406.3847302699</v>
          </cell>
          <cell r="L12">
            <v>1218222.5891265401</v>
          </cell>
          <cell r="M12">
            <v>667333275.16999996</v>
          </cell>
        </row>
        <row r="13">
          <cell r="E13" t="str">
            <v>大家稳健精选3号第二十二期</v>
          </cell>
          <cell r="F13" t="str">
            <v>红利再投资</v>
          </cell>
          <cell r="G13">
            <v>1211886.6399999999</v>
          </cell>
          <cell r="H13" t="str">
            <v>2023-02-27</v>
          </cell>
          <cell r="I13">
            <v>1227277.600328</v>
          </cell>
          <cell r="J13">
            <v>2.5217346737900102E-3</v>
          </cell>
          <cell r="K13">
            <v>1227296.10832086</v>
          </cell>
          <cell r="L13">
            <v>1332178.6780947701</v>
          </cell>
          <cell r="M13">
            <v>480576585.87</v>
          </cell>
        </row>
        <row r="14">
          <cell r="E14" t="str">
            <v>大家稳健精选3号第四十八期</v>
          </cell>
          <cell r="F14" t="str">
            <v>红利再投资</v>
          </cell>
          <cell r="G14">
            <v>1198727.33</v>
          </cell>
          <cell r="H14" t="str">
            <v>2023-02-27</v>
          </cell>
          <cell r="I14">
            <v>1213351.8034260001</v>
          </cell>
          <cell r="J14">
            <v>1.8309530999354999E-3</v>
          </cell>
          <cell r="K14">
            <v>1213402.6231557101</v>
          </cell>
          <cell r="L14">
            <v>1215347.3254070899</v>
          </cell>
          <cell r="M14">
            <v>654701275.54999995</v>
          </cell>
        </row>
        <row r="15">
          <cell r="E15" t="str">
            <v>大家稳健精选3号第三十期</v>
          </cell>
          <cell r="F15" t="str">
            <v>红利再投资</v>
          </cell>
          <cell r="G15">
            <v>1212907.25</v>
          </cell>
          <cell r="H15" t="str">
            <v>2023-02-27</v>
          </cell>
          <cell r="I15">
            <v>1225400.1946749999</v>
          </cell>
          <cell r="J15">
            <v>1.8244438370594201E-3</v>
          </cell>
          <cell r="K15">
            <v>1225341.0462390899</v>
          </cell>
          <cell r="L15">
            <v>1300385.0540493301</v>
          </cell>
          <cell r="M15">
            <v>664809310.85000002</v>
          </cell>
        </row>
        <row r="16">
          <cell r="E16" t="str">
            <v>大家稳健精选2号第二期</v>
          </cell>
          <cell r="F16" t="str">
            <v>红利再投资</v>
          </cell>
          <cell r="G16">
            <v>1204521.3899999999</v>
          </cell>
          <cell r="H16" t="str">
            <v>2023-02-27</v>
          </cell>
          <cell r="I16">
            <v>1201148.7301080001</v>
          </cell>
          <cell r="J16">
            <v>4.2166165184751997E-3</v>
          </cell>
          <cell r="K16">
            <v>1201160.49283663</v>
          </cell>
          <cell r="L16">
            <v>1202968.5859691501</v>
          </cell>
          <cell r="M16">
            <v>285660643.95999998</v>
          </cell>
        </row>
        <row r="17">
          <cell r="E17" t="str">
            <v>大家稳健精选1号第二期</v>
          </cell>
          <cell r="F17" t="str">
            <v>红利再投资</v>
          </cell>
          <cell r="G17">
            <v>1196738.54</v>
          </cell>
          <cell r="H17" t="str">
            <v>2023-02-27</v>
          </cell>
          <cell r="I17">
            <v>1203320.60197</v>
          </cell>
          <cell r="J17">
            <v>5.4931533686466199E-3</v>
          </cell>
          <cell r="K17">
            <v>1203302.9721486</v>
          </cell>
          <cell r="L17">
            <v>1205769.2765575</v>
          </cell>
          <cell r="M17">
            <v>217860026.78</v>
          </cell>
        </row>
        <row r="18">
          <cell r="E18" t="str">
            <v>大家稳健精选3号第四十九期</v>
          </cell>
          <cell r="F18" t="str">
            <v>红利再投资</v>
          </cell>
          <cell r="G18">
            <v>1199924.6399999999</v>
          </cell>
          <cell r="H18" t="str">
            <v>2023-02-27</v>
          </cell>
          <cell r="I18">
            <v>1221643.2759839999</v>
          </cell>
          <cell r="J18">
            <v>2.2023163371170801E-3</v>
          </cell>
          <cell r="K18">
            <v>1221589.58349313</v>
          </cell>
          <cell r="L18">
            <v>1289640.4682362501</v>
          </cell>
          <cell r="M18">
            <v>544846632.50999999</v>
          </cell>
        </row>
        <row r="19">
          <cell r="E19" t="str">
            <v>大家稳健精选3号第四十六期</v>
          </cell>
          <cell r="F19" t="str">
            <v>红利再投资</v>
          </cell>
          <cell r="G19">
            <v>1214836.1399999999</v>
          </cell>
          <cell r="H19" t="str">
            <v>2023-02-27</v>
          </cell>
          <cell r="I19">
            <v>1215565.0416840001</v>
          </cell>
          <cell r="J19">
            <v>1.7949697071184801E-3</v>
          </cell>
          <cell r="K19">
            <v>1215594.6064242099</v>
          </cell>
          <cell r="L19">
            <v>1307681.9866881301</v>
          </cell>
          <cell r="M19">
            <v>676800357.78999996</v>
          </cell>
        </row>
        <row r="20">
          <cell r="E20" t="str">
            <v>大家稳健精选3号第四十三期</v>
          </cell>
          <cell r="F20" t="str">
            <v>红利再投资</v>
          </cell>
          <cell r="G20">
            <v>1198018.8999999999</v>
          </cell>
          <cell r="H20" t="str">
            <v>2023-02-27</v>
          </cell>
          <cell r="I20">
            <v>1214311.95704</v>
          </cell>
          <cell r="J20">
            <v>1.7953294967348399E-3</v>
          </cell>
          <cell r="K20">
            <v>1214329.8466819499</v>
          </cell>
          <cell r="L20">
            <v>1306434.1539161601</v>
          </cell>
          <cell r="M20">
            <v>667297508.44000006</v>
          </cell>
        </row>
        <row r="21">
          <cell r="E21" t="str">
            <v>大家稳健精选3号第四十一期</v>
          </cell>
          <cell r="F21" t="str">
            <v>红利再投资</v>
          </cell>
          <cell r="G21">
            <v>1211943.51</v>
          </cell>
          <cell r="H21" t="str">
            <v>2023-02-27</v>
          </cell>
          <cell r="I21">
            <v>1226365.6377689999</v>
          </cell>
          <cell r="J21">
            <v>1.8184320394368601E-3</v>
          </cell>
          <cell r="K21">
            <v>1226322.4561280301</v>
          </cell>
          <cell r="L21">
            <v>1227761.0855237599</v>
          </cell>
          <cell r="M21">
            <v>666477208.77999997</v>
          </cell>
        </row>
        <row r="22">
          <cell r="E22" t="str">
            <v>大家稳健精选3号第二十三期</v>
          </cell>
          <cell r="F22" t="str">
            <v>红利再投资</v>
          </cell>
          <cell r="G22">
            <v>1212072.1200000001</v>
          </cell>
          <cell r="H22" t="str">
            <v>2023-02-27</v>
          </cell>
          <cell r="I22">
            <v>1228556.3008320001</v>
          </cell>
          <cell r="J22">
            <v>1.82340913402316E-3</v>
          </cell>
          <cell r="K22">
            <v>1228537.3673781001</v>
          </cell>
          <cell r="L22">
            <v>1303555.3916369099</v>
          </cell>
          <cell r="M22">
            <v>664728555.63999999</v>
          </cell>
        </row>
        <row r="23">
          <cell r="E23" t="str">
            <v>大家稳健精选2号第六期</v>
          </cell>
          <cell r="F23" t="str">
            <v>红利再投资</v>
          </cell>
          <cell r="G23">
            <v>1187895.24</v>
          </cell>
          <cell r="H23" t="str">
            <v>2023-02-27</v>
          </cell>
          <cell r="I23">
            <v>1229827.9419720001</v>
          </cell>
          <cell r="J23">
            <v>1.8436700454535599E-3</v>
          </cell>
          <cell r="K23">
            <v>1229839.97152163</v>
          </cell>
          <cell r="L23">
            <v>1231559.6030784601</v>
          </cell>
          <cell r="M23">
            <v>644310104.69000006</v>
          </cell>
        </row>
        <row r="24">
          <cell r="E24" t="str">
            <v>大家稳健精选2号第三期</v>
          </cell>
          <cell r="F24" t="str">
            <v>红利再投资</v>
          </cell>
          <cell r="G24">
            <v>1197491.3600000001</v>
          </cell>
          <cell r="H24" t="str">
            <v>2023-02-27</v>
          </cell>
          <cell r="I24">
            <v>1201323.3323520001</v>
          </cell>
          <cell r="J24">
            <v>1.89381553490992E-3</v>
          </cell>
          <cell r="K24">
            <v>1201318.9652168001</v>
          </cell>
          <cell r="L24">
            <v>1262737.61938413</v>
          </cell>
          <cell r="M24">
            <v>632316790.05999994</v>
          </cell>
        </row>
        <row r="25">
          <cell r="E25" t="str">
            <v>大家稳健精选3号第三十九期</v>
          </cell>
          <cell r="F25" t="str">
            <v>红利再投资</v>
          </cell>
          <cell r="G25">
            <v>1213627.48</v>
          </cell>
          <cell r="H25" t="str">
            <v>2023-02-27</v>
          </cell>
          <cell r="I25">
            <v>1228433.735256</v>
          </cell>
          <cell r="J25">
            <v>1.8217995267554099E-3</v>
          </cell>
          <cell r="K25">
            <v>1228404.76640196</v>
          </cell>
          <cell r="L25">
            <v>1303360.7651086401</v>
          </cell>
          <cell r="M25">
            <v>666169609.87</v>
          </cell>
        </row>
        <row r="26">
          <cell r="E26" t="str">
            <v>大家稳健精选3号第三十二期</v>
          </cell>
          <cell r="F26" t="str">
            <v>红利再投资</v>
          </cell>
          <cell r="G26">
            <v>664700000</v>
          </cell>
          <cell r="H26" t="str">
            <v>2023-02-27</v>
          </cell>
          <cell r="I26">
            <v>674072270</v>
          </cell>
          <cell r="J26">
            <v>0.99818164542885801</v>
          </cell>
          <cell r="K26">
            <v>674039948.44406605</v>
          </cell>
          <cell r="L26">
            <v>725243053.76640999</v>
          </cell>
          <cell r="M26">
            <v>665910862.05999994</v>
          </cell>
        </row>
        <row r="27">
          <cell r="E27" t="str">
            <v>大家稳健精选2号第十九期</v>
          </cell>
          <cell r="F27" t="str">
            <v>红利再投资</v>
          </cell>
          <cell r="G27">
            <v>642519041.86000001</v>
          </cell>
          <cell r="H27" t="str">
            <v>2023-02-27</v>
          </cell>
          <cell r="I27">
            <v>664236185.47486806</v>
          </cell>
          <cell r="J27">
            <v>0.99815303351141305</v>
          </cell>
          <cell r="K27">
            <v>664258875.28819299</v>
          </cell>
          <cell r="L27">
            <v>665186844.86804998</v>
          </cell>
          <cell r="M27">
            <v>643707948.87</v>
          </cell>
        </row>
        <row r="28">
          <cell r="E28" t="str">
            <v>大家稳健精选2号第一期</v>
          </cell>
          <cell r="F28" t="str">
            <v>红利再投资</v>
          </cell>
          <cell r="G28">
            <v>351570470.61000001</v>
          </cell>
          <cell r="H28" t="str">
            <v>2023-02-27</v>
          </cell>
          <cell r="I28">
            <v>354277563.233697</v>
          </cell>
          <cell r="J28">
            <v>0.99662389900737203</v>
          </cell>
          <cell r="K28">
            <v>354291156.64359498</v>
          </cell>
          <cell r="L28">
            <v>354930850.586272</v>
          </cell>
          <cell r="M28">
            <v>352761428.81999999</v>
          </cell>
        </row>
        <row r="29">
          <cell r="E29" t="str">
            <v>大家稳健精选3号第四十七期</v>
          </cell>
          <cell r="F29" t="str">
            <v>红利再投资</v>
          </cell>
          <cell r="G29">
            <v>551774505.53999996</v>
          </cell>
          <cell r="H29" t="str">
            <v>2023-02-27</v>
          </cell>
          <cell r="I29">
            <v>557899202.551494</v>
          </cell>
          <cell r="J29">
            <v>0.99782911441455402</v>
          </cell>
          <cell r="K29">
            <v>557875301.81526196</v>
          </cell>
          <cell r="L29">
            <v>558585966.41725397</v>
          </cell>
          <cell r="M29">
            <v>552974950.88999999</v>
          </cell>
        </row>
        <row r="30">
          <cell r="E30" t="str">
            <v>大家稳健精选3号第四十二期</v>
          </cell>
          <cell r="F30" t="str">
            <v>红利再投资</v>
          </cell>
          <cell r="G30">
            <v>666133066.52999997</v>
          </cell>
          <cell r="H30" t="str">
            <v>2023-02-27</v>
          </cell>
          <cell r="I30">
            <v>675125862.92815495</v>
          </cell>
          <cell r="J30">
            <v>0.99820148539769105</v>
          </cell>
          <cell r="K30">
            <v>675123047.94526994</v>
          </cell>
          <cell r="L30">
            <v>676131067.52087295</v>
          </cell>
          <cell r="M30">
            <v>667333275.16999996</v>
          </cell>
        </row>
        <row r="31">
          <cell r="E31" t="str">
            <v>大家稳健精选3号第二十二期</v>
          </cell>
          <cell r="F31" t="str">
            <v>红利再投资</v>
          </cell>
          <cell r="G31">
            <v>479364699.23000002</v>
          </cell>
          <cell r="H31" t="str">
            <v>2023-02-27</v>
          </cell>
          <cell r="I31">
            <v>485452630.91022098</v>
          </cell>
          <cell r="J31">
            <v>0.99747826532620998</v>
          </cell>
          <cell r="K31">
            <v>485459951.79167902</v>
          </cell>
          <cell r="L31">
            <v>526946506.60190499</v>
          </cell>
          <cell r="M31">
            <v>480576585.87</v>
          </cell>
        </row>
        <row r="32">
          <cell r="E32" t="str">
            <v>大家稳健精选2号第二十一期</v>
          </cell>
          <cell r="F32" t="str">
            <v>红利再投资</v>
          </cell>
          <cell r="G32">
            <v>665700000</v>
          </cell>
          <cell r="H32" t="str">
            <v>2023-02-27</v>
          </cell>
          <cell r="I32">
            <v>668762220</v>
          </cell>
          <cell r="J32">
            <v>0.99817722200734504</v>
          </cell>
          <cell r="K32">
            <v>668757015.91312695</v>
          </cell>
          <cell r="L32">
            <v>669657189.97934198</v>
          </cell>
          <cell r="M32">
            <v>666915639.14999998</v>
          </cell>
        </row>
        <row r="33">
          <cell r="E33" t="str">
            <v>大家稳健精选2号第二十期</v>
          </cell>
          <cell r="F33" t="str">
            <v>红利再投资</v>
          </cell>
          <cell r="G33">
            <v>618867678.42999995</v>
          </cell>
          <cell r="H33" t="str">
            <v>2023-02-27</v>
          </cell>
          <cell r="I33">
            <v>632173333.51624501</v>
          </cell>
          <cell r="J33">
            <v>0.99807776222202804</v>
          </cell>
          <cell r="K33">
            <v>632168465.154248</v>
          </cell>
          <cell r="L33">
            <v>632874981.89547098</v>
          </cell>
          <cell r="M33">
            <v>620059580.38</v>
          </cell>
        </row>
        <row r="34">
          <cell r="E34" t="str">
            <v>大家稳健精选1号第三十二期</v>
          </cell>
          <cell r="F34" t="str">
            <v>红利再投资</v>
          </cell>
          <cell r="G34">
            <v>640832685.91999996</v>
          </cell>
          <cell r="H34" t="str">
            <v>2023-02-27</v>
          </cell>
          <cell r="I34">
            <v>647112846.24201596</v>
          </cell>
          <cell r="J34">
            <v>0.99811993388986697</v>
          </cell>
          <cell r="K34">
            <v>647140909.42342305</v>
          </cell>
          <cell r="L34">
            <v>647977689.65796697</v>
          </cell>
          <cell r="M34">
            <v>642039763.12</v>
          </cell>
        </row>
        <row r="35">
          <cell r="E35" t="str">
            <v>大家稳健精选3号第四十八期</v>
          </cell>
          <cell r="F35" t="str">
            <v>红利再投资</v>
          </cell>
          <cell r="G35">
            <v>653502548.22000003</v>
          </cell>
          <cell r="H35" t="str">
            <v>2023-02-27</v>
          </cell>
          <cell r="I35">
            <v>661475279.30828404</v>
          </cell>
          <cell r="J35">
            <v>0.99816904690006503</v>
          </cell>
          <cell r="K35">
            <v>661502984.37684405</v>
          </cell>
          <cell r="L35">
            <v>662563165.32459295</v>
          </cell>
          <cell r="M35">
            <v>654701275.54999995</v>
          </cell>
        </row>
        <row r="36">
          <cell r="E36" t="str">
            <v>大家稳健精选3号第三十期</v>
          </cell>
          <cell r="F36" t="str">
            <v>红利再投资</v>
          </cell>
          <cell r="G36">
            <v>663596403.60000002</v>
          </cell>
          <cell r="H36" t="str">
            <v>2023-02-27</v>
          </cell>
          <cell r="I36">
            <v>670431446.55708003</v>
          </cell>
          <cell r="J36">
            <v>0.99817555616294096</v>
          </cell>
          <cell r="K36">
            <v>670399085.72376096</v>
          </cell>
          <cell r="L36">
            <v>711456581.00595105</v>
          </cell>
          <cell r="M36">
            <v>664809310.85000002</v>
          </cell>
        </row>
        <row r="37">
          <cell r="E37" t="str">
            <v>大家稳健精选1号第三十一期</v>
          </cell>
          <cell r="F37" t="str">
            <v>红利再投资</v>
          </cell>
          <cell r="G37">
            <v>631985296.70000005</v>
          </cell>
          <cell r="H37" t="str">
            <v>2023-02-27</v>
          </cell>
          <cell r="I37">
            <v>645446583.51970994</v>
          </cell>
          <cell r="J37">
            <v>0.99812184683894101</v>
          </cell>
          <cell r="K37">
            <v>645465879.16973698</v>
          </cell>
          <cell r="L37">
            <v>646264508.66878498</v>
          </cell>
          <cell r="M37">
            <v>633174495.38</v>
          </cell>
        </row>
        <row r="38">
          <cell r="E38" t="str">
            <v>大家稳健精选1号第五期</v>
          </cell>
          <cell r="F38" t="str">
            <v>红利再投资</v>
          </cell>
          <cell r="G38">
            <v>216745672.31</v>
          </cell>
          <cell r="H38" t="str">
            <v>2023-02-27</v>
          </cell>
          <cell r="I38">
            <v>216984092.549541</v>
          </cell>
          <cell r="J38">
            <v>0.99449950729950698</v>
          </cell>
          <cell r="K38">
            <v>216979176.10027599</v>
          </cell>
          <cell r="L38">
            <v>217412351.75236499</v>
          </cell>
          <cell r="M38">
            <v>217944474.30000001</v>
          </cell>
        </row>
        <row r="39">
          <cell r="E39" t="str">
            <v>大家稳健精选3号第四十九期</v>
          </cell>
          <cell r="F39" t="str">
            <v>红利再投资</v>
          </cell>
          <cell r="G39">
            <v>543646707.87</v>
          </cell>
          <cell r="H39" t="str">
            <v>2023-02-27</v>
          </cell>
          <cell r="I39">
            <v>553486713.28244698</v>
          </cell>
          <cell r="J39">
            <v>0.99779768366288302</v>
          </cell>
          <cell r="K39">
            <v>553462386.96650696</v>
          </cell>
          <cell r="L39">
            <v>584294022.74176395</v>
          </cell>
          <cell r="M39">
            <v>544846632.50999999</v>
          </cell>
        </row>
        <row r="40">
          <cell r="E40" t="str">
            <v>大家稳健精选3号第四十六期</v>
          </cell>
          <cell r="F40" t="str">
            <v>红利再投资</v>
          </cell>
          <cell r="G40">
            <v>675585521.64999998</v>
          </cell>
          <cell r="H40" t="str">
            <v>2023-02-27</v>
          </cell>
          <cell r="I40">
            <v>675990872.96299005</v>
          </cell>
          <cell r="J40">
            <v>0.99820503029288099</v>
          </cell>
          <cell r="K40">
            <v>676007314.28357601</v>
          </cell>
          <cell r="L40">
            <v>727218254.41331196</v>
          </cell>
          <cell r="M40">
            <v>676800357.78999996</v>
          </cell>
        </row>
        <row r="41">
          <cell r="E41" t="str">
            <v>大家稳健精选3号第四十三期</v>
          </cell>
          <cell r="F41" t="str">
            <v>红利再投资</v>
          </cell>
          <cell r="G41">
            <v>666099489.53999996</v>
          </cell>
          <cell r="H41" t="str">
            <v>2023-02-27</v>
          </cell>
          <cell r="I41">
            <v>675158442.59774399</v>
          </cell>
          <cell r="J41">
            <v>0.998204670503265</v>
          </cell>
          <cell r="K41">
            <v>675168389.25331795</v>
          </cell>
          <cell r="L41">
            <v>726378459.50608397</v>
          </cell>
          <cell r="M41">
            <v>667297508.44000006</v>
          </cell>
        </row>
        <row r="42">
          <cell r="E42" t="str">
            <v>大家稳健精选3号第四十一期</v>
          </cell>
          <cell r="F42" t="str">
            <v>红利再投资</v>
          </cell>
          <cell r="G42">
            <v>665265265.26999998</v>
          </cell>
          <cell r="H42" t="str">
            <v>2023-02-27</v>
          </cell>
          <cell r="I42">
            <v>673181921.92671299</v>
          </cell>
          <cell r="J42">
            <v>0.99818156796056301</v>
          </cell>
          <cell r="K42">
            <v>673158218.47387195</v>
          </cell>
          <cell r="L42">
            <v>673947917.13447595</v>
          </cell>
          <cell r="M42">
            <v>666477208.77999997</v>
          </cell>
        </row>
        <row r="43">
          <cell r="E43" t="str">
            <v>大家稳健精选3号第二十三期</v>
          </cell>
          <cell r="F43" t="str">
            <v>红利再投资</v>
          </cell>
          <cell r="G43">
            <v>663516483.51999998</v>
          </cell>
          <cell r="H43" t="str">
            <v>2023-02-27</v>
          </cell>
          <cell r="I43">
            <v>672540307.69587195</v>
          </cell>
          <cell r="J43">
            <v>0.99817659086597699</v>
          </cell>
          <cell r="K43">
            <v>672529943.08262205</v>
          </cell>
          <cell r="L43">
            <v>713596555.23836303</v>
          </cell>
          <cell r="M43">
            <v>664728555.63999999</v>
          </cell>
        </row>
        <row r="44">
          <cell r="E44" t="str">
            <v>大家稳健精选2号第二期</v>
          </cell>
          <cell r="F44" t="str">
            <v>红利再投资</v>
          </cell>
          <cell r="G44">
            <v>284456122.56999999</v>
          </cell>
          <cell r="H44" t="str">
            <v>2023-02-27</v>
          </cell>
          <cell r="I44">
            <v>283659645.42680401</v>
          </cell>
          <cell r="J44">
            <v>0.99578338348152495</v>
          </cell>
          <cell r="K44">
            <v>283662423.27716303</v>
          </cell>
          <cell r="L44">
            <v>284089417.074031</v>
          </cell>
          <cell r="M44">
            <v>285660643.95999998</v>
          </cell>
        </row>
        <row r="45">
          <cell r="E45" t="str">
            <v>大家稳健精选1号第二期</v>
          </cell>
          <cell r="F45" t="str">
            <v>红利再投资</v>
          </cell>
          <cell r="G45">
            <v>216663288.24000001</v>
          </cell>
          <cell r="H45" t="str">
            <v>2023-02-27</v>
          </cell>
          <cell r="I45">
            <v>217854936.32532001</v>
          </cell>
          <cell r="J45">
            <v>0.99450684663135303</v>
          </cell>
          <cell r="K45">
            <v>217851744.53785101</v>
          </cell>
          <cell r="L45">
            <v>218298256.12344301</v>
          </cell>
          <cell r="M45">
            <v>217860026.78</v>
          </cell>
        </row>
        <row r="46">
          <cell r="E46" t="str">
            <v>大家稳健精选3号第三十九期</v>
          </cell>
          <cell r="F46" t="str">
            <v>红利再投资</v>
          </cell>
          <cell r="G46">
            <v>664955982.38999999</v>
          </cell>
          <cell r="H46" t="str">
            <v>2023-02-27</v>
          </cell>
          <cell r="I46">
            <v>673068445.37515795</v>
          </cell>
          <cell r="J46">
            <v>0.99817820047324501</v>
          </cell>
          <cell r="K46">
            <v>673052573.11359799</v>
          </cell>
          <cell r="L46">
            <v>714121550.68489099</v>
          </cell>
          <cell r="M46">
            <v>666169609.87</v>
          </cell>
        </row>
        <row r="47">
          <cell r="E47" t="str">
            <v>大家稳健精选2号第六期</v>
          </cell>
          <cell r="F47" t="str">
            <v>红利再投资</v>
          </cell>
          <cell r="G47">
            <v>643122209.45000005</v>
          </cell>
          <cell r="H47" t="str">
            <v>2023-02-27</v>
          </cell>
          <cell r="I47">
            <v>665824423.44358504</v>
          </cell>
          <cell r="J47">
            <v>0.99815632995454595</v>
          </cell>
          <cell r="K47">
            <v>665830936.19847798</v>
          </cell>
          <cell r="L47">
            <v>666761938.53692198</v>
          </cell>
          <cell r="M47">
            <v>644310104.69000006</v>
          </cell>
        </row>
        <row r="48">
          <cell r="E48" t="str">
            <v>大家稳健精选2号第三期</v>
          </cell>
          <cell r="F48" t="str">
            <v>红利再投资</v>
          </cell>
          <cell r="G48">
            <v>631119298.70000005</v>
          </cell>
          <cell r="H48" t="str">
            <v>2023-02-27</v>
          </cell>
          <cell r="I48">
            <v>633138880.45583999</v>
          </cell>
          <cell r="J48">
            <v>0.99810618446509003</v>
          </cell>
          <cell r="K48">
            <v>633136578.82478297</v>
          </cell>
          <cell r="L48">
            <v>665506330.49061596</v>
          </cell>
          <cell r="M48">
            <v>632316790.05999994</v>
          </cell>
        </row>
        <row r="49">
          <cell r="E49" t="str">
            <v>大家蓝筹精选5号</v>
          </cell>
          <cell r="F49" t="str">
            <v>红利再投资</v>
          </cell>
          <cell r="G49">
            <v>791055795.79999995</v>
          </cell>
          <cell r="H49" t="str">
            <v>2023-02-27</v>
          </cell>
          <cell r="I49">
            <v>684421474.52616</v>
          </cell>
          <cell r="J49">
            <v>6.9090323692395997E-2</v>
          </cell>
          <cell r="K49">
            <v>684444241.68038094</v>
          </cell>
          <cell r="L49">
            <v>689843484.85223603</v>
          </cell>
          <cell r="M49">
            <v>11449588792.23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 t="str">
            <v>科目名称</v>
          </cell>
          <cell r="C4" t="str">
            <v>数量</v>
          </cell>
          <cell r="D4" t="str">
            <v>单位成本</v>
          </cell>
          <cell r="E4" t="str">
            <v>成本</v>
          </cell>
          <cell r="F4" t="str">
            <v>成本占净值%</v>
          </cell>
          <cell r="G4" t="str">
            <v>市价</v>
          </cell>
          <cell r="H4" t="str">
            <v>市值</v>
          </cell>
        </row>
        <row r="5">
          <cell r="B5" t="str">
            <v>银行存款</v>
          </cell>
          <cell r="E5">
            <v>5631463394.3400002</v>
          </cell>
          <cell r="F5">
            <v>2.3005</v>
          </cell>
          <cell r="H5">
            <v>5631463394.3400002</v>
          </cell>
        </row>
        <row r="6">
          <cell r="B6" t="str">
            <v>银行存款</v>
          </cell>
          <cell r="E6">
            <v>5000011362.7299995</v>
          </cell>
          <cell r="F6">
            <v>2.0425</v>
          </cell>
          <cell r="H6">
            <v>5000011362.7299995</v>
          </cell>
        </row>
        <row r="7">
          <cell r="B7" t="str">
            <v>活期存款</v>
          </cell>
          <cell r="E7">
            <v>11362.73</v>
          </cell>
          <cell r="H7">
            <v>11362.73</v>
          </cell>
        </row>
        <row r="8">
          <cell r="B8" t="str">
            <v>人民币</v>
          </cell>
          <cell r="E8">
            <v>9420.25</v>
          </cell>
          <cell r="H8">
            <v>9420.25</v>
          </cell>
        </row>
        <row r="9">
          <cell r="B9" t="str">
            <v>人民币</v>
          </cell>
          <cell r="E9">
            <v>9420.25</v>
          </cell>
          <cell r="H9">
            <v>9420.25</v>
          </cell>
        </row>
        <row r="10">
          <cell r="B10" t="str">
            <v>托管银行</v>
          </cell>
          <cell r="E10">
            <v>1942.48</v>
          </cell>
          <cell r="H10">
            <v>1942.48</v>
          </cell>
        </row>
        <row r="11">
          <cell r="B11" t="str">
            <v>活期存款-农行万能</v>
          </cell>
          <cell r="E11">
            <v>1942.48</v>
          </cell>
          <cell r="H11">
            <v>1942.48</v>
          </cell>
        </row>
        <row r="12">
          <cell r="B12" t="str">
            <v>协议存款</v>
          </cell>
          <cell r="E12">
            <v>5000000000</v>
          </cell>
          <cell r="F12">
            <v>2.0425</v>
          </cell>
          <cell r="H12">
            <v>5000000000</v>
          </cell>
        </row>
        <row r="13">
          <cell r="B13" t="str">
            <v>人民币</v>
          </cell>
          <cell r="E13">
            <v>5000000000</v>
          </cell>
          <cell r="F13">
            <v>2.0425</v>
          </cell>
          <cell r="H13">
            <v>5000000000</v>
          </cell>
        </row>
        <row r="14">
          <cell r="B14" t="str">
            <v>盛京银行</v>
          </cell>
          <cell r="E14">
            <v>5000000000</v>
          </cell>
          <cell r="F14">
            <v>2.0425</v>
          </cell>
          <cell r="H14">
            <v>5000000000</v>
          </cell>
        </row>
        <row r="15">
          <cell r="B15" t="str">
            <v>盛京银行50（20190926）</v>
          </cell>
          <cell r="E15">
            <v>5000000000</v>
          </cell>
          <cell r="F15">
            <v>2.0425</v>
          </cell>
          <cell r="H15">
            <v>5000000000</v>
          </cell>
        </row>
        <row r="16">
          <cell r="B16" t="str">
            <v>券商资金账户</v>
          </cell>
          <cell r="E16">
            <v>631452031.61000001</v>
          </cell>
          <cell r="F16">
            <v>0.25800000000000001</v>
          </cell>
          <cell r="H16">
            <v>631452031.61000001</v>
          </cell>
        </row>
        <row r="17">
          <cell r="B17" t="str">
            <v>券商资金账户</v>
          </cell>
          <cell r="E17">
            <v>631452031.61000001</v>
          </cell>
          <cell r="F17">
            <v>0.25800000000000001</v>
          </cell>
          <cell r="H17">
            <v>631452031.61000001</v>
          </cell>
        </row>
        <row r="18">
          <cell r="B18" t="str">
            <v>交易性金融资产</v>
          </cell>
          <cell r="E18">
            <v>604639082.05999994</v>
          </cell>
          <cell r="F18">
            <v>0.247</v>
          </cell>
          <cell r="H18">
            <v>666166139.58000004</v>
          </cell>
        </row>
        <row r="19">
          <cell r="B19" t="str">
            <v>成本</v>
          </cell>
          <cell r="E19">
            <v>604639082.05999994</v>
          </cell>
          <cell r="F19">
            <v>0.247</v>
          </cell>
          <cell r="H19">
            <v>666166139.58000004</v>
          </cell>
        </row>
        <row r="20">
          <cell r="B20" t="str">
            <v>基金</v>
          </cell>
          <cell r="E20">
            <v>494995000</v>
          </cell>
          <cell r="F20">
            <v>0.20219999999999999</v>
          </cell>
          <cell r="H20">
            <v>556721270.77999997</v>
          </cell>
        </row>
        <row r="21">
          <cell r="B21" t="str">
            <v>场外基金</v>
          </cell>
          <cell r="E21">
            <v>494995000</v>
          </cell>
          <cell r="F21">
            <v>0.20219999999999999</v>
          </cell>
          <cell r="H21">
            <v>556721270.77999997</v>
          </cell>
        </row>
        <row r="22">
          <cell r="B22" t="str">
            <v>一般开放基金</v>
          </cell>
          <cell r="E22">
            <v>494995000</v>
          </cell>
          <cell r="F22">
            <v>0.20219999999999999</v>
          </cell>
          <cell r="H22">
            <v>556721270.77999997</v>
          </cell>
        </row>
        <row r="23">
          <cell r="B23" t="str">
            <v>富国信用债债券A/B</v>
          </cell>
          <cell r="C23">
            <v>377534560</v>
          </cell>
          <cell r="D23">
            <v>1.05</v>
          </cell>
          <cell r="E23">
            <v>395996000</v>
          </cell>
          <cell r="F23">
            <v>0.1618</v>
          </cell>
          <cell r="G23">
            <v>1.2126999999999999</v>
          </cell>
          <cell r="H23">
            <v>457836160.91000003</v>
          </cell>
        </row>
        <row r="24">
          <cell r="B24" t="str">
            <v>富国泓利纯债债券A</v>
          </cell>
          <cell r="C24">
            <v>94908445.980000004</v>
          </cell>
          <cell r="D24">
            <v>1.04</v>
          </cell>
          <cell r="E24">
            <v>98999000</v>
          </cell>
          <cell r="F24">
            <v>4.0399999999999998E-2</v>
          </cell>
          <cell r="G24">
            <v>1.0419</v>
          </cell>
          <cell r="H24">
            <v>98885109.870000005</v>
          </cell>
        </row>
        <row r="25">
          <cell r="B25" t="str">
            <v>股票</v>
          </cell>
          <cell r="E25">
            <v>1272.82</v>
          </cell>
          <cell r="H25">
            <v>868.8</v>
          </cell>
        </row>
        <row r="26">
          <cell r="B26" t="str">
            <v>深圳</v>
          </cell>
          <cell r="E26">
            <v>1272.82</v>
          </cell>
          <cell r="H26">
            <v>868.8</v>
          </cell>
        </row>
        <row r="27">
          <cell r="B27" t="str">
            <v>上市流通</v>
          </cell>
          <cell r="E27">
            <v>1272.82</v>
          </cell>
          <cell r="H27">
            <v>868.8</v>
          </cell>
        </row>
        <row r="28">
          <cell r="B28" t="str">
            <v>双鹭药业</v>
          </cell>
          <cell r="C28">
            <v>96</v>
          </cell>
          <cell r="D28">
            <v>13.26</v>
          </cell>
          <cell r="E28">
            <v>1272.82</v>
          </cell>
          <cell r="G28">
            <v>9.0500000000000007</v>
          </cell>
          <cell r="H28">
            <v>868.8</v>
          </cell>
        </row>
        <row r="29">
          <cell r="B29" t="str">
            <v>债券</v>
          </cell>
          <cell r="E29">
            <v>109642809.23999999</v>
          </cell>
          <cell r="F29">
            <v>4.48E-2</v>
          </cell>
          <cell r="H29">
            <v>109444000</v>
          </cell>
        </row>
        <row r="30">
          <cell r="B30" t="str">
            <v>国债</v>
          </cell>
          <cell r="E30">
            <v>69085091.239999995</v>
          </cell>
          <cell r="F30">
            <v>2.8199999999999999E-2</v>
          </cell>
          <cell r="H30">
            <v>69480000</v>
          </cell>
        </row>
        <row r="31">
          <cell r="B31" t="str">
            <v>上海</v>
          </cell>
          <cell r="E31">
            <v>9495900</v>
          </cell>
          <cell r="F31">
            <v>3.8999999999999998E-3</v>
          </cell>
          <cell r="H31">
            <v>9324000</v>
          </cell>
        </row>
        <row r="32">
          <cell r="B32" t="str">
            <v>16国债08</v>
          </cell>
          <cell r="C32">
            <v>90000</v>
          </cell>
          <cell r="D32">
            <v>105.51</v>
          </cell>
          <cell r="E32">
            <v>9495900</v>
          </cell>
          <cell r="F32">
            <v>3.8999999999999998E-3</v>
          </cell>
          <cell r="G32">
            <v>103.6</v>
          </cell>
          <cell r="H32">
            <v>9324000</v>
          </cell>
        </row>
        <row r="33">
          <cell r="B33" t="str">
            <v>银行间</v>
          </cell>
          <cell r="E33">
            <v>59589191.240000002</v>
          </cell>
          <cell r="F33">
            <v>2.4299999999999999E-2</v>
          </cell>
          <cell r="H33">
            <v>60156000</v>
          </cell>
        </row>
        <row r="34">
          <cell r="B34" t="str">
            <v>16附息国债17</v>
          </cell>
          <cell r="C34">
            <v>600000</v>
          </cell>
          <cell r="D34">
            <v>99.32</v>
          </cell>
          <cell r="E34">
            <v>59589191.240000002</v>
          </cell>
          <cell r="F34">
            <v>2.4299999999999999E-2</v>
          </cell>
          <cell r="G34">
            <v>100.26</v>
          </cell>
          <cell r="H34">
            <v>60156000</v>
          </cell>
        </row>
        <row r="35">
          <cell r="B35" t="str">
            <v>企业债</v>
          </cell>
          <cell r="E35">
            <v>40557718</v>
          </cell>
          <cell r="F35">
            <v>1.66E-2</v>
          </cell>
          <cell r="H35">
            <v>39964000</v>
          </cell>
        </row>
        <row r="36">
          <cell r="B36" t="str">
            <v>银行间</v>
          </cell>
          <cell r="E36">
            <v>40557718</v>
          </cell>
          <cell r="F36">
            <v>1.66E-2</v>
          </cell>
          <cell r="H36">
            <v>39964000</v>
          </cell>
        </row>
        <row r="37">
          <cell r="B37" t="str">
            <v>13甘公投MTN1</v>
          </cell>
          <cell r="C37">
            <v>500000</v>
          </cell>
          <cell r="D37">
            <v>41.12</v>
          </cell>
          <cell r="E37">
            <v>20557718</v>
          </cell>
          <cell r="F37">
            <v>8.3999999999999995E-3</v>
          </cell>
          <cell r="G37">
            <v>40.04</v>
          </cell>
          <cell r="H37">
            <v>20020000</v>
          </cell>
        </row>
        <row r="38">
          <cell r="B38" t="str">
            <v>20绵阳富诚债</v>
          </cell>
          <cell r="C38">
            <v>200000</v>
          </cell>
          <cell r="D38">
            <v>100</v>
          </cell>
          <cell r="E38">
            <v>20000000</v>
          </cell>
          <cell r="F38">
            <v>8.2000000000000007E-3</v>
          </cell>
          <cell r="G38">
            <v>99.72</v>
          </cell>
          <cell r="H38">
            <v>19944000</v>
          </cell>
        </row>
        <row r="39">
          <cell r="B39" t="str">
            <v>公允价值变动</v>
          </cell>
          <cell r="E39">
            <v>61527057.520000003</v>
          </cell>
          <cell r="F39">
            <v>2.5100000000000001E-2</v>
          </cell>
          <cell r="H39">
            <v>61527057.520000003</v>
          </cell>
        </row>
        <row r="40">
          <cell r="B40" t="str">
            <v>基金</v>
          </cell>
          <cell r="E40">
            <v>61726270.780000001</v>
          </cell>
          <cell r="F40">
            <v>2.52E-2</v>
          </cell>
          <cell r="H40">
            <v>61726270.780000001</v>
          </cell>
        </row>
        <row r="41">
          <cell r="B41" t="str">
            <v>场外基金</v>
          </cell>
          <cell r="E41">
            <v>61726270.780000001</v>
          </cell>
          <cell r="F41">
            <v>2.52E-2</v>
          </cell>
          <cell r="H41">
            <v>61726270.780000001</v>
          </cell>
        </row>
        <row r="42">
          <cell r="B42" t="str">
            <v>一般开放基金估值增值</v>
          </cell>
          <cell r="E42">
            <v>61726270.780000001</v>
          </cell>
          <cell r="F42">
            <v>2.52E-2</v>
          </cell>
          <cell r="H42">
            <v>61726270.780000001</v>
          </cell>
        </row>
        <row r="43">
          <cell r="B43" t="str">
            <v>富国信用债债券A/B</v>
          </cell>
          <cell r="E43">
            <v>61840160.909999996</v>
          </cell>
          <cell r="F43">
            <v>2.53E-2</v>
          </cell>
          <cell r="H43">
            <v>61840160.909999996</v>
          </cell>
        </row>
        <row r="44">
          <cell r="B44" t="str">
            <v>富国泓利纯债债券A</v>
          </cell>
          <cell r="E44">
            <v>-113890.13</v>
          </cell>
          <cell r="H44">
            <v>-113890.13</v>
          </cell>
        </row>
        <row r="45">
          <cell r="B45" t="str">
            <v>股票</v>
          </cell>
          <cell r="E45">
            <v>-404.02</v>
          </cell>
          <cell r="H45">
            <v>-404.02</v>
          </cell>
        </row>
        <row r="46">
          <cell r="B46" t="str">
            <v>深圳</v>
          </cell>
          <cell r="E46">
            <v>-404.02</v>
          </cell>
          <cell r="H46">
            <v>-404.02</v>
          </cell>
        </row>
        <row r="47">
          <cell r="B47" t="str">
            <v>深圳A股估值增值</v>
          </cell>
          <cell r="E47">
            <v>-404.02</v>
          </cell>
          <cell r="H47">
            <v>-404.02</v>
          </cell>
        </row>
        <row r="48">
          <cell r="B48" t="str">
            <v>双鹭药业</v>
          </cell>
          <cell r="E48">
            <v>-404.02</v>
          </cell>
          <cell r="H48">
            <v>-404.02</v>
          </cell>
        </row>
        <row r="49">
          <cell r="B49" t="str">
            <v>债券</v>
          </cell>
          <cell r="E49">
            <v>-198809.24</v>
          </cell>
          <cell r="F49">
            <v>-1E-4</v>
          </cell>
          <cell r="H49">
            <v>-198809.24</v>
          </cell>
        </row>
        <row r="50">
          <cell r="B50" t="str">
            <v>国债</v>
          </cell>
          <cell r="E50">
            <v>394908.76</v>
          </cell>
          <cell r="F50">
            <v>2.0000000000000001E-4</v>
          </cell>
          <cell r="H50">
            <v>394908.76</v>
          </cell>
        </row>
        <row r="51">
          <cell r="B51" t="str">
            <v>上海估值增值</v>
          </cell>
          <cell r="E51">
            <v>-171900</v>
          </cell>
          <cell r="F51">
            <v>-1E-4</v>
          </cell>
          <cell r="H51">
            <v>-171900</v>
          </cell>
        </row>
        <row r="52">
          <cell r="B52" t="str">
            <v>16国债08</v>
          </cell>
          <cell r="E52">
            <v>-171900</v>
          </cell>
          <cell r="F52">
            <v>-1E-4</v>
          </cell>
          <cell r="H52">
            <v>-171900</v>
          </cell>
        </row>
        <row r="53">
          <cell r="B53" t="str">
            <v>银行间估值增值</v>
          </cell>
          <cell r="E53">
            <v>566808.76</v>
          </cell>
          <cell r="F53">
            <v>2.0000000000000001E-4</v>
          </cell>
          <cell r="H53">
            <v>566808.76</v>
          </cell>
        </row>
        <row r="54">
          <cell r="B54" t="str">
            <v>16附息国债17</v>
          </cell>
          <cell r="E54">
            <v>566808.76</v>
          </cell>
          <cell r="F54">
            <v>2.0000000000000001E-4</v>
          </cell>
          <cell r="H54">
            <v>566808.76</v>
          </cell>
        </row>
        <row r="55">
          <cell r="B55" t="str">
            <v>企业债</v>
          </cell>
          <cell r="E55">
            <v>-593718</v>
          </cell>
          <cell r="F55">
            <v>-2.0000000000000001E-4</v>
          </cell>
          <cell r="H55">
            <v>-593718</v>
          </cell>
        </row>
        <row r="56">
          <cell r="B56" t="str">
            <v>银行间估值增值</v>
          </cell>
          <cell r="E56">
            <v>-593718</v>
          </cell>
          <cell r="F56">
            <v>-2.0000000000000001E-4</v>
          </cell>
          <cell r="H56">
            <v>-593718</v>
          </cell>
        </row>
        <row r="57">
          <cell r="B57" t="str">
            <v>13甘公投MTN1</v>
          </cell>
          <cell r="E57">
            <v>-537718</v>
          </cell>
          <cell r="F57">
            <v>-2.0000000000000001E-4</v>
          </cell>
          <cell r="H57">
            <v>-537718</v>
          </cell>
        </row>
        <row r="58">
          <cell r="B58" t="str">
            <v>20绵阳富诚债</v>
          </cell>
          <cell r="E58">
            <v>-56000</v>
          </cell>
          <cell r="H58">
            <v>-56000</v>
          </cell>
        </row>
        <row r="59">
          <cell r="B59" t="str">
            <v>应收利息</v>
          </cell>
          <cell r="E59">
            <v>1810722067.04</v>
          </cell>
          <cell r="F59">
            <v>0.73970000000000002</v>
          </cell>
          <cell r="H59">
            <v>1810722067.04</v>
          </cell>
        </row>
        <row r="60">
          <cell r="B60" t="str">
            <v>银行存款</v>
          </cell>
          <cell r="E60">
            <v>48125017.810000002</v>
          </cell>
          <cell r="F60">
            <v>1.9699999999999999E-2</v>
          </cell>
          <cell r="H60">
            <v>48125017.810000002</v>
          </cell>
        </row>
        <row r="61">
          <cell r="B61" t="str">
            <v>活期存款</v>
          </cell>
          <cell r="E61">
            <v>17.809999999999999</v>
          </cell>
          <cell r="H61">
            <v>17.809999999999999</v>
          </cell>
        </row>
        <row r="62">
          <cell r="B62" t="str">
            <v>托管银行</v>
          </cell>
          <cell r="E62">
            <v>17.809999999999999</v>
          </cell>
          <cell r="H62">
            <v>17.809999999999999</v>
          </cell>
        </row>
        <row r="63">
          <cell r="B63" t="str">
            <v>人民币</v>
          </cell>
          <cell r="E63">
            <v>17.809999999999999</v>
          </cell>
          <cell r="H63">
            <v>17.809999999999999</v>
          </cell>
        </row>
        <row r="64">
          <cell r="B64" t="str">
            <v>协议存款</v>
          </cell>
          <cell r="E64">
            <v>48125000</v>
          </cell>
          <cell r="F64">
            <v>1.9699999999999999E-2</v>
          </cell>
          <cell r="H64">
            <v>48125000</v>
          </cell>
        </row>
        <row r="65">
          <cell r="B65" t="str">
            <v>人民币</v>
          </cell>
          <cell r="E65">
            <v>48125000</v>
          </cell>
          <cell r="F65">
            <v>1.9699999999999999E-2</v>
          </cell>
          <cell r="H65">
            <v>48125000</v>
          </cell>
        </row>
        <row r="66">
          <cell r="B66" t="str">
            <v>盛京银行</v>
          </cell>
          <cell r="E66">
            <v>48125000</v>
          </cell>
          <cell r="F66">
            <v>1.9699999999999999E-2</v>
          </cell>
          <cell r="H66">
            <v>48125000</v>
          </cell>
        </row>
        <row r="67">
          <cell r="B67" t="str">
            <v>盛京银行50（20190926）</v>
          </cell>
          <cell r="E67">
            <v>48125000</v>
          </cell>
          <cell r="F67">
            <v>1.9699999999999999E-2</v>
          </cell>
          <cell r="H67">
            <v>48125000</v>
          </cell>
        </row>
        <row r="68">
          <cell r="B68" t="str">
            <v>应收债券利息</v>
          </cell>
          <cell r="E68">
            <v>1762225257.0999999</v>
          </cell>
          <cell r="F68">
            <v>0.71989999999999998</v>
          </cell>
          <cell r="H68">
            <v>1762225257.0999999</v>
          </cell>
        </row>
        <row r="69">
          <cell r="B69" t="str">
            <v>应收交易性债券利息</v>
          </cell>
          <cell r="E69">
            <v>1925353.99</v>
          </cell>
          <cell r="F69">
            <v>8.0000000000000004E-4</v>
          </cell>
          <cell r="H69">
            <v>1925353.99</v>
          </cell>
        </row>
        <row r="70">
          <cell r="B70" t="str">
            <v>国债</v>
          </cell>
          <cell r="E70">
            <v>223764.95</v>
          </cell>
          <cell r="F70">
            <v>1E-4</v>
          </cell>
          <cell r="H70">
            <v>223764.95</v>
          </cell>
        </row>
        <row r="71">
          <cell r="B71" t="str">
            <v>上交所</v>
          </cell>
          <cell r="E71">
            <v>110229.04</v>
          </cell>
          <cell r="H71">
            <v>110229.04</v>
          </cell>
        </row>
        <row r="72">
          <cell r="B72" t="str">
            <v>16国债08</v>
          </cell>
          <cell r="E72">
            <v>110229.04</v>
          </cell>
          <cell r="H72">
            <v>110229.04</v>
          </cell>
        </row>
        <row r="73">
          <cell r="B73" t="str">
            <v>银行间</v>
          </cell>
          <cell r="E73">
            <v>113535.91</v>
          </cell>
          <cell r="H73">
            <v>113535.91</v>
          </cell>
        </row>
        <row r="74">
          <cell r="B74" t="str">
            <v>16附息国债17</v>
          </cell>
          <cell r="E74">
            <v>113535.91</v>
          </cell>
          <cell r="H74">
            <v>113535.91</v>
          </cell>
        </row>
        <row r="75">
          <cell r="B75" t="str">
            <v>企业债</v>
          </cell>
          <cell r="E75">
            <v>1701589.04</v>
          </cell>
          <cell r="F75">
            <v>6.9999999999999999E-4</v>
          </cell>
          <cell r="H75">
            <v>1701589.04</v>
          </cell>
        </row>
        <row r="76">
          <cell r="B76" t="str">
            <v>银行间</v>
          </cell>
          <cell r="E76">
            <v>1701589.04</v>
          </cell>
          <cell r="F76">
            <v>6.9999999999999999E-4</v>
          </cell>
          <cell r="H76">
            <v>1701589.04</v>
          </cell>
        </row>
        <row r="77">
          <cell r="B77" t="str">
            <v>13甘公投MTN1</v>
          </cell>
          <cell r="E77">
            <v>1148273.97</v>
          </cell>
          <cell r="F77">
            <v>5.0000000000000001E-4</v>
          </cell>
          <cell r="H77">
            <v>1148273.97</v>
          </cell>
        </row>
        <row r="78">
          <cell r="B78" t="str">
            <v>20绵阳富诚债</v>
          </cell>
          <cell r="E78">
            <v>553315.06999999995</v>
          </cell>
          <cell r="F78">
            <v>2.0000000000000001E-4</v>
          </cell>
          <cell r="H78">
            <v>553315.06999999995</v>
          </cell>
        </row>
        <row r="79">
          <cell r="B79" t="str">
            <v>应收可供出售债券利息</v>
          </cell>
          <cell r="E79">
            <v>1620854977.6600001</v>
          </cell>
          <cell r="F79">
            <v>0.66210000000000002</v>
          </cell>
          <cell r="H79">
            <v>1620854977.6600001</v>
          </cell>
        </row>
        <row r="80">
          <cell r="B80" t="str">
            <v>国债</v>
          </cell>
          <cell r="E80">
            <v>315051130.72000003</v>
          </cell>
          <cell r="F80">
            <v>0.12870000000000001</v>
          </cell>
          <cell r="H80">
            <v>315051130.72000003</v>
          </cell>
        </row>
        <row r="81">
          <cell r="B81" t="str">
            <v>上海</v>
          </cell>
          <cell r="E81">
            <v>314210937.35000002</v>
          </cell>
          <cell r="F81">
            <v>0.12839999999999999</v>
          </cell>
          <cell r="H81">
            <v>314210937.35000002</v>
          </cell>
        </row>
        <row r="82">
          <cell r="B82" t="str">
            <v>03国债(3)</v>
          </cell>
          <cell r="E82">
            <v>60361.64</v>
          </cell>
          <cell r="H82">
            <v>60361.64</v>
          </cell>
        </row>
        <row r="83">
          <cell r="B83" t="str">
            <v>21国债03</v>
          </cell>
          <cell r="E83">
            <v>314150575.70999998</v>
          </cell>
          <cell r="F83">
            <v>0.1283</v>
          </cell>
          <cell r="H83">
            <v>314150575.70999998</v>
          </cell>
        </row>
        <row r="84">
          <cell r="B84" t="str">
            <v>银行间</v>
          </cell>
          <cell r="E84">
            <v>840193.37</v>
          </cell>
          <cell r="F84">
            <v>2.9999999999999997E-4</v>
          </cell>
          <cell r="H84">
            <v>840193.37</v>
          </cell>
        </row>
        <row r="85">
          <cell r="B85" t="str">
            <v>16附息国债10</v>
          </cell>
          <cell r="E85">
            <v>650497.24</v>
          </cell>
          <cell r="F85">
            <v>2.9999999999999997E-4</v>
          </cell>
          <cell r="H85">
            <v>650497.24</v>
          </cell>
        </row>
        <row r="86">
          <cell r="B86" t="str">
            <v>16附息国债19</v>
          </cell>
          <cell r="E86">
            <v>189696.13</v>
          </cell>
          <cell r="F86">
            <v>1E-4</v>
          </cell>
          <cell r="H86">
            <v>189696.13</v>
          </cell>
        </row>
        <row r="87">
          <cell r="B87" t="str">
            <v>次级债</v>
          </cell>
          <cell r="E87">
            <v>8153424.6600000001</v>
          </cell>
          <cell r="F87">
            <v>3.3E-3</v>
          </cell>
          <cell r="H87">
            <v>8153424.6600000001</v>
          </cell>
        </row>
        <row r="88">
          <cell r="B88" t="str">
            <v>银行间</v>
          </cell>
          <cell r="E88">
            <v>8153424.6600000001</v>
          </cell>
          <cell r="F88">
            <v>3.3E-3</v>
          </cell>
          <cell r="H88">
            <v>8153424.6600000001</v>
          </cell>
        </row>
        <row r="89">
          <cell r="B89" t="str">
            <v>2022盛京银行二级资本债01</v>
          </cell>
          <cell r="E89">
            <v>8153424.6600000001</v>
          </cell>
          <cell r="F89">
            <v>3.3E-3</v>
          </cell>
          <cell r="H89">
            <v>8153424.6600000001</v>
          </cell>
        </row>
        <row r="90">
          <cell r="B90" t="str">
            <v>企业债</v>
          </cell>
          <cell r="E90">
            <v>1116991419.23</v>
          </cell>
          <cell r="F90">
            <v>0.45629999999999998</v>
          </cell>
          <cell r="H90">
            <v>1116991419.23</v>
          </cell>
        </row>
        <row r="91">
          <cell r="B91" t="str">
            <v>上海</v>
          </cell>
          <cell r="E91">
            <v>269188356.45999998</v>
          </cell>
          <cell r="F91">
            <v>0.11</v>
          </cell>
          <cell r="H91">
            <v>269188356.45999998</v>
          </cell>
        </row>
        <row r="92">
          <cell r="B92" t="str">
            <v>22津投15</v>
          </cell>
          <cell r="E92">
            <v>12458082.18</v>
          </cell>
          <cell r="F92">
            <v>5.1000000000000004E-3</v>
          </cell>
          <cell r="H92">
            <v>12458082.18</v>
          </cell>
        </row>
        <row r="93">
          <cell r="B93" t="str">
            <v>22津投17</v>
          </cell>
          <cell r="E93">
            <v>19904547.960000001</v>
          </cell>
          <cell r="F93">
            <v>8.0999999999999996E-3</v>
          </cell>
          <cell r="H93">
            <v>19904547.960000001</v>
          </cell>
        </row>
        <row r="94">
          <cell r="B94" t="str">
            <v>22成大01</v>
          </cell>
          <cell r="E94">
            <v>1808219.18</v>
          </cell>
          <cell r="F94">
            <v>6.9999999999999999E-4</v>
          </cell>
          <cell r="H94">
            <v>1808219.18</v>
          </cell>
        </row>
        <row r="95">
          <cell r="B95" t="str">
            <v>23云龙02</v>
          </cell>
          <cell r="E95">
            <v>25643.84</v>
          </cell>
          <cell r="H95">
            <v>25643.84</v>
          </cell>
        </row>
        <row r="96">
          <cell r="B96" t="str">
            <v>18金隅01</v>
          </cell>
          <cell r="E96">
            <v>381913.95</v>
          </cell>
          <cell r="F96">
            <v>2.0000000000000001E-4</v>
          </cell>
          <cell r="H96">
            <v>381913.95</v>
          </cell>
        </row>
        <row r="97">
          <cell r="B97" t="str">
            <v>20宁经开</v>
          </cell>
          <cell r="E97">
            <v>6971178.0700000003</v>
          </cell>
          <cell r="F97">
            <v>2.8E-3</v>
          </cell>
          <cell r="H97">
            <v>6971178.0700000003</v>
          </cell>
        </row>
        <row r="98">
          <cell r="B98" t="str">
            <v>20永兴01</v>
          </cell>
          <cell r="E98">
            <v>6678246.5800000001</v>
          </cell>
          <cell r="F98">
            <v>2.7000000000000001E-3</v>
          </cell>
          <cell r="H98">
            <v>6678246.5800000001</v>
          </cell>
        </row>
        <row r="99">
          <cell r="B99" t="str">
            <v>20荆经开</v>
          </cell>
          <cell r="E99">
            <v>6904109.5800000001</v>
          </cell>
          <cell r="F99">
            <v>2.8E-3</v>
          </cell>
          <cell r="H99">
            <v>6904109.5800000001</v>
          </cell>
        </row>
        <row r="100">
          <cell r="B100" t="str">
            <v>20丰管廊</v>
          </cell>
          <cell r="E100">
            <v>8702334.25</v>
          </cell>
          <cell r="F100">
            <v>3.5999999999999999E-3</v>
          </cell>
          <cell r="H100">
            <v>8702334.25</v>
          </cell>
        </row>
        <row r="101">
          <cell r="B101" t="str">
            <v>20蒙开01</v>
          </cell>
          <cell r="E101">
            <v>3913117.81</v>
          </cell>
          <cell r="F101">
            <v>1.6000000000000001E-3</v>
          </cell>
          <cell r="H101">
            <v>3913117.81</v>
          </cell>
        </row>
        <row r="102">
          <cell r="B102" t="str">
            <v>20醴陵债</v>
          </cell>
          <cell r="E102">
            <v>1644657.53</v>
          </cell>
          <cell r="F102">
            <v>6.9999999999999999E-4</v>
          </cell>
          <cell r="H102">
            <v>1644657.53</v>
          </cell>
        </row>
        <row r="103">
          <cell r="B103" t="str">
            <v>20铸康债</v>
          </cell>
          <cell r="E103">
            <v>1491287.67</v>
          </cell>
          <cell r="F103">
            <v>5.9999999999999995E-4</v>
          </cell>
          <cell r="H103">
            <v>1491287.67</v>
          </cell>
        </row>
        <row r="104">
          <cell r="B104" t="str">
            <v>20航高01</v>
          </cell>
          <cell r="E104">
            <v>3403150.7</v>
          </cell>
          <cell r="F104">
            <v>1.4E-3</v>
          </cell>
          <cell r="H104">
            <v>3403150.7</v>
          </cell>
        </row>
        <row r="105">
          <cell r="B105" t="str">
            <v>20瀛洲债</v>
          </cell>
          <cell r="E105">
            <v>2180260.27</v>
          </cell>
          <cell r="F105">
            <v>8.9999999999999998E-4</v>
          </cell>
          <cell r="H105">
            <v>2180260.27</v>
          </cell>
        </row>
        <row r="106">
          <cell r="B106" t="str">
            <v>21句容债</v>
          </cell>
          <cell r="E106">
            <v>2794520.55</v>
          </cell>
          <cell r="F106">
            <v>1.1000000000000001E-3</v>
          </cell>
          <cell r="H106">
            <v>2794520.55</v>
          </cell>
        </row>
        <row r="107">
          <cell r="B107" t="str">
            <v>H20红星3</v>
          </cell>
          <cell r="E107">
            <v>29490410.949999999</v>
          </cell>
          <cell r="F107">
            <v>1.2E-2</v>
          </cell>
          <cell r="H107">
            <v>29490410.949999999</v>
          </cell>
        </row>
        <row r="108">
          <cell r="B108" t="str">
            <v>20昆交G1</v>
          </cell>
          <cell r="E108">
            <v>305358.90000000002</v>
          </cell>
          <cell r="F108">
            <v>1E-4</v>
          </cell>
          <cell r="H108">
            <v>305358.90000000002</v>
          </cell>
        </row>
        <row r="109">
          <cell r="B109" t="str">
            <v>20柳投04</v>
          </cell>
          <cell r="E109">
            <v>13803835.6</v>
          </cell>
          <cell r="F109">
            <v>5.5999999999999999E-3</v>
          </cell>
          <cell r="H109">
            <v>13803835.6</v>
          </cell>
        </row>
        <row r="110">
          <cell r="B110" t="str">
            <v>20江油01</v>
          </cell>
          <cell r="E110">
            <v>1529075.34</v>
          </cell>
          <cell r="F110">
            <v>5.9999999999999995E-4</v>
          </cell>
          <cell r="H110">
            <v>1529075.34</v>
          </cell>
        </row>
        <row r="111">
          <cell r="B111" t="str">
            <v>21醴高01</v>
          </cell>
          <cell r="E111">
            <v>6960657.5300000003</v>
          </cell>
          <cell r="F111">
            <v>2.8E-3</v>
          </cell>
          <cell r="H111">
            <v>6960657.5300000003</v>
          </cell>
        </row>
        <row r="112">
          <cell r="B112" t="str">
            <v>21双桥01</v>
          </cell>
          <cell r="E112">
            <v>6321917.8099999996</v>
          </cell>
          <cell r="F112">
            <v>2.5999999999999999E-3</v>
          </cell>
          <cell r="H112">
            <v>6321917.8099999996</v>
          </cell>
        </row>
        <row r="113">
          <cell r="B113" t="str">
            <v>21通资01</v>
          </cell>
          <cell r="E113">
            <v>4113698.63</v>
          </cell>
          <cell r="F113">
            <v>1.6999999999999999E-3</v>
          </cell>
          <cell r="H113">
            <v>4113698.63</v>
          </cell>
        </row>
        <row r="114">
          <cell r="B114" t="str">
            <v>21龙廷01</v>
          </cell>
          <cell r="E114">
            <v>2617808.2200000002</v>
          </cell>
          <cell r="F114">
            <v>1.1000000000000001E-3</v>
          </cell>
          <cell r="H114">
            <v>2617808.2200000002</v>
          </cell>
        </row>
        <row r="115">
          <cell r="B115" t="str">
            <v>21蓝海03</v>
          </cell>
          <cell r="E115">
            <v>2756301.38</v>
          </cell>
          <cell r="F115">
            <v>1.1000000000000001E-3</v>
          </cell>
          <cell r="H115">
            <v>2756301.38</v>
          </cell>
        </row>
        <row r="116">
          <cell r="B116" t="str">
            <v>21株金02</v>
          </cell>
          <cell r="E116">
            <v>2876027.39</v>
          </cell>
          <cell r="F116">
            <v>1.1999999999999999E-3</v>
          </cell>
          <cell r="H116">
            <v>2876027.39</v>
          </cell>
        </row>
        <row r="117">
          <cell r="B117" t="str">
            <v>21灌江债</v>
          </cell>
          <cell r="E117">
            <v>4151342.48</v>
          </cell>
          <cell r="F117">
            <v>1.6999999999999999E-3</v>
          </cell>
          <cell r="H117">
            <v>4151342.48</v>
          </cell>
        </row>
        <row r="118">
          <cell r="B118" t="str">
            <v>21鑫达01</v>
          </cell>
          <cell r="E118">
            <v>2961863.02</v>
          </cell>
          <cell r="F118">
            <v>1.1999999999999999E-3</v>
          </cell>
          <cell r="H118">
            <v>2961863.02</v>
          </cell>
        </row>
        <row r="119">
          <cell r="B119" t="str">
            <v>21西高02</v>
          </cell>
          <cell r="E119">
            <v>5152191.8</v>
          </cell>
          <cell r="F119">
            <v>2.0999999999999999E-3</v>
          </cell>
          <cell r="H119">
            <v>5152191.8</v>
          </cell>
        </row>
        <row r="120">
          <cell r="B120" t="str">
            <v>22嘉鱼01</v>
          </cell>
          <cell r="E120">
            <v>3692142.47</v>
          </cell>
          <cell r="F120">
            <v>1.5E-3</v>
          </cell>
          <cell r="H120">
            <v>3692142.47</v>
          </cell>
        </row>
        <row r="121">
          <cell r="B121" t="str">
            <v>22航天02</v>
          </cell>
          <cell r="E121">
            <v>6255780.8200000003</v>
          </cell>
          <cell r="F121">
            <v>2.5999999999999999E-3</v>
          </cell>
          <cell r="H121">
            <v>6255780.8200000003</v>
          </cell>
        </row>
        <row r="122">
          <cell r="B122" t="str">
            <v>22祁投01</v>
          </cell>
          <cell r="E122">
            <v>1347945.21</v>
          </cell>
          <cell r="F122">
            <v>5.9999999999999995E-4</v>
          </cell>
          <cell r="H122">
            <v>1347945.21</v>
          </cell>
        </row>
        <row r="123">
          <cell r="B123" t="str">
            <v>22祁投02</v>
          </cell>
          <cell r="E123">
            <v>465041.1</v>
          </cell>
          <cell r="F123">
            <v>2.0000000000000001E-4</v>
          </cell>
          <cell r="H123">
            <v>465041.1</v>
          </cell>
        </row>
        <row r="124">
          <cell r="B124" t="str">
            <v>22湘乡02</v>
          </cell>
          <cell r="E124">
            <v>1300734.25</v>
          </cell>
          <cell r="F124">
            <v>5.0000000000000001E-4</v>
          </cell>
          <cell r="H124">
            <v>1300734.25</v>
          </cell>
        </row>
        <row r="125">
          <cell r="B125" t="str">
            <v>23鑫达01</v>
          </cell>
          <cell r="E125">
            <v>2050520.56</v>
          </cell>
          <cell r="F125">
            <v>8.0000000000000004E-4</v>
          </cell>
          <cell r="H125">
            <v>2050520.56</v>
          </cell>
        </row>
        <row r="126">
          <cell r="B126" t="str">
            <v>23夷陵一</v>
          </cell>
          <cell r="E126">
            <v>22602.74</v>
          </cell>
          <cell r="H126">
            <v>22602.74</v>
          </cell>
        </row>
        <row r="127">
          <cell r="B127" t="str">
            <v>23夷陵二</v>
          </cell>
          <cell r="E127">
            <v>41095.89</v>
          </cell>
          <cell r="H127">
            <v>41095.89</v>
          </cell>
        </row>
        <row r="128">
          <cell r="B128" t="str">
            <v>21昆速01</v>
          </cell>
          <cell r="E128">
            <v>2712427.4</v>
          </cell>
          <cell r="F128">
            <v>1.1000000000000001E-3</v>
          </cell>
          <cell r="H128">
            <v>2712427.4</v>
          </cell>
        </row>
        <row r="129">
          <cell r="B129" t="str">
            <v>22昆交G1</v>
          </cell>
          <cell r="E129">
            <v>16389863.01</v>
          </cell>
          <cell r="F129">
            <v>6.7000000000000002E-3</v>
          </cell>
          <cell r="H129">
            <v>16389863.01</v>
          </cell>
        </row>
        <row r="130">
          <cell r="B130" t="str">
            <v>22曹国02</v>
          </cell>
          <cell r="E130">
            <v>7256547.9500000002</v>
          </cell>
          <cell r="F130">
            <v>3.0000000000000001E-3</v>
          </cell>
          <cell r="H130">
            <v>7256547.9500000002</v>
          </cell>
        </row>
        <row r="131">
          <cell r="B131" t="str">
            <v>22云龙01</v>
          </cell>
          <cell r="E131">
            <v>15618575.33</v>
          </cell>
          <cell r="F131">
            <v>6.4000000000000003E-3</v>
          </cell>
          <cell r="H131">
            <v>15618575.33</v>
          </cell>
        </row>
        <row r="132">
          <cell r="B132" t="str">
            <v>22津投09</v>
          </cell>
          <cell r="E132">
            <v>15460273.98</v>
          </cell>
          <cell r="F132">
            <v>6.3E-3</v>
          </cell>
          <cell r="H132">
            <v>15460273.98</v>
          </cell>
        </row>
        <row r="133">
          <cell r="B133" t="str">
            <v>22津投11</v>
          </cell>
          <cell r="E133">
            <v>9119342.4700000007</v>
          </cell>
          <cell r="F133">
            <v>3.7000000000000002E-3</v>
          </cell>
          <cell r="H133">
            <v>9119342.4700000007</v>
          </cell>
        </row>
        <row r="134">
          <cell r="B134" t="str">
            <v>22交通G2</v>
          </cell>
          <cell r="E134">
            <v>2541095.89</v>
          </cell>
          <cell r="F134">
            <v>1E-3</v>
          </cell>
          <cell r="H134">
            <v>2541095.89</v>
          </cell>
        </row>
        <row r="135">
          <cell r="B135" t="str">
            <v>22津投13</v>
          </cell>
          <cell r="E135">
            <v>11491232.890000001</v>
          </cell>
          <cell r="F135">
            <v>4.7000000000000002E-3</v>
          </cell>
          <cell r="H135">
            <v>11491232.890000001</v>
          </cell>
        </row>
        <row r="136">
          <cell r="B136" t="str">
            <v>21水发01</v>
          </cell>
          <cell r="E136">
            <v>2947402.74</v>
          </cell>
          <cell r="F136">
            <v>1.1999999999999999E-3</v>
          </cell>
          <cell r="H136">
            <v>2947402.74</v>
          </cell>
        </row>
        <row r="137">
          <cell r="B137" t="str">
            <v>21曹国04</v>
          </cell>
          <cell r="E137">
            <v>8173972.5899999999</v>
          </cell>
          <cell r="F137">
            <v>3.3E-3</v>
          </cell>
          <cell r="H137">
            <v>8173972.5899999999</v>
          </cell>
        </row>
        <row r="138">
          <cell r="B138" t="str">
            <v>深圳</v>
          </cell>
          <cell r="E138">
            <v>26581479.460000001</v>
          </cell>
          <cell r="F138">
            <v>1.09E-2</v>
          </cell>
          <cell r="H138">
            <v>26581479.460000001</v>
          </cell>
        </row>
        <row r="139">
          <cell r="B139" t="str">
            <v>18申宏02</v>
          </cell>
          <cell r="E139">
            <v>895561.64</v>
          </cell>
          <cell r="F139">
            <v>4.0000000000000002E-4</v>
          </cell>
          <cell r="H139">
            <v>895561.64</v>
          </cell>
        </row>
        <row r="140">
          <cell r="B140" t="str">
            <v>20潍投02</v>
          </cell>
          <cell r="E140">
            <v>9905095.8800000008</v>
          </cell>
          <cell r="F140">
            <v>4.0000000000000001E-3</v>
          </cell>
          <cell r="H140">
            <v>9905095.8800000008</v>
          </cell>
        </row>
        <row r="141">
          <cell r="B141" t="str">
            <v>20长新05</v>
          </cell>
          <cell r="E141">
            <v>15780821.939999999</v>
          </cell>
          <cell r="F141">
            <v>6.4000000000000003E-3</v>
          </cell>
          <cell r="H141">
            <v>15780821.939999999</v>
          </cell>
        </row>
        <row r="142">
          <cell r="B142" t="str">
            <v>银行间</v>
          </cell>
          <cell r="E142">
            <v>821221583.30999994</v>
          </cell>
          <cell r="F142">
            <v>0.33550000000000002</v>
          </cell>
          <cell r="H142">
            <v>821221583.30999994</v>
          </cell>
        </row>
        <row r="143">
          <cell r="B143" t="str">
            <v>14陕煤化债</v>
          </cell>
          <cell r="E143">
            <v>3279452.05</v>
          </cell>
          <cell r="F143">
            <v>1.2999999999999999E-3</v>
          </cell>
          <cell r="H143">
            <v>3279452.05</v>
          </cell>
        </row>
        <row r="144">
          <cell r="B144" t="str">
            <v>15渤海水产债</v>
          </cell>
          <cell r="E144">
            <v>8547945.2100000009</v>
          </cell>
          <cell r="F144">
            <v>3.5000000000000001E-3</v>
          </cell>
          <cell r="H144">
            <v>8547945.2100000009</v>
          </cell>
        </row>
        <row r="145">
          <cell r="B145" t="str">
            <v>19兰陵国资债</v>
          </cell>
          <cell r="E145">
            <v>11038246.58</v>
          </cell>
          <cell r="F145">
            <v>4.4999999999999997E-3</v>
          </cell>
          <cell r="H145">
            <v>11038246.58</v>
          </cell>
        </row>
        <row r="146">
          <cell r="B146" t="str">
            <v>19费城资债01</v>
          </cell>
          <cell r="E146">
            <v>2654794.52</v>
          </cell>
          <cell r="F146">
            <v>1.1000000000000001E-3</v>
          </cell>
          <cell r="H146">
            <v>2654794.52</v>
          </cell>
        </row>
        <row r="147">
          <cell r="B147" t="str">
            <v>16雅安MTN001</v>
          </cell>
          <cell r="E147">
            <v>1377369.86</v>
          </cell>
          <cell r="F147">
            <v>5.9999999999999995E-4</v>
          </cell>
          <cell r="H147">
            <v>1377369.86</v>
          </cell>
        </row>
        <row r="148">
          <cell r="B148" t="str">
            <v>18淄博高新MTN001</v>
          </cell>
          <cell r="E148">
            <v>2136986.2999999998</v>
          </cell>
          <cell r="F148">
            <v>8.9999999999999998E-4</v>
          </cell>
          <cell r="H148">
            <v>2136986.2999999998</v>
          </cell>
        </row>
        <row r="149">
          <cell r="B149" t="str">
            <v>18首钢MTN005</v>
          </cell>
          <cell r="E149">
            <v>2160000</v>
          </cell>
          <cell r="F149">
            <v>8.9999999999999998E-4</v>
          </cell>
          <cell r="H149">
            <v>2160000</v>
          </cell>
        </row>
        <row r="150">
          <cell r="B150" t="str">
            <v>19青岛城投MTN001</v>
          </cell>
          <cell r="E150">
            <v>1227600</v>
          </cell>
          <cell r="F150">
            <v>5.0000000000000001E-4</v>
          </cell>
          <cell r="H150">
            <v>1227600</v>
          </cell>
        </row>
        <row r="151">
          <cell r="B151" t="str">
            <v>19首钢MTN001</v>
          </cell>
          <cell r="E151">
            <v>82273.97</v>
          </cell>
          <cell r="H151">
            <v>82273.97</v>
          </cell>
        </row>
        <row r="152">
          <cell r="B152" t="str">
            <v>19苏州国际MTN002</v>
          </cell>
          <cell r="E152">
            <v>5321095.8899999997</v>
          </cell>
          <cell r="F152">
            <v>2.2000000000000001E-3</v>
          </cell>
          <cell r="H152">
            <v>5321095.8899999997</v>
          </cell>
        </row>
        <row r="153">
          <cell r="B153" t="str">
            <v>19大足工业MTN001</v>
          </cell>
          <cell r="E153">
            <v>1468493.15</v>
          </cell>
          <cell r="F153">
            <v>5.9999999999999995E-4</v>
          </cell>
          <cell r="H153">
            <v>1468493.15</v>
          </cell>
        </row>
        <row r="154">
          <cell r="B154" t="str">
            <v>19首钢MTN003</v>
          </cell>
          <cell r="E154">
            <v>2047945.21</v>
          </cell>
          <cell r="F154">
            <v>8.0000000000000004E-4</v>
          </cell>
          <cell r="H154">
            <v>2047945.21</v>
          </cell>
        </row>
        <row r="155">
          <cell r="B155" t="str">
            <v>19大足永晟MTN001</v>
          </cell>
          <cell r="E155">
            <v>13044821.92</v>
          </cell>
          <cell r="F155">
            <v>5.3E-3</v>
          </cell>
          <cell r="H155">
            <v>13044821.92</v>
          </cell>
        </row>
        <row r="156">
          <cell r="B156" t="str">
            <v>19首钢MTN004</v>
          </cell>
          <cell r="E156">
            <v>3264849.32</v>
          </cell>
          <cell r="F156">
            <v>1.2999999999999999E-3</v>
          </cell>
          <cell r="H156">
            <v>3264849.32</v>
          </cell>
        </row>
        <row r="157">
          <cell r="B157" t="str">
            <v>19金隅MTN001</v>
          </cell>
          <cell r="E157">
            <v>846164.38</v>
          </cell>
          <cell r="F157">
            <v>2.9999999999999997E-4</v>
          </cell>
          <cell r="H157">
            <v>846164.38</v>
          </cell>
        </row>
        <row r="158">
          <cell r="B158" t="str">
            <v>19苏交通MTN003</v>
          </cell>
          <cell r="E158">
            <v>3211676.71</v>
          </cell>
          <cell r="F158">
            <v>1.2999999999999999E-3</v>
          </cell>
          <cell r="H158">
            <v>3211676.71</v>
          </cell>
        </row>
        <row r="159">
          <cell r="B159" t="str">
            <v>19闽投MTN004</v>
          </cell>
          <cell r="E159">
            <v>1477972.6</v>
          </cell>
          <cell r="F159">
            <v>5.9999999999999995E-4</v>
          </cell>
          <cell r="H159">
            <v>1477972.6</v>
          </cell>
        </row>
        <row r="160">
          <cell r="B160" t="str">
            <v>19苏交通MTN004</v>
          </cell>
          <cell r="E160">
            <v>1690241.1</v>
          </cell>
          <cell r="F160">
            <v>6.9999999999999999E-4</v>
          </cell>
          <cell r="H160">
            <v>1690241.1</v>
          </cell>
        </row>
        <row r="161">
          <cell r="B161" t="str">
            <v>19金隅MTN002</v>
          </cell>
          <cell r="E161">
            <v>2202082.19</v>
          </cell>
          <cell r="F161">
            <v>8.9999999999999998E-4</v>
          </cell>
          <cell r="H161">
            <v>2202082.19</v>
          </cell>
        </row>
        <row r="162">
          <cell r="B162" t="str">
            <v>19陕煤化MTN003</v>
          </cell>
          <cell r="E162">
            <v>1469443.84</v>
          </cell>
          <cell r="F162">
            <v>5.9999999999999995E-4</v>
          </cell>
          <cell r="H162">
            <v>1469443.84</v>
          </cell>
        </row>
        <row r="163">
          <cell r="B163" t="str">
            <v>20自贡城投MTN001</v>
          </cell>
          <cell r="E163">
            <v>14428493.15</v>
          </cell>
          <cell r="F163">
            <v>5.8999999999999999E-3</v>
          </cell>
          <cell r="H163">
            <v>14428493.15</v>
          </cell>
        </row>
        <row r="164">
          <cell r="B164" t="str">
            <v>20天津经开MTN002</v>
          </cell>
          <cell r="E164">
            <v>9498082.1899999995</v>
          </cell>
          <cell r="F164">
            <v>3.8999999999999998E-3</v>
          </cell>
          <cell r="H164">
            <v>9498082.1899999995</v>
          </cell>
        </row>
        <row r="165">
          <cell r="B165" t="str">
            <v>20柳州城投MTN002</v>
          </cell>
          <cell r="E165">
            <v>7586301.3700000001</v>
          </cell>
          <cell r="F165">
            <v>3.0999999999999999E-3</v>
          </cell>
          <cell r="H165">
            <v>7586301.3700000001</v>
          </cell>
        </row>
        <row r="166">
          <cell r="B166" t="str">
            <v>20邳州润城MTN001</v>
          </cell>
          <cell r="E166">
            <v>6665095.8899999997</v>
          </cell>
          <cell r="F166">
            <v>2.7000000000000001E-3</v>
          </cell>
          <cell r="H166">
            <v>6665095.8899999997</v>
          </cell>
        </row>
        <row r="167">
          <cell r="B167" t="str">
            <v>20蓝海投资MTN001</v>
          </cell>
          <cell r="E167">
            <v>780000</v>
          </cell>
          <cell r="F167">
            <v>2.9999999999999997E-4</v>
          </cell>
          <cell r="H167">
            <v>780000</v>
          </cell>
        </row>
        <row r="168">
          <cell r="B168" t="str">
            <v>20贾汪城投MTN002</v>
          </cell>
          <cell r="E168">
            <v>8055342.4699999997</v>
          </cell>
          <cell r="F168">
            <v>3.3E-3</v>
          </cell>
          <cell r="H168">
            <v>8055342.4699999997</v>
          </cell>
        </row>
        <row r="169">
          <cell r="B169" t="str">
            <v>20天津经开MTN004</v>
          </cell>
          <cell r="E169">
            <v>7450191.7800000003</v>
          </cell>
          <cell r="F169">
            <v>3.0000000000000001E-3</v>
          </cell>
          <cell r="H169">
            <v>7450191.7800000003</v>
          </cell>
        </row>
        <row r="170">
          <cell r="B170" t="str">
            <v>20红谷滩MTN001</v>
          </cell>
          <cell r="E170">
            <v>1030323.29</v>
          </cell>
          <cell r="F170">
            <v>4.0000000000000002E-4</v>
          </cell>
          <cell r="H170">
            <v>1030323.29</v>
          </cell>
        </row>
        <row r="171">
          <cell r="B171" t="str">
            <v>21黔江城投MTN001</v>
          </cell>
          <cell r="E171">
            <v>6993287.6699999999</v>
          </cell>
          <cell r="F171">
            <v>2.8999999999999998E-3</v>
          </cell>
          <cell r="H171">
            <v>6993287.6699999999</v>
          </cell>
        </row>
        <row r="172">
          <cell r="B172" t="str">
            <v>21昆明高速MTN002</v>
          </cell>
          <cell r="E172">
            <v>7316054.79</v>
          </cell>
          <cell r="F172">
            <v>3.0000000000000001E-3</v>
          </cell>
          <cell r="H172">
            <v>7316054.79</v>
          </cell>
        </row>
        <row r="173">
          <cell r="B173" t="str">
            <v>21金阳投资MTN001</v>
          </cell>
          <cell r="E173">
            <v>7167945.21</v>
          </cell>
          <cell r="F173">
            <v>2.8999999999999998E-3</v>
          </cell>
          <cell r="H173">
            <v>7167945.21</v>
          </cell>
        </row>
        <row r="174">
          <cell r="B174" t="str">
            <v>21株洲云龙MTN002</v>
          </cell>
          <cell r="E174">
            <v>5206191.78</v>
          </cell>
          <cell r="F174">
            <v>2.0999999999999999E-3</v>
          </cell>
          <cell r="H174">
            <v>5206191.78</v>
          </cell>
        </row>
        <row r="175">
          <cell r="B175" t="str">
            <v>21广元城建MTN001</v>
          </cell>
          <cell r="E175">
            <v>2603835.62</v>
          </cell>
          <cell r="F175">
            <v>1.1000000000000001E-3</v>
          </cell>
          <cell r="H175">
            <v>2603835.62</v>
          </cell>
        </row>
        <row r="176">
          <cell r="B176" t="str">
            <v>21潞安MTN003B</v>
          </cell>
          <cell r="E176">
            <v>3146301.37</v>
          </cell>
          <cell r="F176">
            <v>1.2999999999999999E-3</v>
          </cell>
          <cell r="H176">
            <v>3146301.37</v>
          </cell>
        </row>
        <row r="177">
          <cell r="B177" t="str">
            <v>21磁湖高新MTN003</v>
          </cell>
          <cell r="E177">
            <v>1184383.56</v>
          </cell>
          <cell r="F177">
            <v>5.0000000000000001E-4</v>
          </cell>
          <cell r="H177">
            <v>1184383.56</v>
          </cell>
        </row>
        <row r="178">
          <cell r="B178" t="str">
            <v>21益阳城投MTN001</v>
          </cell>
          <cell r="E178">
            <v>6502356.1600000001</v>
          </cell>
          <cell r="F178">
            <v>2.7000000000000001E-3</v>
          </cell>
          <cell r="H178">
            <v>6502356.1600000001</v>
          </cell>
        </row>
        <row r="179">
          <cell r="B179" t="str">
            <v>21晋能电力MTN011</v>
          </cell>
          <cell r="E179">
            <v>8357260.2699999996</v>
          </cell>
          <cell r="F179">
            <v>3.3999999999999998E-3</v>
          </cell>
          <cell r="H179">
            <v>8357260.2699999996</v>
          </cell>
        </row>
        <row r="180">
          <cell r="B180" t="str">
            <v>21怀化城投MTN002</v>
          </cell>
          <cell r="E180">
            <v>10171232.880000001</v>
          </cell>
          <cell r="F180">
            <v>4.1999999999999997E-3</v>
          </cell>
          <cell r="H180">
            <v>10171232.880000001</v>
          </cell>
        </row>
        <row r="181">
          <cell r="B181" t="str">
            <v>21昆明土地MTN001</v>
          </cell>
          <cell r="E181">
            <v>4208054.79</v>
          </cell>
          <cell r="F181">
            <v>1.6999999999999999E-3</v>
          </cell>
          <cell r="H181">
            <v>4208054.79</v>
          </cell>
        </row>
        <row r="182">
          <cell r="B182" t="str">
            <v>21曹妃国控MTN001</v>
          </cell>
          <cell r="E182">
            <v>6821260.2699999996</v>
          </cell>
          <cell r="F182">
            <v>2.8E-3</v>
          </cell>
          <cell r="H182">
            <v>6821260.2699999996</v>
          </cell>
        </row>
        <row r="183">
          <cell r="B183" t="str">
            <v>21晋能电力MTN006</v>
          </cell>
          <cell r="E183">
            <v>6706849.3200000003</v>
          </cell>
          <cell r="F183">
            <v>2.7000000000000001E-3</v>
          </cell>
          <cell r="H183">
            <v>6706849.3200000003</v>
          </cell>
        </row>
        <row r="184">
          <cell r="B184" t="str">
            <v>21淮北建投MTN003</v>
          </cell>
          <cell r="E184">
            <v>1116164.3799999999</v>
          </cell>
          <cell r="F184">
            <v>5.0000000000000001E-4</v>
          </cell>
          <cell r="H184">
            <v>1116164.3799999999</v>
          </cell>
        </row>
        <row r="185">
          <cell r="B185" t="str">
            <v>21吉首华泰MTN001</v>
          </cell>
          <cell r="E185">
            <v>2457534.25</v>
          </cell>
          <cell r="F185">
            <v>1E-3</v>
          </cell>
          <cell r="H185">
            <v>2457534.25</v>
          </cell>
        </row>
        <row r="186">
          <cell r="B186" t="str">
            <v>21安康高新MTN001</v>
          </cell>
          <cell r="E186">
            <v>1456249.32</v>
          </cell>
          <cell r="F186">
            <v>5.9999999999999995E-4</v>
          </cell>
          <cell r="H186">
            <v>1456249.32</v>
          </cell>
        </row>
        <row r="187">
          <cell r="B187" t="str">
            <v>21兆泰集团MTN001</v>
          </cell>
          <cell r="E187">
            <v>4442794.5199999996</v>
          </cell>
          <cell r="F187">
            <v>1.8E-3</v>
          </cell>
          <cell r="H187">
            <v>4442794.5199999996</v>
          </cell>
        </row>
        <row r="188">
          <cell r="B188" t="str">
            <v>21泸州高新MTN001</v>
          </cell>
          <cell r="E188">
            <v>270684.93</v>
          </cell>
          <cell r="F188">
            <v>1E-4</v>
          </cell>
          <cell r="H188">
            <v>270684.93</v>
          </cell>
        </row>
        <row r="189">
          <cell r="B189" t="str">
            <v>21昆明公租MTN001</v>
          </cell>
          <cell r="E189">
            <v>1809041.1</v>
          </cell>
          <cell r="F189">
            <v>6.9999999999999999E-4</v>
          </cell>
          <cell r="H189">
            <v>1809041.1</v>
          </cell>
        </row>
        <row r="190">
          <cell r="B190" t="str">
            <v>22临淄公资MTN001</v>
          </cell>
          <cell r="E190">
            <v>1127671.23</v>
          </cell>
          <cell r="F190">
            <v>5.0000000000000001E-4</v>
          </cell>
          <cell r="H190">
            <v>1127671.23</v>
          </cell>
        </row>
        <row r="191">
          <cell r="B191" t="str">
            <v>22临淄公资MTN002</v>
          </cell>
          <cell r="E191">
            <v>2820821.92</v>
          </cell>
          <cell r="F191">
            <v>1.1999999999999999E-3</v>
          </cell>
          <cell r="H191">
            <v>2820821.92</v>
          </cell>
        </row>
        <row r="192">
          <cell r="B192" t="str">
            <v>22唐山金融MTN001</v>
          </cell>
          <cell r="E192">
            <v>5054794.5199999996</v>
          </cell>
          <cell r="F192">
            <v>2.0999999999999999E-3</v>
          </cell>
          <cell r="H192">
            <v>5054794.5199999996</v>
          </cell>
        </row>
        <row r="193">
          <cell r="B193" t="str">
            <v>22江津城建MTN001</v>
          </cell>
          <cell r="E193">
            <v>1325589.04</v>
          </cell>
          <cell r="F193">
            <v>5.0000000000000001E-4</v>
          </cell>
          <cell r="H193">
            <v>1325589.04</v>
          </cell>
        </row>
        <row r="194">
          <cell r="B194" t="str">
            <v>22重庆合川MTN001</v>
          </cell>
          <cell r="E194">
            <v>1025753.42</v>
          </cell>
          <cell r="F194">
            <v>4.0000000000000002E-4</v>
          </cell>
          <cell r="H194">
            <v>1025753.42</v>
          </cell>
        </row>
        <row r="195">
          <cell r="B195" t="str">
            <v>22昆明公租MTN001</v>
          </cell>
          <cell r="E195">
            <v>13276027.4</v>
          </cell>
          <cell r="F195">
            <v>5.4000000000000003E-3</v>
          </cell>
          <cell r="H195">
            <v>13276027.4</v>
          </cell>
        </row>
        <row r="196">
          <cell r="B196" t="str">
            <v>22西安浐灞MTN001</v>
          </cell>
          <cell r="E196">
            <v>9585205.4800000004</v>
          </cell>
          <cell r="F196">
            <v>3.8999999999999998E-3</v>
          </cell>
          <cell r="H196">
            <v>9585205.4800000004</v>
          </cell>
        </row>
        <row r="197">
          <cell r="B197" t="str">
            <v>22黄石国资MTN001</v>
          </cell>
          <cell r="E197">
            <v>6621095.8899999997</v>
          </cell>
          <cell r="F197">
            <v>2.7000000000000001E-3</v>
          </cell>
          <cell r="H197">
            <v>6621095.8899999997</v>
          </cell>
        </row>
        <row r="198">
          <cell r="B198" t="str">
            <v>22昆明土地MTN001</v>
          </cell>
          <cell r="E198">
            <v>1292876.71</v>
          </cell>
          <cell r="F198">
            <v>5.0000000000000001E-4</v>
          </cell>
          <cell r="H198">
            <v>1292876.71</v>
          </cell>
        </row>
        <row r="199">
          <cell r="B199" t="str">
            <v>22寿光城投MTN001</v>
          </cell>
          <cell r="E199">
            <v>9263013.6999999993</v>
          </cell>
          <cell r="F199">
            <v>3.8E-3</v>
          </cell>
          <cell r="H199">
            <v>9263013.6999999993</v>
          </cell>
        </row>
        <row r="200">
          <cell r="B200" t="str">
            <v>22津城建MTN002</v>
          </cell>
          <cell r="E200">
            <v>5627397.2599999998</v>
          </cell>
          <cell r="F200">
            <v>2.3E-3</v>
          </cell>
          <cell r="H200">
            <v>5627397.2599999998</v>
          </cell>
        </row>
        <row r="201">
          <cell r="B201" t="str">
            <v>22吉林国资MTN001</v>
          </cell>
          <cell r="E201">
            <v>16026575.34</v>
          </cell>
          <cell r="F201">
            <v>6.4999999999999997E-3</v>
          </cell>
          <cell r="H201">
            <v>16026575.34</v>
          </cell>
        </row>
        <row r="202">
          <cell r="B202" t="str">
            <v>22綦江新城MTN001</v>
          </cell>
          <cell r="E202">
            <v>8064246.5800000001</v>
          </cell>
          <cell r="F202">
            <v>3.3E-3</v>
          </cell>
          <cell r="H202">
            <v>8064246.5800000001</v>
          </cell>
        </row>
        <row r="203">
          <cell r="B203" t="str">
            <v>22新中泰MTN001(乡村振兴)</v>
          </cell>
          <cell r="E203">
            <v>2547945.21</v>
          </cell>
          <cell r="F203">
            <v>1E-3</v>
          </cell>
          <cell r="H203">
            <v>2547945.21</v>
          </cell>
        </row>
        <row r="204">
          <cell r="B204" t="str">
            <v>22曹妃国控MTN001</v>
          </cell>
          <cell r="E204">
            <v>20927123.289999999</v>
          </cell>
          <cell r="F204">
            <v>8.5000000000000006E-3</v>
          </cell>
          <cell r="H204">
            <v>20927123.289999999</v>
          </cell>
        </row>
        <row r="205">
          <cell r="B205" t="str">
            <v>22昆明公租MTN002</v>
          </cell>
          <cell r="E205">
            <v>13121095.890000001</v>
          </cell>
          <cell r="F205">
            <v>5.4000000000000003E-3</v>
          </cell>
          <cell r="H205">
            <v>13121095.890000001</v>
          </cell>
        </row>
        <row r="206">
          <cell r="B206" t="str">
            <v>22遂宁兴业MTN001</v>
          </cell>
          <cell r="E206">
            <v>420547.95</v>
          </cell>
          <cell r="F206">
            <v>2.0000000000000001E-4</v>
          </cell>
          <cell r="H206">
            <v>420547.95</v>
          </cell>
        </row>
        <row r="207">
          <cell r="B207" t="str">
            <v>22西安浐灞MTN002</v>
          </cell>
          <cell r="E207">
            <v>2967386.3</v>
          </cell>
          <cell r="F207">
            <v>1.1999999999999999E-3</v>
          </cell>
          <cell r="H207">
            <v>2967386.3</v>
          </cell>
        </row>
        <row r="208">
          <cell r="B208" t="str">
            <v>22津城建MTN007</v>
          </cell>
          <cell r="E208">
            <v>13193753.42</v>
          </cell>
          <cell r="F208">
            <v>5.4000000000000003E-3</v>
          </cell>
          <cell r="H208">
            <v>13193753.42</v>
          </cell>
        </row>
        <row r="209">
          <cell r="B209" t="str">
            <v>22津城建MTN004</v>
          </cell>
          <cell r="E209">
            <v>14280958.9</v>
          </cell>
          <cell r="F209">
            <v>5.7999999999999996E-3</v>
          </cell>
          <cell r="H209">
            <v>14280958.9</v>
          </cell>
        </row>
        <row r="210">
          <cell r="B210" t="str">
            <v>22浦里开发MTN001</v>
          </cell>
          <cell r="E210">
            <v>4109589.04</v>
          </cell>
          <cell r="F210">
            <v>1.6999999999999999E-3</v>
          </cell>
          <cell r="H210">
            <v>4109589.04</v>
          </cell>
        </row>
        <row r="211">
          <cell r="B211" t="str">
            <v>22株洲云龙MTN001</v>
          </cell>
          <cell r="E211">
            <v>18406356.16</v>
          </cell>
          <cell r="F211">
            <v>7.4999999999999997E-3</v>
          </cell>
          <cell r="H211">
            <v>18406356.16</v>
          </cell>
        </row>
        <row r="212">
          <cell r="B212" t="str">
            <v>22津城建MTN008</v>
          </cell>
          <cell r="E212">
            <v>12879616.439999999</v>
          </cell>
          <cell r="F212">
            <v>5.3E-3</v>
          </cell>
          <cell r="H212">
            <v>12879616.439999999</v>
          </cell>
        </row>
        <row r="213">
          <cell r="B213" t="str">
            <v>22益阳城投MTN001</v>
          </cell>
          <cell r="E213">
            <v>2438554.52</v>
          </cell>
          <cell r="F213">
            <v>1E-3</v>
          </cell>
          <cell r="H213">
            <v>2438554.52</v>
          </cell>
        </row>
        <row r="214">
          <cell r="B214" t="str">
            <v>22辽成大MTN001</v>
          </cell>
          <cell r="E214">
            <v>5266438.3600000003</v>
          </cell>
          <cell r="F214">
            <v>2.2000000000000001E-3</v>
          </cell>
          <cell r="H214">
            <v>5266438.3600000003</v>
          </cell>
        </row>
        <row r="215">
          <cell r="B215" t="str">
            <v>22津城建MTN009</v>
          </cell>
          <cell r="E215">
            <v>12328630.140000001</v>
          </cell>
          <cell r="F215">
            <v>5.0000000000000001E-3</v>
          </cell>
          <cell r="H215">
            <v>12328630.140000001</v>
          </cell>
        </row>
        <row r="216">
          <cell r="B216" t="str">
            <v>22津城建MTN005</v>
          </cell>
          <cell r="E216">
            <v>13773698.630000001</v>
          </cell>
          <cell r="F216">
            <v>5.5999999999999999E-3</v>
          </cell>
          <cell r="H216">
            <v>13773698.630000001</v>
          </cell>
        </row>
        <row r="217">
          <cell r="B217" t="str">
            <v>22重庆合川MTN002</v>
          </cell>
          <cell r="E217">
            <v>3304109.59</v>
          </cell>
          <cell r="F217">
            <v>1.2999999999999999E-3</v>
          </cell>
          <cell r="H217">
            <v>3304109.59</v>
          </cell>
        </row>
        <row r="218">
          <cell r="B218" t="str">
            <v>22株洲云龙MTN002</v>
          </cell>
          <cell r="E218">
            <v>5533150.6799999997</v>
          </cell>
          <cell r="F218">
            <v>2.3E-3</v>
          </cell>
          <cell r="H218">
            <v>5533150.6799999997</v>
          </cell>
        </row>
        <row r="219">
          <cell r="B219" t="str">
            <v>22吉林国资MTN002</v>
          </cell>
          <cell r="E219">
            <v>6759452.0499999998</v>
          </cell>
          <cell r="F219">
            <v>2.8E-3</v>
          </cell>
          <cell r="H219">
            <v>6759452.0499999998</v>
          </cell>
        </row>
        <row r="220">
          <cell r="B220" t="str">
            <v>22娄底城发MTN002</v>
          </cell>
          <cell r="E220">
            <v>1043835.62</v>
          </cell>
          <cell r="F220">
            <v>4.0000000000000002E-4</v>
          </cell>
          <cell r="H220">
            <v>1043835.62</v>
          </cell>
        </row>
        <row r="221">
          <cell r="B221" t="str">
            <v>22宝城投MTN001</v>
          </cell>
          <cell r="E221">
            <v>4408438.3600000003</v>
          </cell>
          <cell r="F221">
            <v>1.8E-3</v>
          </cell>
          <cell r="H221">
            <v>4408438.3600000003</v>
          </cell>
        </row>
        <row r="222">
          <cell r="B222" t="str">
            <v>22津城建MTN006</v>
          </cell>
          <cell r="E222">
            <v>13322821.92</v>
          </cell>
          <cell r="F222">
            <v>5.4000000000000003E-3</v>
          </cell>
          <cell r="H222">
            <v>13322821.92</v>
          </cell>
        </row>
        <row r="223">
          <cell r="B223" t="str">
            <v>22淄博城投MTN001</v>
          </cell>
          <cell r="E223">
            <v>5314520.55</v>
          </cell>
          <cell r="F223">
            <v>2.2000000000000001E-3</v>
          </cell>
          <cell r="H223">
            <v>5314520.55</v>
          </cell>
        </row>
        <row r="224">
          <cell r="B224" t="str">
            <v>22株洲金城MTN001</v>
          </cell>
          <cell r="E224">
            <v>2183424.66</v>
          </cell>
          <cell r="F224">
            <v>8.9999999999999998E-4</v>
          </cell>
          <cell r="H224">
            <v>2183424.66</v>
          </cell>
        </row>
        <row r="225">
          <cell r="B225" t="str">
            <v>22大连万达MTN002</v>
          </cell>
          <cell r="E225">
            <v>12743013.699999999</v>
          </cell>
          <cell r="F225">
            <v>5.1999999999999998E-3</v>
          </cell>
          <cell r="H225">
            <v>12743013.699999999</v>
          </cell>
        </row>
        <row r="226">
          <cell r="B226" t="str">
            <v>22娄底城发MTN003</v>
          </cell>
          <cell r="E226">
            <v>4188821.92</v>
          </cell>
          <cell r="F226">
            <v>1.6999999999999999E-3</v>
          </cell>
          <cell r="H226">
            <v>4188821.92</v>
          </cell>
        </row>
        <row r="227">
          <cell r="B227" t="str">
            <v>23西安陆港MTN001</v>
          </cell>
          <cell r="E227">
            <v>2356027.4</v>
          </cell>
          <cell r="F227">
            <v>1E-3</v>
          </cell>
          <cell r="H227">
            <v>2356027.4</v>
          </cell>
        </row>
        <row r="228">
          <cell r="B228" t="str">
            <v>23衡阳交通MTN001</v>
          </cell>
          <cell r="E228">
            <v>2026586.3</v>
          </cell>
          <cell r="F228">
            <v>8.0000000000000004E-4</v>
          </cell>
          <cell r="H228">
            <v>2026586.3</v>
          </cell>
        </row>
        <row r="229">
          <cell r="B229" t="str">
            <v>23贾汪城投MTN001</v>
          </cell>
          <cell r="E229">
            <v>4711068.49</v>
          </cell>
          <cell r="F229">
            <v>1.9E-3</v>
          </cell>
          <cell r="H229">
            <v>4711068.49</v>
          </cell>
        </row>
        <row r="230">
          <cell r="B230" t="str">
            <v>23荆门高新MTN001</v>
          </cell>
          <cell r="E230">
            <v>184109.59</v>
          </cell>
          <cell r="F230">
            <v>1E-4</v>
          </cell>
          <cell r="H230">
            <v>184109.59</v>
          </cell>
        </row>
        <row r="231">
          <cell r="B231" t="str">
            <v>23黄石国资MTN001</v>
          </cell>
          <cell r="E231">
            <v>9205.48</v>
          </cell>
          <cell r="H231">
            <v>9205.48</v>
          </cell>
        </row>
        <row r="232">
          <cell r="B232" t="str">
            <v>20邛崃债02</v>
          </cell>
          <cell r="E232">
            <v>6085205.4800000004</v>
          </cell>
          <cell r="F232">
            <v>2.5000000000000001E-3</v>
          </cell>
          <cell r="H232">
            <v>6085205.4800000004</v>
          </cell>
        </row>
        <row r="233">
          <cell r="B233" t="str">
            <v>20德源绿色债02</v>
          </cell>
          <cell r="E233">
            <v>8136986.2999999998</v>
          </cell>
          <cell r="F233">
            <v>3.3E-3</v>
          </cell>
          <cell r="H233">
            <v>8136986.2999999998</v>
          </cell>
        </row>
        <row r="234">
          <cell r="B234" t="str">
            <v>20寿光惠农债</v>
          </cell>
          <cell r="E234">
            <v>4125150.68</v>
          </cell>
          <cell r="F234">
            <v>1.6999999999999999E-3</v>
          </cell>
          <cell r="H234">
            <v>4125150.68</v>
          </cell>
        </row>
        <row r="235">
          <cell r="B235" t="str">
            <v>20钦州临海债01</v>
          </cell>
          <cell r="E235">
            <v>6797671.2300000004</v>
          </cell>
          <cell r="F235">
            <v>2.8E-3</v>
          </cell>
          <cell r="H235">
            <v>6797671.2300000004</v>
          </cell>
        </row>
        <row r="236">
          <cell r="B236" t="str">
            <v>20广安金财债</v>
          </cell>
          <cell r="E236">
            <v>7023890.4100000001</v>
          </cell>
          <cell r="F236">
            <v>2.8999999999999998E-3</v>
          </cell>
          <cell r="H236">
            <v>7023890.4100000001</v>
          </cell>
        </row>
        <row r="237">
          <cell r="B237" t="str">
            <v>20常鼎绿色债01</v>
          </cell>
          <cell r="E237">
            <v>7589260.2699999996</v>
          </cell>
          <cell r="F237">
            <v>3.0999999999999999E-3</v>
          </cell>
          <cell r="H237">
            <v>7589260.2699999996</v>
          </cell>
        </row>
        <row r="238">
          <cell r="B238" t="str">
            <v>20青州专项债</v>
          </cell>
          <cell r="E238">
            <v>11967123.289999999</v>
          </cell>
          <cell r="F238">
            <v>4.8999999999999998E-3</v>
          </cell>
          <cell r="H238">
            <v>11967123.289999999</v>
          </cell>
        </row>
        <row r="239">
          <cell r="B239" t="str">
            <v>20禹州投总债02</v>
          </cell>
          <cell r="E239">
            <v>5911616.4400000004</v>
          </cell>
          <cell r="F239">
            <v>2.3999999999999998E-3</v>
          </cell>
          <cell r="H239">
            <v>5911616.4400000004</v>
          </cell>
        </row>
        <row r="240">
          <cell r="B240" t="str">
            <v>20荆门高新债</v>
          </cell>
          <cell r="E240">
            <v>6337917.8099999996</v>
          </cell>
          <cell r="F240">
            <v>2.5999999999999999E-3</v>
          </cell>
          <cell r="H240">
            <v>6337917.8099999996</v>
          </cell>
        </row>
        <row r="241">
          <cell r="B241" t="str">
            <v>20黄石城投债</v>
          </cell>
          <cell r="E241">
            <v>10822191.779999999</v>
          </cell>
          <cell r="F241">
            <v>4.4000000000000003E-3</v>
          </cell>
          <cell r="H241">
            <v>10822191.779999999</v>
          </cell>
        </row>
        <row r="242">
          <cell r="B242" t="str">
            <v>20长交绿色债01</v>
          </cell>
          <cell r="E242">
            <v>5655452.0499999998</v>
          </cell>
          <cell r="F242">
            <v>2.3E-3</v>
          </cell>
          <cell r="H242">
            <v>5655452.0499999998</v>
          </cell>
        </row>
        <row r="243">
          <cell r="B243" t="str">
            <v>20萍投专项债</v>
          </cell>
          <cell r="E243">
            <v>7693150.6799999997</v>
          </cell>
          <cell r="F243">
            <v>3.0999999999999999E-3</v>
          </cell>
          <cell r="H243">
            <v>7693150.6799999997</v>
          </cell>
        </row>
        <row r="244">
          <cell r="B244" t="str">
            <v>20应城债</v>
          </cell>
          <cell r="E244">
            <v>3821917.81</v>
          </cell>
          <cell r="F244">
            <v>1.6000000000000001E-3</v>
          </cell>
          <cell r="H244">
            <v>3821917.81</v>
          </cell>
        </row>
        <row r="245">
          <cell r="B245" t="str">
            <v>20衡阳高新01</v>
          </cell>
          <cell r="E245">
            <v>3663369.86</v>
          </cell>
          <cell r="F245">
            <v>1.5E-3</v>
          </cell>
          <cell r="H245">
            <v>3663369.86</v>
          </cell>
        </row>
        <row r="246">
          <cell r="B246" t="str">
            <v>20内建绿01</v>
          </cell>
          <cell r="E246">
            <v>2618630.14</v>
          </cell>
          <cell r="F246">
            <v>1.1000000000000001E-3</v>
          </cell>
          <cell r="H246">
            <v>2618630.14</v>
          </cell>
        </row>
        <row r="247">
          <cell r="B247" t="str">
            <v>21仁怀城投债</v>
          </cell>
          <cell r="E247">
            <v>6207561.6399999997</v>
          </cell>
          <cell r="F247">
            <v>2.5000000000000001E-3</v>
          </cell>
          <cell r="H247">
            <v>6207561.6399999997</v>
          </cell>
        </row>
        <row r="248">
          <cell r="B248" t="str">
            <v>21孝感长兴债</v>
          </cell>
          <cell r="E248">
            <v>402465.75</v>
          </cell>
          <cell r="F248">
            <v>2.0000000000000001E-4</v>
          </cell>
          <cell r="H248">
            <v>402465.75</v>
          </cell>
        </row>
        <row r="249">
          <cell r="B249" t="str">
            <v>21当阳鑫源债</v>
          </cell>
          <cell r="E249">
            <v>1911287.67</v>
          </cell>
          <cell r="F249">
            <v>8.0000000000000004E-4</v>
          </cell>
          <cell r="H249">
            <v>1911287.67</v>
          </cell>
        </row>
        <row r="250">
          <cell r="B250" t="str">
            <v>21株洲国投债</v>
          </cell>
          <cell r="E250">
            <v>749589.04</v>
          </cell>
          <cell r="F250">
            <v>2.9999999999999997E-4</v>
          </cell>
          <cell r="H250">
            <v>749589.04</v>
          </cell>
        </row>
        <row r="251">
          <cell r="B251" t="str">
            <v>21延新投债</v>
          </cell>
          <cell r="E251">
            <v>1121917.81</v>
          </cell>
          <cell r="F251">
            <v>5.0000000000000001E-4</v>
          </cell>
          <cell r="H251">
            <v>1121917.81</v>
          </cell>
        </row>
        <row r="252">
          <cell r="B252" t="str">
            <v>21江油鸿飞债</v>
          </cell>
          <cell r="E252">
            <v>1551095.89</v>
          </cell>
          <cell r="F252">
            <v>5.9999999999999995E-4</v>
          </cell>
          <cell r="H252">
            <v>1551095.89</v>
          </cell>
        </row>
        <row r="253">
          <cell r="B253" t="str">
            <v>21益高新债</v>
          </cell>
          <cell r="E253">
            <v>1605205.48</v>
          </cell>
          <cell r="F253">
            <v>6.9999999999999999E-4</v>
          </cell>
          <cell r="H253">
            <v>1605205.48</v>
          </cell>
        </row>
        <row r="254">
          <cell r="B254" t="str">
            <v>21内江小微债</v>
          </cell>
          <cell r="E254">
            <v>3328767.12</v>
          </cell>
          <cell r="F254">
            <v>1.4E-3</v>
          </cell>
          <cell r="H254">
            <v>3328767.12</v>
          </cell>
        </row>
        <row r="255">
          <cell r="B255" t="str">
            <v>22邛崃旅投项目债01</v>
          </cell>
          <cell r="E255">
            <v>1308219.18</v>
          </cell>
          <cell r="F255">
            <v>5.0000000000000001E-4</v>
          </cell>
          <cell r="H255">
            <v>1308219.18</v>
          </cell>
        </row>
        <row r="256">
          <cell r="B256" t="str">
            <v>22磁湖高新债</v>
          </cell>
          <cell r="E256">
            <v>19653150.68</v>
          </cell>
          <cell r="F256">
            <v>8.0000000000000002E-3</v>
          </cell>
          <cell r="H256">
            <v>19653150.68</v>
          </cell>
        </row>
        <row r="257">
          <cell r="B257" t="str">
            <v>22桂阳城投01</v>
          </cell>
          <cell r="E257">
            <v>6082.19</v>
          </cell>
          <cell r="H257">
            <v>6082.19</v>
          </cell>
        </row>
        <row r="258">
          <cell r="B258" t="str">
            <v>22宁沩产融01</v>
          </cell>
          <cell r="E258">
            <v>2301369.86</v>
          </cell>
          <cell r="F258">
            <v>8.9999999999999998E-4</v>
          </cell>
          <cell r="H258">
            <v>2301369.86</v>
          </cell>
        </row>
        <row r="259">
          <cell r="B259" t="str">
            <v>22蓝海债</v>
          </cell>
          <cell r="E259">
            <v>2991780.82</v>
          </cell>
          <cell r="F259">
            <v>1.1999999999999999E-3</v>
          </cell>
          <cell r="H259">
            <v>2991780.82</v>
          </cell>
        </row>
        <row r="260">
          <cell r="B260" t="str">
            <v>22沂南城发债</v>
          </cell>
          <cell r="E260">
            <v>17277534.25</v>
          </cell>
          <cell r="F260">
            <v>7.1000000000000004E-3</v>
          </cell>
          <cell r="H260">
            <v>17277534.25</v>
          </cell>
        </row>
        <row r="261">
          <cell r="B261" t="str">
            <v>22孝顺和债01</v>
          </cell>
          <cell r="E261">
            <v>6958268.4900000002</v>
          </cell>
          <cell r="F261">
            <v>2.8E-3</v>
          </cell>
          <cell r="H261">
            <v>6958268.4900000002</v>
          </cell>
        </row>
        <row r="262">
          <cell r="B262" t="str">
            <v>22萍投小微债01</v>
          </cell>
          <cell r="E262">
            <v>5909847.9500000002</v>
          </cell>
          <cell r="F262">
            <v>2.3999999999999998E-3</v>
          </cell>
          <cell r="H262">
            <v>5909847.9500000002</v>
          </cell>
        </row>
        <row r="263">
          <cell r="B263" t="str">
            <v>22通瑞专项债</v>
          </cell>
          <cell r="E263">
            <v>15826520.550000001</v>
          </cell>
          <cell r="F263">
            <v>6.4999999999999997E-3</v>
          </cell>
          <cell r="H263">
            <v>15826520.550000001</v>
          </cell>
        </row>
        <row r="264">
          <cell r="B264" t="str">
            <v>22龙廷债01</v>
          </cell>
          <cell r="E264">
            <v>7808547.9500000002</v>
          </cell>
          <cell r="F264">
            <v>3.2000000000000002E-3</v>
          </cell>
          <cell r="H264">
            <v>7808547.9500000002</v>
          </cell>
        </row>
        <row r="265">
          <cell r="B265" t="str">
            <v>22东坡发展02</v>
          </cell>
          <cell r="E265">
            <v>3739041.1</v>
          </cell>
          <cell r="F265">
            <v>1.5E-3</v>
          </cell>
          <cell r="H265">
            <v>3739041.1</v>
          </cell>
        </row>
        <row r="266">
          <cell r="B266" t="str">
            <v>22饶城投债</v>
          </cell>
          <cell r="E266">
            <v>12505643.84</v>
          </cell>
          <cell r="F266">
            <v>5.1000000000000004E-3</v>
          </cell>
          <cell r="H266">
            <v>12505643.84</v>
          </cell>
        </row>
        <row r="267">
          <cell r="B267" t="str">
            <v>22醴渌债01</v>
          </cell>
          <cell r="E267">
            <v>6276027.4000000004</v>
          </cell>
          <cell r="F267">
            <v>2.5999999999999999E-3</v>
          </cell>
          <cell r="H267">
            <v>6276027.4000000004</v>
          </cell>
        </row>
        <row r="268">
          <cell r="B268" t="str">
            <v>22西安港债02</v>
          </cell>
          <cell r="E268">
            <v>7659315.0700000003</v>
          </cell>
          <cell r="F268">
            <v>3.0999999999999999E-3</v>
          </cell>
          <cell r="H268">
            <v>7659315.0700000003</v>
          </cell>
        </row>
        <row r="269">
          <cell r="B269" t="str">
            <v>22金洲专项01</v>
          </cell>
          <cell r="E269">
            <v>10855890.41</v>
          </cell>
          <cell r="F269">
            <v>4.4000000000000003E-3</v>
          </cell>
          <cell r="H269">
            <v>10855890.41</v>
          </cell>
        </row>
        <row r="270">
          <cell r="B270" t="str">
            <v>22渝宏烨债</v>
          </cell>
          <cell r="E270">
            <v>11398838.359999999</v>
          </cell>
          <cell r="F270">
            <v>4.7000000000000002E-3</v>
          </cell>
          <cell r="H270">
            <v>11398838.359999999</v>
          </cell>
        </row>
        <row r="271">
          <cell r="B271" t="str">
            <v>22内兴元小微债01</v>
          </cell>
          <cell r="E271">
            <v>5422561.6399999997</v>
          </cell>
          <cell r="F271">
            <v>2.2000000000000001E-3</v>
          </cell>
          <cell r="H271">
            <v>5422561.6399999997</v>
          </cell>
        </row>
        <row r="272">
          <cell r="B272" t="str">
            <v>22远景管廊债01</v>
          </cell>
          <cell r="E272">
            <v>6875342.4699999997</v>
          </cell>
          <cell r="F272">
            <v>2.8E-3</v>
          </cell>
          <cell r="H272">
            <v>6875342.4699999997</v>
          </cell>
        </row>
        <row r="273">
          <cell r="B273" t="str">
            <v>22兰考城投债02</v>
          </cell>
          <cell r="E273">
            <v>5547945.21</v>
          </cell>
          <cell r="F273">
            <v>2.3E-3</v>
          </cell>
          <cell r="H273">
            <v>5547945.21</v>
          </cell>
        </row>
        <row r="274">
          <cell r="B274" t="str">
            <v>22文金滩02</v>
          </cell>
          <cell r="E274">
            <v>6463849.3200000003</v>
          </cell>
          <cell r="F274">
            <v>2.5999999999999999E-3</v>
          </cell>
          <cell r="H274">
            <v>6463849.3200000003</v>
          </cell>
        </row>
        <row r="275">
          <cell r="B275" t="str">
            <v>22蚌埠淮上债</v>
          </cell>
          <cell r="E275">
            <v>4180821.92</v>
          </cell>
          <cell r="F275">
            <v>1.6999999999999999E-3</v>
          </cell>
          <cell r="H275">
            <v>4180821.92</v>
          </cell>
        </row>
        <row r="276">
          <cell r="B276" t="str">
            <v>22萍昌盛债01</v>
          </cell>
          <cell r="E276">
            <v>2904109.59</v>
          </cell>
          <cell r="F276">
            <v>1.1999999999999999E-3</v>
          </cell>
          <cell r="H276">
            <v>2904109.59</v>
          </cell>
        </row>
        <row r="277">
          <cell r="B277" t="str">
            <v>22雄州债</v>
          </cell>
          <cell r="E277">
            <v>3920547.95</v>
          </cell>
          <cell r="F277">
            <v>1.6000000000000001E-3</v>
          </cell>
          <cell r="H277">
            <v>3920547.95</v>
          </cell>
        </row>
        <row r="278">
          <cell r="B278" t="str">
            <v>22南充顺投债</v>
          </cell>
          <cell r="E278">
            <v>2290410.96</v>
          </cell>
          <cell r="F278">
            <v>8.9999999999999998E-4</v>
          </cell>
          <cell r="H278">
            <v>2290410.96</v>
          </cell>
        </row>
        <row r="279">
          <cell r="B279" t="str">
            <v>22芦溪专项债01</v>
          </cell>
          <cell r="E279">
            <v>1843841.1</v>
          </cell>
          <cell r="F279">
            <v>8.0000000000000004E-4</v>
          </cell>
          <cell r="H279">
            <v>1843841.1</v>
          </cell>
        </row>
        <row r="280">
          <cell r="B280" t="str">
            <v>22芦溪专项债02</v>
          </cell>
          <cell r="E280">
            <v>2514328.77</v>
          </cell>
          <cell r="F280">
            <v>1E-3</v>
          </cell>
          <cell r="H280">
            <v>2514328.77</v>
          </cell>
        </row>
        <row r="281">
          <cell r="B281" t="str">
            <v>22景城投绿色债01</v>
          </cell>
          <cell r="E281">
            <v>4233698.63</v>
          </cell>
          <cell r="F281">
            <v>1.6999999999999999E-3</v>
          </cell>
          <cell r="H281">
            <v>4233698.63</v>
          </cell>
        </row>
        <row r="282">
          <cell r="B282" t="str">
            <v>22贵溪铜都债01</v>
          </cell>
          <cell r="E282">
            <v>7180684.9299999997</v>
          </cell>
          <cell r="F282">
            <v>2.8999999999999998E-3</v>
          </cell>
          <cell r="H282">
            <v>7180684.9299999997</v>
          </cell>
        </row>
        <row r="283">
          <cell r="B283" t="str">
            <v>22远景管廊债02</v>
          </cell>
          <cell r="E283">
            <v>2737479.45</v>
          </cell>
          <cell r="F283">
            <v>1.1000000000000001E-3</v>
          </cell>
          <cell r="H283">
            <v>2737479.45</v>
          </cell>
        </row>
        <row r="284">
          <cell r="B284" t="str">
            <v>22富源绿色债01</v>
          </cell>
          <cell r="E284">
            <v>2142465.75</v>
          </cell>
          <cell r="F284">
            <v>8.9999999999999998E-4</v>
          </cell>
          <cell r="H284">
            <v>2142465.75</v>
          </cell>
        </row>
        <row r="285">
          <cell r="B285" t="str">
            <v>22賨成专项债</v>
          </cell>
          <cell r="E285">
            <v>5451780.8200000003</v>
          </cell>
          <cell r="F285">
            <v>2.2000000000000001E-3</v>
          </cell>
          <cell r="H285">
            <v>5451780.8200000003</v>
          </cell>
        </row>
        <row r="286">
          <cell r="B286" t="str">
            <v>22红停债</v>
          </cell>
          <cell r="E286">
            <v>6415410.96</v>
          </cell>
          <cell r="F286">
            <v>2.5999999999999999E-3</v>
          </cell>
          <cell r="H286">
            <v>6415410.96</v>
          </cell>
        </row>
        <row r="287">
          <cell r="B287" t="str">
            <v>22梁山城投债</v>
          </cell>
          <cell r="E287">
            <v>5650684.9299999997</v>
          </cell>
          <cell r="F287">
            <v>2.3E-3</v>
          </cell>
          <cell r="H287">
            <v>5650684.9299999997</v>
          </cell>
        </row>
        <row r="288">
          <cell r="B288" t="str">
            <v>短期融资券</v>
          </cell>
          <cell r="E288">
            <v>80503849.310000002</v>
          </cell>
          <cell r="F288">
            <v>3.2899999999999999E-2</v>
          </cell>
          <cell r="H288">
            <v>80503849.310000002</v>
          </cell>
        </row>
        <row r="289">
          <cell r="B289" t="str">
            <v>银行间</v>
          </cell>
          <cell r="E289">
            <v>80503849.310000002</v>
          </cell>
          <cell r="F289">
            <v>3.2899999999999999E-2</v>
          </cell>
          <cell r="H289">
            <v>80503849.310000002</v>
          </cell>
        </row>
        <row r="290">
          <cell r="B290" t="str">
            <v>22曹妃国控CP002</v>
          </cell>
          <cell r="E290">
            <v>12552054.789999999</v>
          </cell>
          <cell r="F290">
            <v>5.1000000000000004E-3</v>
          </cell>
          <cell r="H290">
            <v>12552054.789999999</v>
          </cell>
        </row>
        <row r="291">
          <cell r="B291" t="str">
            <v>22恒逸CP007(科创票据)</v>
          </cell>
          <cell r="E291">
            <v>11169315.07</v>
          </cell>
          <cell r="F291">
            <v>4.5999999999999999E-3</v>
          </cell>
          <cell r="H291">
            <v>11169315.07</v>
          </cell>
        </row>
        <row r="292">
          <cell r="B292" t="str">
            <v>22津南城投CP002</v>
          </cell>
          <cell r="E292">
            <v>13238630.140000001</v>
          </cell>
          <cell r="F292">
            <v>5.4000000000000003E-3</v>
          </cell>
          <cell r="H292">
            <v>13238630.140000001</v>
          </cell>
        </row>
        <row r="293">
          <cell r="B293" t="str">
            <v>22恒逸CP003</v>
          </cell>
          <cell r="E293">
            <v>9205479.4499999993</v>
          </cell>
          <cell r="F293">
            <v>3.8E-3</v>
          </cell>
          <cell r="H293">
            <v>9205479.4499999993</v>
          </cell>
        </row>
        <row r="294">
          <cell r="B294" t="str">
            <v>22津南城投CP001</v>
          </cell>
          <cell r="E294">
            <v>9809589.0399999991</v>
          </cell>
          <cell r="F294">
            <v>4.0000000000000001E-3</v>
          </cell>
          <cell r="H294">
            <v>9809589.0399999991</v>
          </cell>
        </row>
        <row r="295">
          <cell r="B295" t="str">
            <v>22昆明土地CP001</v>
          </cell>
          <cell r="E295">
            <v>2679780.8199999998</v>
          </cell>
          <cell r="F295">
            <v>1.1000000000000001E-3</v>
          </cell>
          <cell r="H295">
            <v>2679780.8199999998</v>
          </cell>
        </row>
        <row r="296">
          <cell r="B296" t="str">
            <v>22恒逸CP005(高成长债)</v>
          </cell>
          <cell r="E296">
            <v>8056602.7400000002</v>
          </cell>
          <cell r="F296">
            <v>3.3E-3</v>
          </cell>
          <cell r="H296">
            <v>8056602.7400000002</v>
          </cell>
        </row>
        <row r="297">
          <cell r="B297" t="str">
            <v>22恒逸CP006</v>
          </cell>
          <cell r="E297">
            <v>13792397.26</v>
          </cell>
          <cell r="F297">
            <v>5.5999999999999999E-3</v>
          </cell>
          <cell r="H297">
            <v>13792397.26</v>
          </cell>
        </row>
        <row r="298">
          <cell r="B298" t="str">
            <v>政策性金融债</v>
          </cell>
          <cell r="E298">
            <v>47820797.270000003</v>
          </cell>
          <cell r="F298">
            <v>1.95E-2</v>
          </cell>
          <cell r="H298">
            <v>47820797.270000003</v>
          </cell>
        </row>
        <row r="299">
          <cell r="B299" t="str">
            <v>银行间</v>
          </cell>
          <cell r="E299">
            <v>47820797.270000003</v>
          </cell>
          <cell r="F299">
            <v>1.95E-2</v>
          </cell>
          <cell r="H299">
            <v>47820797.270000003</v>
          </cell>
        </row>
        <row r="300">
          <cell r="B300" t="str">
            <v>15国开18</v>
          </cell>
          <cell r="E300">
            <v>14980493.15</v>
          </cell>
          <cell r="F300">
            <v>6.1000000000000004E-3</v>
          </cell>
          <cell r="H300">
            <v>14980493.15</v>
          </cell>
        </row>
        <row r="301">
          <cell r="B301" t="str">
            <v>16国开10</v>
          </cell>
          <cell r="E301">
            <v>25875616.440000001</v>
          </cell>
          <cell r="F301">
            <v>1.06E-2</v>
          </cell>
          <cell r="H301">
            <v>25875616.440000001</v>
          </cell>
        </row>
        <row r="302">
          <cell r="B302" t="str">
            <v>16进出03</v>
          </cell>
          <cell r="E302">
            <v>210747.95</v>
          </cell>
          <cell r="F302">
            <v>1E-4</v>
          </cell>
          <cell r="H302">
            <v>210747.95</v>
          </cell>
        </row>
        <row r="303">
          <cell r="B303" t="str">
            <v>16农发18</v>
          </cell>
          <cell r="E303">
            <v>6753939.7300000004</v>
          </cell>
          <cell r="F303">
            <v>2.8E-3</v>
          </cell>
          <cell r="H303">
            <v>6753939.7300000004</v>
          </cell>
        </row>
        <row r="304">
          <cell r="B304" t="str">
            <v>地方政府债</v>
          </cell>
          <cell r="E304">
            <v>23521041.399999999</v>
          </cell>
          <cell r="F304">
            <v>9.5999999999999992E-3</v>
          </cell>
          <cell r="H304">
            <v>23521041.399999999</v>
          </cell>
        </row>
        <row r="305">
          <cell r="B305" t="str">
            <v>银行间</v>
          </cell>
          <cell r="E305">
            <v>23521041.399999999</v>
          </cell>
          <cell r="F305">
            <v>9.5999999999999992E-3</v>
          </cell>
          <cell r="H305">
            <v>23521041.399999999</v>
          </cell>
        </row>
        <row r="306">
          <cell r="B306" t="str">
            <v>21湖南61</v>
          </cell>
          <cell r="E306">
            <v>15187292.82</v>
          </cell>
          <cell r="F306">
            <v>6.1999999999999998E-3</v>
          </cell>
          <cell r="H306">
            <v>15187292.82</v>
          </cell>
        </row>
        <row r="307">
          <cell r="B307" t="str">
            <v>21广东债84</v>
          </cell>
          <cell r="E307">
            <v>6179736.2599999998</v>
          </cell>
          <cell r="F307">
            <v>2.5000000000000001E-3</v>
          </cell>
          <cell r="H307">
            <v>6179736.2599999998</v>
          </cell>
        </row>
        <row r="308">
          <cell r="B308" t="str">
            <v>21重庆债14</v>
          </cell>
          <cell r="E308">
            <v>1851269.23</v>
          </cell>
          <cell r="F308">
            <v>8.0000000000000004E-4</v>
          </cell>
          <cell r="H308">
            <v>1851269.23</v>
          </cell>
        </row>
        <row r="309">
          <cell r="B309" t="str">
            <v>21重庆债16</v>
          </cell>
          <cell r="E309">
            <v>302743.09000000003</v>
          </cell>
          <cell r="F309">
            <v>1E-4</v>
          </cell>
          <cell r="H309">
            <v>302743.09000000003</v>
          </cell>
        </row>
        <row r="310">
          <cell r="B310" t="str">
            <v>超短期融资券</v>
          </cell>
          <cell r="E310">
            <v>28813315.07</v>
          </cell>
          <cell r="F310">
            <v>1.18E-2</v>
          </cell>
          <cell r="H310">
            <v>28813315.07</v>
          </cell>
        </row>
        <row r="311">
          <cell r="B311" t="str">
            <v>21金科地产SCP004</v>
          </cell>
          <cell r="E311">
            <v>19360438.359999999</v>
          </cell>
          <cell r="F311">
            <v>7.9000000000000008E-3</v>
          </cell>
          <cell r="H311">
            <v>19360438.359999999</v>
          </cell>
        </row>
        <row r="312">
          <cell r="B312" t="str">
            <v>22恒逸SCP001(科创票据)</v>
          </cell>
          <cell r="E312">
            <v>9452876.7100000009</v>
          </cell>
          <cell r="F312">
            <v>3.8999999999999998E-3</v>
          </cell>
          <cell r="H312">
            <v>9452876.7100000009</v>
          </cell>
        </row>
        <row r="313">
          <cell r="B313" t="str">
            <v>贷款及其它应收</v>
          </cell>
          <cell r="E313">
            <v>139444925.44999999</v>
          </cell>
          <cell r="F313">
            <v>5.7000000000000002E-2</v>
          </cell>
          <cell r="H313">
            <v>139444925.44999999</v>
          </cell>
        </row>
        <row r="314">
          <cell r="B314" t="str">
            <v>债权计划</v>
          </cell>
          <cell r="E314">
            <v>42035.95</v>
          </cell>
          <cell r="H314">
            <v>42035.95</v>
          </cell>
        </row>
        <row r="315">
          <cell r="B315" t="str">
            <v>银行间</v>
          </cell>
          <cell r="E315">
            <v>42035.95</v>
          </cell>
          <cell r="H315">
            <v>42035.95</v>
          </cell>
        </row>
        <row r="316">
          <cell r="B316" t="str">
            <v>安邦-山西中南部铁路通道债权计划</v>
          </cell>
          <cell r="E316">
            <v>42035.95</v>
          </cell>
          <cell r="H316">
            <v>42035.95</v>
          </cell>
        </row>
        <row r="317">
          <cell r="B317" t="str">
            <v>信托理财</v>
          </cell>
          <cell r="E317">
            <v>139402889.5</v>
          </cell>
          <cell r="F317">
            <v>5.6899999999999999E-2</v>
          </cell>
          <cell r="H317">
            <v>139402889.5</v>
          </cell>
        </row>
        <row r="318">
          <cell r="B318" t="str">
            <v>信托理财产品</v>
          </cell>
          <cell r="E318">
            <v>139402889.5</v>
          </cell>
          <cell r="F318">
            <v>5.6899999999999999E-2</v>
          </cell>
          <cell r="H318">
            <v>139402889.5</v>
          </cell>
        </row>
        <row r="319">
          <cell r="B319" t="str">
            <v>华澳臻鑫389号（万达商管2号）集合资金信托计划</v>
          </cell>
          <cell r="E319">
            <v>13871046.699999999</v>
          </cell>
          <cell r="F319">
            <v>5.7000000000000002E-3</v>
          </cell>
          <cell r="H319">
            <v>13871046.699999999</v>
          </cell>
        </row>
        <row r="320">
          <cell r="B320" t="str">
            <v>华澳臻鑫370号（万达商管）集合资金信托计划</v>
          </cell>
          <cell r="E320">
            <v>34670673.799999997</v>
          </cell>
          <cell r="F320">
            <v>1.4200000000000001E-2</v>
          </cell>
          <cell r="H320">
            <v>34670673.799999997</v>
          </cell>
        </row>
        <row r="321">
          <cell r="B321" t="str">
            <v>山东信托保盈8号集合资金信托计划</v>
          </cell>
          <cell r="E321">
            <v>18021850</v>
          </cell>
          <cell r="F321">
            <v>7.4000000000000003E-3</v>
          </cell>
          <cell r="H321">
            <v>18021850</v>
          </cell>
        </row>
        <row r="322">
          <cell r="B322" t="str">
            <v>西藏信托-保盛2号集合资金信托计划</v>
          </cell>
          <cell r="E322">
            <v>13871046.699999999</v>
          </cell>
          <cell r="F322">
            <v>5.7000000000000002E-3</v>
          </cell>
          <cell r="H322">
            <v>13871046.699999999</v>
          </cell>
        </row>
        <row r="323">
          <cell r="B323" t="str">
            <v>西藏信托-保盛3号集合资金信托计划</v>
          </cell>
          <cell r="E323">
            <v>13857161.5</v>
          </cell>
          <cell r="F323">
            <v>5.7000000000000002E-3</v>
          </cell>
          <cell r="H323">
            <v>13857161.5</v>
          </cell>
        </row>
        <row r="324">
          <cell r="B324" t="str">
            <v>金诚12号集合资金信托计划</v>
          </cell>
          <cell r="E324">
            <v>45111110.799999997</v>
          </cell>
          <cell r="F324">
            <v>1.84E-2</v>
          </cell>
          <cell r="H324">
            <v>45111110.799999997</v>
          </cell>
        </row>
        <row r="325">
          <cell r="B325" t="str">
            <v>应收券商资金账户利息</v>
          </cell>
          <cell r="E325">
            <v>317879.18</v>
          </cell>
          <cell r="F325">
            <v>1E-4</v>
          </cell>
          <cell r="H325">
            <v>317879.18</v>
          </cell>
        </row>
        <row r="326">
          <cell r="B326" t="str">
            <v>应收券商资金账户利息-国君</v>
          </cell>
          <cell r="E326">
            <v>317879.18</v>
          </cell>
          <cell r="F326">
            <v>1E-4</v>
          </cell>
          <cell r="H326">
            <v>317879.18</v>
          </cell>
        </row>
        <row r="327">
          <cell r="B327" t="str">
            <v>应收券商资金账户利息</v>
          </cell>
          <cell r="E327">
            <v>51046.22</v>
          </cell>
          <cell r="H327">
            <v>51046.22</v>
          </cell>
        </row>
        <row r="328">
          <cell r="B328" t="str">
            <v>应收券商资金账户利息</v>
          </cell>
          <cell r="E328">
            <v>51046.22</v>
          </cell>
          <cell r="H328">
            <v>51046.22</v>
          </cell>
        </row>
        <row r="329">
          <cell r="B329" t="str">
            <v>应收融券业务利息</v>
          </cell>
          <cell r="E329">
            <v>2263.33</v>
          </cell>
          <cell r="H329">
            <v>2263.33</v>
          </cell>
        </row>
        <row r="330">
          <cell r="B330" t="str">
            <v>应收可供出售类融券业务利息</v>
          </cell>
          <cell r="E330">
            <v>2263.33</v>
          </cell>
          <cell r="H330">
            <v>2263.33</v>
          </cell>
        </row>
        <row r="331">
          <cell r="B331" t="str">
            <v>融券</v>
          </cell>
          <cell r="E331">
            <v>603.4</v>
          </cell>
          <cell r="H331">
            <v>603.4</v>
          </cell>
        </row>
        <row r="332">
          <cell r="B332" t="str">
            <v>应收融券业务利息</v>
          </cell>
          <cell r="E332">
            <v>603.4</v>
          </cell>
          <cell r="H332">
            <v>603.4</v>
          </cell>
        </row>
        <row r="333">
          <cell r="B333" t="str">
            <v>贷款及其他</v>
          </cell>
          <cell r="E333">
            <v>9433000000</v>
          </cell>
          <cell r="F333">
            <v>3.8534999999999999</v>
          </cell>
          <cell r="H333">
            <v>9433000000</v>
          </cell>
        </row>
        <row r="334">
          <cell r="B334" t="str">
            <v>成本</v>
          </cell>
          <cell r="E334">
            <v>9433000000</v>
          </cell>
          <cell r="F334">
            <v>3.8534999999999999</v>
          </cell>
          <cell r="H334">
            <v>9433000000</v>
          </cell>
        </row>
        <row r="335">
          <cell r="B335" t="str">
            <v>贷款及其它应收资产</v>
          </cell>
          <cell r="E335">
            <v>50000000</v>
          </cell>
          <cell r="F335">
            <v>2.0400000000000001E-2</v>
          </cell>
          <cell r="H335">
            <v>50000000</v>
          </cell>
        </row>
        <row r="336">
          <cell r="B336" t="str">
            <v>债权计划</v>
          </cell>
          <cell r="E336">
            <v>50000000</v>
          </cell>
          <cell r="F336">
            <v>2.0400000000000001E-2</v>
          </cell>
          <cell r="H336">
            <v>50000000</v>
          </cell>
        </row>
        <row r="337">
          <cell r="B337" t="str">
            <v>银行间</v>
          </cell>
          <cell r="E337">
            <v>50000000</v>
          </cell>
          <cell r="F337">
            <v>2.0400000000000001E-2</v>
          </cell>
          <cell r="H337">
            <v>50000000</v>
          </cell>
        </row>
        <row r="338">
          <cell r="B338" t="str">
            <v>安邦山西中南部铁路通道债权计划</v>
          </cell>
          <cell r="C338">
            <v>500000</v>
          </cell>
          <cell r="D338">
            <v>100</v>
          </cell>
          <cell r="E338">
            <v>50000000</v>
          </cell>
          <cell r="F338">
            <v>2.0400000000000001E-2</v>
          </cell>
          <cell r="G338">
            <v>100</v>
          </cell>
          <cell r="H338">
            <v>50000000</v>
          </cell>
        </row>
        <row r="339">
          <cell r="B339" t="str">
            <v>理财产品</v>
          </cell>
          <cell r="E339">
            <v>9383000000</v>
          </cell>
          <cell r="F339">
            <v>3.8330000000000002</v>
          </cell>
          <cell r="H339">
            <v>9383000000</v>
          </cell>
        </row>
        <row r="340">
          <cell r="B340" t="str">
            <v>信托</v>
          </cell>
          <cell r="E340">
            <v>9383000000</v>
          </cell>
          <cell r="F340">
            <v>3.8330000000000002</v>
          </cell>
          <cell r="H340">
            <v>9383000000</v>
          </cell>
        </row>
        <row r="341">
          <cell r="B341" t="str">
            <v>场外</v>
          </cell>
          <cell r="E341">
            <v>9383000000</v>
          </cell>
          <cell r="F341">
            <v>3.8330000000000002</v>
          </cell>
          <cell r="H341">
            <v>9383000000</v>
          </cell>
        </row>
        <row r="342">
          <cell r="B342" t="str">
            <v>华澳臻鑫389号（万达商管2号）集合资金信托计划</v>
          </cell>
          <cell r="C342">
            <v>999000000</v>
          </cell>
          <cell r="D342">
            <v>1</v>
          </cell>
          <cell r="E342">
            <v>999000000</v>
          </cell>
          <cell r="F342">
            <v>0.40810000000000002</v>
          </cell>
          <cell r="G342">
            <v>1</v>
          </cell>
          <cell r="H342">
            <v>999000000</v>
          </cell>
        </row>
        <row r="343">
          <cell r="B343" t="str">
            <v>华澳臻鑫370号（万达商管）集合资金信托计划</v>
          </cell>
          <cell r="C343">
            <v>2497000000</v>
          </cell>
          <cell r="D343">
            <v>1</v>
          </cell>
          <cell r="E343">
            <v>2497000000</v>
          </cell>
          <cell r="F343">
            <v>1.02</v>
          </cell>
          <cell r="G343">
            <v>1</v>
          </cell>
          <cell r="H343">
            <v>2497000000</v>
          </cell>
        </row>
        <row r="344">
          <cell r="B344" t="str">
            <v>山东信托保盈8号集合资金信托计划</v>
          </cell>
          <cell r="C344">
            <v>990000000</v>
          </cell>
          <cell r="D344">
            <v>1</v>
          </cell>
          <cell r="E344">
            <v>990000000</v>
          </cell>
          <cell r="F344">
            <v>0.40439999999999998</v>
          </cell>
          <cell r="G344">
            <v>1</v>
          </cell>
          <cell r="H344">
            <v>990000000</v>
          </cell>
        </row>
        <row r="345">
          <cell r="B345" t="str">
            <v>西藏信托-保盛2号集合资金信托计划</v>
          </cell>
          <cell r="C345">
            <v>999000000</v>
          </cell>
          <cell r="D345">
            <v>1</v>
          </cell>
          <cell r="E345">
            <v>999000000</v>
          </cell>
          <cell r="F345">
            <v>0.40810000000000002</v>
          </cell>
          <cell r="G345">
            <v>1</v>
          </cell>
          <cell r="H345">
            <v>999000000</v>
          </cell>
        </row>
        <row r="346">
          <cell r="B346" t="str">
            <v>西藏信托-保盛3号集合资金信托计划</v>
          </cell>
          <cell r="C346">
            <v>998000000</v>
          </cell>
          <cell r="D346">
            <v>1</v>
          </cell>
          <cell r="E346">
            <v>998000000</v>
          </cell>
          <cell r="F346">
            <v>0.40770000000000001</v>
          </cell>
          <cell r="G346">
            <v>1</v>
          </cell>
          <cell r="H346">
            <v>998000000</v>
          </cell>
        </row>
        <row r="347">
          <cell r="B347" t="str">
            <v>金诚12号集合资金信托计划</v>
          </cell>
          <cell r="C347">
            <v>2900000000</v>
          </cell>
          <cell r="D347">
            <v>1</v>
          </cell>
          <cell r="E347">
            <v>2900000000</v>
          </cell>
          <cell r="F347">
            <v>1.1847000000000001</v>
          </cell>
          <cell r="G347">
            <v>1</v>
          </cell>
          <cell r="H347">
            <v>2900000000</v>
          </cell>
        </row>
        <row r="348">
          <cell r="B348" t="str">
            <v>可供出售金融资产</v>
          </cell>
          <cell r="E348">
            <v>232680673446.01001</v>
          </cell>
          <cell r="F348">
            <v>95.052000000000007</v>
          </cell>
          <cell r="H348">
            <v>222570392836.17001</v>
          </cell>
        </row>
        <row r="349">
          <cell r="B349" t="str">
            <v>成本</v>
          </cell>
          <cell r="E349">
            <v>231215662844.04001</v>
          </cell>
          <cell r="F349">
            <v>94.453500000000005</v>
          </cell>
          <cell r="H349">
            <v>222570392836.17001</v>
          </cell>
        </row>
        <row r="350">
          <cell r="B350" t="str">
            <v>基金</v>
          </cell>
          <cell r="E350">
            <v>16603360885.610001</v>
          </cell>
          <cell r="F350">
            <v>6.7826000000000004</v>
          </cell>
          <cell r="H350">
            <v>15855836013.32</v>
          </cell>
        </row>
        <row r="351">
          <cell r="B351" t="str">
            <v>场内基金</v>
          </cell>
          <cell r="E351">
            <v>14379000</v>
          </cell>
          <cell r="F351">
            <v>5.8999999999999999E-3</v>
          </cell>
          <cell r="H351">
            <v>14887500</v>
          </cell>
        </row>
        <row r="352">
          <cell r="B352" t="str">
            <v>上交所封闭式</v>
          </cell>
          <cell r="E352">
            <v>14379000</v>
          </cell>
          <cell r="F352">
            <v>5.8999999999999999E-3</v>
          </cell>
          <cell r="H352">
            <v>14887500</v>
          </cell>
        </row>
        <row r="353">
          <cell r="B353" t="str">
            <v>铁建REIT</v>
          </cell>
          <cell r="C353">
            <v>1500000</v>
          </cell>
          <cell r="D353">
            <v>9.59</v>
          </cell>
          <cell r="E353">
            <v>14379000</v>
          </cell>
          <cell r="F353">
            <v>5.8999999999999999E-3</v>
          </cell>
          <cell r="G353">
            <v>9.9250000000000007</v>
          </cell>
          <cell r="H353">
            <v>14887500</v>
          </cell>
        </row>
        <row r="354">
          <cell r="B354" t="str">
            <v>场外</v>
          </cell>
          <cell r="E354">
            <v>16588981885.610001</v>
          </cell>
          <cell r="F354">
            <v>6.7766999999999999</v>
          </cell>
          <cell r="H354">
            <v>15840948513.32</v>
          </cell>
        </row>
        <row r="355">
          <cell r="B355" t="str">
            <v>一般开放式基金</v>
          </cell>
          <cell r="E355">
            <v>15988981885.610001</v>
          </cell>
          <cell r="F355">
            <v>6.5316000000000001</v>
          </cell>
          <cell r="H355">
            <v>15296713039.09</v>
          </cell>
        </row>
        <row r="356">
          <cell r="B356" t="str">
            <v>广发聚鑫债券A</v>
          </cell>
          <cell r="C356">
            <v>134961252.99000001</v>
          </cell>
          <cell r="D356">
            <v>1.54</v>
          </cell>
          <cell r="E356">
            <v>207276297.30000001</v>
          </cell>
          <cell r="F356">
            <v>8.4699999999999998E-2</v>
          </cell>
          <cell r="G356">
            <v>1.4792000000000001</v>
          </cell>
          <cell r="H356">
            <v>199634685.41999999</v>
          </cell>
        </row>
        <row r="357">
          <cell r="B357" t="str">
            <v>易方达裕丰回报债券</v>
          </cell>
          <cell r="C357">
            <v>1199071974.55</v>
          </cell>
          <cell r="D357">
            <v>2.06</v>
          </cell>
          <cell r="E357">
            <v>2465633148.6500001</v>
          </cell>
          <cell r="F357">
            <v>1.0072000000000001</v>
          </cell>
          <cell r="G357">
            <v>1.6819999999999999</v>
          </cell>
          <cell r="H357">
            <v>2016839061.1900001</v>
          </cell>
        </row>
        <row r="358">
          <cell r="B358" t="str">
            <v>华安生态优先混合A</v>
          </cell>
          <cell r="C358">
            <v>82056619.260000005</v>
          </cell>
          <cell r="D358">
            <v>3.66</v>
          </cell>
          <cell r="E358">
            <v>300000000</v>
          </cell>
          <cell r="F358">
            <v>0.1226</v>
          </cell>
          <cell r="G358">
            <v>3.7149999999999999</v>
          </cell>
          <cell r="H358">
            <v>304840340.55000001</v>
          </cell>
        </row>
        <row r="359">
          <cell r="B359" t="str">
            <v>鹏华双债保利债券</v>
          </cell>
          <cell r="C359">
            <v>623975508.92999995</v>
          </cell>
          <cell r="D359">
            <v>1.28</v>
          </cell>
          <cell r="E359">
            <v>800000000</v>
          </cell>
          <cell r="F359">
            <v>0.32679999999999998</v>
          </cell>
          <cell r="G359">
            <v>1.1813</v>
          </cell>
          <cell r="H359">
            <v>737102268.70000005</v>
          </cell>
        </row>
        <row r="360">
          <cell r="B360" t="str">
            <v>鹏华环保产业股票</v>
          </cell>
          <cell r="C360">
            <v>83541979.950000003</v>
          </cell>
          <cell r="D360">
            <v>4.79</v>
          </cell>
          <cell r="E360">
            <v>400000000</v>
          </cell>
          <cell r="F360">
            <v>0.16339999999999999</v>
          </cell>
          <cell r="G360">
            <v>4.4509999999999996</v>
          </cell>
          <cell r="H360">
            <v>371845352.75999999</v>
          </cell>
        </row>
        <row r="361">
          <cell r="B361" t="str">
            <v>大成高新技术产业股票A</v>
          </cell>
          <cell r="C361">
            <v>151374682.94999999</v>
          </cell>
          <cell r="D361">
            <v>3.24</v>
          </cell>
          <cell r="E361">
            <v>489999918.69999999</v>
          </cell>
          <cell r="F361">
            <v>0.20019999999999999</v>
          </cell>
          <cell r="G361">
            <v>3.57</v>
          </cell>
          <cell r="H361">
            <v>540407618.13</v>
          </cell>
        </row>
        <row r="362">
          <cell r="B362" t="str">
            <v>工银瑞信新金融股票A</v>
          </cell>
          <cell r="C362">
            <v>106232259.20999999</v>
          </cell>
          <cell r="D362">
            <v>2.82</v>
          </cell>
          <cell r="E362">
            <v>300000000</v>
          </cell>
          <cell r="F362">
            <v>0.1226</v>
          </cell>
          <cell r="G362">
            <v>2.6579999999999999</v>
          </cell>
          <cell r="H362">
            <v>282365344.98000002</v>
          </cell>
        </row>
        <row r="363">
          <cell r="B363" t="str">
            <v>易方达信息产业混合</v>
          </cell>
          <cell r="C363">
            <v>119047222.22</v>
          </cell>
          <cell r="D363">
            <v>2.52</v>
          </cell>
          <cell r="E363">
            <v>300000000</v>
          </cell>
          <cell r="F363">
            <v>0.1226</v>
          </cell>
          <cell r="G363">
            <v>2.472</v>
          </cell>
          <cell r="H363">
            <v>294284733.32999998</v>
          </cell>
        </row>
        <row r="364">
          <cell r="B364" t="str">
            <v>国泰智能装备股票A</v>
          </cell>
          <cell r="C364">
            <v>116574151.87</v>
          </cell>
          <cell r="D364">
            <v>2.67</v>
          </cell>
          <cell r="E364">
            <v>311417906.63999999</v>
          </cell>
          <cell r="F364">
            <v>0.12720000000000001</v>
          </cell>
          <cell r="G364">
            <v>2.4969999999999999</v>
          </cell>
          <cell r="H364">
            <v>291085657.22000003</v>
          </cell>
        </row>
        <row r="365">
          <cell r="B365" t="str">
            <v>国泰大健康股票A</v>
          </cell>
          <cell r="C365">
            <v>167616459.94</v>
          </cell>
          <cell r="D365">
            <v>2.98</v>
          </cell>
          <cell r="E365">
            <v>500000000</v>
          </cell>
          <cell r="F365">
            <v>0.20430000000000001</v>
          </cell>
          <cell r="G365">
            <v>3.016</v>
          </cell>
          <cell r="H365">
            <v>505531243.18000001</v>
          </cell>
        </row>
        <row r="366">
          <cell r="B366" t="str">
            <v>南方转型增长灵活配置混合A</v>
          </cell>
          <cell r="C366">
            <v>161224014.56999999</v>
          </cell>
          <cell r="D366">
            <v>2.06</v>
          </cell>
          <cell r="E366">
            <v>332252800</v>
          </cell>
          <cell r="F366">
            <v>0.13569999999999999</v>
          </cell>
          <cell r="G366">
            <v>2.0379999999999998</v>
          </cell>
          <cell r="H366">
            <v>328574541.69</v>
          </cell>
        </row>
        <row r="367">
          <cell r="B367" t="str">
            <v>工银瑞信前沿医疗股票A</v>
          </cell>
          <cell r="C367">
            <v>34461335.920000002</v>
          </cell>
          <cell r="D367">
            <v>3.22</v>
          </cell>
          <cell r="E367">
            <v>111000000</v>
          </cell>
          <cell r="F367">
            <v>4.53E-2</v>
          </cell>
          <cell r="G367">
            <v>3.4609999999999999</v>
          </cell>
          <cell r="H367">
            <v>119270683.62</v>
          </cell>
        </row>
        <row r="368">
          <cell r="B368" t="str">
            <v>景顺长城环保优势股票</v>
          </cell>
          <cell r="C368">
            <v>89712888.760000005</v>
          </cell>
          <cell r="D368">
            <v>3.34</v>
          </cell>
          <cell r="E368">
            <v>300000000</v>
          </cell>
          <cell r="F368">
            <v>0.1226</v>
          </cell>
          <cell r="G368">
            <v>3.0430000000000001</v>
          </cell>
          <cell r="H368">
            <v>272996320.5</v>
          </cell>
        </row>
        <row r="369">
          <cell r="B369" t="str">
            <v>富国价值优势混合</v>
          </cell>
          <cell r="C369">
            <v>147736378.68000001</v>
          </cell>
          <cell r="D369">
            <v>3.38</v>
          </cell>
          <cell r="E369">
            <v>500000000</v>
          </cell>
          <cell r="F369">
            <v>0.20430000000000001</v>
          </cell>
          <cell r="G369">
            <v>3.3854000000000002</v>
          </cell>
          <cell r="H369">
            <v>500146736.38</v>
          </cell>
        </row>
        <row r="370">
          <cell r="B370" t="str">
            <v>华夏鼎利债券A</v>
          </cell>
          <cell r="C370">
            <v>590295818.57000005</v>
          </cell>
          <cell r="D370">
            <v>1.36</v>
          </cell>
          <cell r="E370">
            <v>800000000</v>
          </cell>
          <cell r="F370">
            <v>0.32679999999999998</v>
          </cell>
          <cell r="G370">
            <v>1.3109999999999999</v>
          </cell>
          <cell r="H370">
            <v>773877818.14999998</v>
          </cell>
        </row>
        <row r="371">
          <cell r="B371" t="str">
            <v>华夏行业景气混合</v>
          </cell>
          <cell r="C371">
            <v>172003268.06999999</v>
          </cell>
          <cell r="D371">
            <v>3.49</v>
          </cell>
          <cell r="E371">
            <v>600000000</v>
          </cell>
          <cell r="F371">
            <v>0.24510000000000001</v>
          </cell>
          <cell r="G371">
            <v>3.4523000000000001</v>
          </cell>
          <cell r="H371">
            <v>593806882.36000001</v>
          </cell>
        </row>
        <row r="372">
          <cell r="B372" t="str">
            <v>广发多元新兴股票</v>
          </cell>
          <cell r="C372">
            <v>134372435.72999999</v>
          </cell>
          <cell r="D372">
            <v>2.23</v>
          </cell>
          <cell r="E372">
            <v>300000000</v>
          </cell>
          <cell r="F372">
            <v>0.1226</v>
          </cell>
          <cell r="G372">
            <v>1.9921</v>
          </cell>
          <cell r="H372">
            <v>267683329.22</v>
          </cell>
        </row>
        <row r="373">
          <cell r="B373" t="str">
            <v>华夏能源革新股票A</v>
          </cell>
          <cell r="C373">
            <v>86780156.200000003</v>
          </cell>
          <cell r="D373">
            <v>3.46</v>
          </cell>
          <cell r="E373">
            <v>300000000</v>
          </cell>
          <cell r="F373">
            <v>0.1226</v>
          </cell>
          <cell r="G373">
            <v>3.028</v>
          </cell>
          <cell r="H373">
            <v>262770312.97</v>
          </cell>
        </row>
        <row r="374">
          <cell r="B374" t="str">
            <v>嘉实新能源新材料股票A</v>
          </cell>
          <cell r="C374">
            <v>104646260.63</v>
          </cell>
          <cell r="D374">
            <v>2.87</v>
          </cell>
          <cell r="E374">
            <v>300000000</v>
          </cell>
          <cell r="F374">
            <v>0.1226</v>
          </cell>
          <cell r="G374">
            <v>2.3919999999999999</v>
          </cell>
          <cell r="H374">
            <v>250313855.43000001</v>
          </cell>
        </row>
        <row r="375">
          <cell r="B375" t="str">
            <v>交银施罗德股息优化混合</v>
          </cell>
          <cell r="C375">
            <v>83581887.060000002</v>
          </cell>
          <cell r="D375">
            <v>2.5099999999999998</v>
          </cell>
          <cell r="E375">
            <v>210000191.25</v>
          </cell>
          <cell r="F375">
            <v>8.5800000000000001E-2</v>
          </cell>
          <cell r="G375">
            <v>2.7738</v>
          </cell>
          <cell r="H375">
            <v>231839438.33000001</v>
          </cell>
        </row>
        <row r="376">
          <cell r="B376" t="str">
            <v>兴全恒益债券A</v>
          </cell>
          <cell r="C376">
            <v>162378446.43000001</v>
          </cell>
          <cell r="D376">
            <v>1.3</v>
          </cell>
          <cell r="E376">
            <v>210476873.06999999</v>
          </cell>
          <cell r="F376">
            <v>8.5999999999999993E-2</v>
          </cell>
          <cell r="G376">
            <v>1.3281000000000001</v>
          </cell>
          <cell r="H376">
            <v>215654814.69999999</v>
          </cell>
        </row>
        <row r="377">
          <cell r="B377" t="str">
            <v>广发高端制造股票A</v>
          </cell>
          <cell r="C377">
            <v>207103620.86000001</v>
          </cell>
          <cell r="D377">
            <v>2.9</v>
          </cell>
          <cell r="E377">
            <v>600000000</v>
          </cell>
          <cell r="F377">
            <v>0.24510000000000001</v>
          </cell>
          <cell r="G377">
            <v>2.6836000000000002</v>
          </cell>
          <cell r="H377">
            <v>555783276.94000006</v>
          </cell>
        </row>
        <row r="378">
          <cell r="B378" t="str">
            <v>博时宏观回报债券A/B</v>
          </cell>
          <cell r="C378">
            <v>713775160.60000002</v>
          </cell>
          <cell r="D378">
            <v>1.4</v>
          </cell>
          <cell r="E378">
            <v>1000000000</v>
          </cell>
          <cell r="F378">
            <v>0.40849999999999997</v>
          </cell>
          <cell r="G378">
            <v>1.3987000000000001</v>
          </cell>
          <cell r="H378">
            <v>998357317.13</v>
          </cell>
        </row>
        <row r="379">
          <cell r="B379" t="str">
            <v>博时天颐债券A</v>
          </cell>
          <cell r="C379">
            <v>330032343.23000002</v>
          </cell>
          <cell r="D379">
            <v>1.52</v>
          </cell>
          <cell r="E379">
            <v>500000000</v>
          </cell>
          <cell r="F379">
            <v>0.20430000000000001</v>
          </cell>
          <cell r="G379">
            <v>1.5052000000000001</v>
          </cell>
          <cell r="H379">
            <v>496764683.02999997</v>
          </cell>
        </row>
        <row r="380">
          <cell r="B380" t="str">
            <v>大成新锐产业混合</v>
          </cell>
          <cell r="C380">
            <v>178094372.22</v>
          </cell>
          <cell r="D380">
            <v>5.62</v>
          </cell>
          <cell r="E380">
            <v>1000000000</v>
          </cell>
          <cell r="F380">
            <v>0.40849999999999997</v>
          </cell>
          <cell r="G380">
            <v>5.9169999999999998</v>
          </cell>
          <cell r="H380">
            <v>1053784400.4299999</v>
          </cell>
        </row>
        <row r="381">
          <cell r="B381" t="str">
            <v>易方达科翔混合</v>
          </cell>
          <cell r="C381">
            <v>170539117.46000001</v>
          </cell>
          <cell r="D381">
            <v>4.6900000000000004</v>
          </cell>
          <cell r="E381">
            <v>800000000</v>
          </cell>
          <cell r="F381">
            <v>0.32679999999999998</v>
          </cell>
          <cell r="G381">
            <v>4.9539999999999997</v>
          </cell>
          <cell r="H381">
            <v>844850787.89999998</v>
          </cell>
        </row>
        <row r="382">
          <cell r="B382" t="str">
            <v>南方广利回报债券A/B</v>
          </cell>
          <cell r="C382">
            <v>185643502.47</v>
          </cell>
          <cell r="D382">
            <v>1.62</v>
          </cell>
          <cell r="E382">
            <v>300000000</v>
          </cell>
          <cell r="F382">
            <v>0.1226</v>
          </cell>
          <cell r="G382">
            <v>1.5429999999999999</v>
          </cell>
          <cell r="H382">
            <v>286447924.31</v>
          </cell>
        </row>
        <row r="383">
          <cell r="B383" t="str">
            <v>鹏华信用增利债券A</v>
          </cell>
          <cell r="C383">
            <v>217895845.44</v>
          </cell>
          <cell r="D383">
            <v>1.38</v>
          </cell>
          <cell r="E383">
            <v>300000000</v>
          </cell>
          <cell r="F383">
            <v>0.1226</v>
          </cell>
          <cell r="G383">
            <v>1.2849999999999999</v>
          </cell>
          <cell r="H383">
            <v>279996161.38999999</v>
          </cell>
        </row>
        <row r="384">
          <cell r="B384" t="str">
            <v>广发制造业精选混合A</v>
          </cell>
          <cell r="C384">
            <v>51491069.789999999</v>
          </cell>
          <cell r="D384">
            <v>6.6</v>
          </cell>
          <cell r="E384">
            <v>339924749.98000002</v>
          </cell>
          <cell r="F384">
            <v>0.1389</v>
          </cell>
          <cell r="G384">
            <v>5.298</v>
          </cell>
          <cell r="H384">
            <v>272799687.75</v>
          </cell>
        </row>
        <row r="385">
          <cell r="B385" t="str">
            <v>交银施罗德先进制造混合A</v>
          </cell>
          <cell r="C385">
            <v>219500197.55000001</v>
          </cell>
          <cell r="D385">
            <v>4.5599999999999996</v>
          </cell>
          <cell r="E385">
            <v>1000000000</v>
          </cell>
          <cell r="F385">
            <v>0.40849999999999997</v>
          </cell>
          <cell r="G385">
            <v>4.6486999999999998</v>
          </cell>
          <cell r="H385">
            <v>1020390568.35</v>
          </cell>
        </row>
        <row r="386">
          <cell r="B386" t="str">
            <v>交银施罗德消费新驱动股票</v>
          </cell>
          <cell r="C386">
            <v>63175657.380000003</v>
          </cell>
          <cell r="D386">
            <v>1.76</v>
          </cell>
          <cell r="E386">
            <v>111000000.02</v>
          </cell>
          <cell r="F386">
            <v>4.53E-2</v>
          </cell>
          <cell r="G386">
            <v>2.0049999999999999</v>
          </cell>
          <cell r="H386">
            <v>126667193.05</v>
          </cell>
        </row>
        <row r="387">
          <cell r="B387" t="str">
            <v>场外LOF</v>
          </cell>
          <cell r="E387">
            <v>600000000</v>
          </cell>
          <cell r="F387">
            <v>0.24510000000000001</v>
          </cell>
          <cell r="H387">
            <v>544235474.23000002</v>
          </cell>
        </row>
        <row r="388">
          <cell r="B388" t="str">
            <v>广发小盘LOF</v>
          </cell>
          <cell r="C388">
            <v>287742135.05000001</v>
          </cell>
          <cell r="D388">
            <v>2.09</v>
          </cell>
          <cell r="E388">
            <v>600000000</v>
          </cell>
          <cell r="F388">
            <v>0.24510000000000001</v>
          </cell>
          <cell r="G388">
            <v>1.8914</v>
          </cell>
          <cell r="H388">
            <v>544235474.23000002</v>
          </cell>
        </row>
        <row r="389">
          <cell r="B389" t="str">
            <v>股票</v>
          </cell>
          <cell r="E389">
            <v>27352205172.25</v>
          </cell>
          <cell r="F389">
            <v>11.1736</v>
          </cell>
          <cell r="H389">
            <v>24253705228.259998</v>
          </cell>
        </row>
        <row r="390">
          <cell r="B390" t="str">
            <v>上海</v>
          </cell>
          <cell r="E390">
            <v>12698259483.73</v>
          </cell>
          <cell r="F390">
            <v>5.1872999999999996</v>
          </cell>
          <cell r="H390">
            <v>12186757809.030001</v>
          </cell>
        </row>
        <row r="391">
          <cell r="B391" t="str">
            <v>流通股</v>
          </cell>
          <cell r="E391">
            <v>12698259483.73</v>
          </cell>
          <cell r="F391">
            <v>5.1872999999999996</v>
          </cell>
          <cell r="H391">
            <v>12186757809.030001</v>
          </cell>
        </row>
        <row r="392">
          <cell r="B392" t="str">
            <v>保利发展</v>
          </cell>
          <cell r="C392">
            <v>64170429</v>
          </cell>
          <cell r="D392">
            <v>15.53</v>
          </cell>
          <cell r="E392">
            <v>996651185.01999998</v>
          </cell>
          <cell r="F392">
            <v>0.40710000000000002</v>
          </cell>
          <cell r="G392">
            <v>15.09</v>
          </cell>
          <cell r="H392">
            <v>968331773.61000001</v>
          </cell>
        </row>
        <row r="393">
          <cell r="B393" t="str">
            <v>贵州茅台</v>
          </cell>
          <cell r="C393">
            <v>153900</v>
          </cell>
          <cell r="D393">
            <v>1505.48</v>
          </cell>
          <cell r="E393">
            <v>231692684.5</v>
          </cell>
          <cell r="F393">
            <v>9.4600000000000004E-2</v>
          </cell>
          <cell r="G393">
            <v>1813.74</v>
          </cell>
          <cell r="H393">
            <v>279134586</v>
          </cell>
        </row>
        <row r="394">
          <cell r="B394" t="str">
            <v>中航重机</v>
          </cell>
          <cell r="C394">
            <v>8396711</v>
          </cell>
          <cell r="D394">
            <v>29.37</v>
          </cell>
          <cell r="E394">
            <v>246631775.53</v>
          </cell>
          <cell r="F394">
            <v>0.1008</v>
          </cell>
          <cell r="G394">
            <v>29.72</v>
          </cell>
          <cell r="H394">
            <v>249550250.91999999</v>
          </cell>
        </row>
        <row r="395">
          <cell r="B395" t="str">
            <v>伊利股份</v>
          </cell>
          <cell r="C395">
            <v>28949075</v>
          </cell>
          <cell r="D395">
            <v>34.520000000000003</v>
          </cell>
          <cell r="E395">
            <v>999346169.03999996</v>
          </cell>
          <cell r="F395">
            <v>0.40820000000000001</v>
          </cell>
          <cell r="G395">
            <v>30.46</v>
          </cell>
          <cell r="H395">
            <v>881788824.5</v>
          </cell>
        </row>
        <row r="396">
          <cell r="B396" t="str">
            <v>航发动力</v>
          </cell>
          <cell r="C396">
            <v>5668605</v>
          </cell>
          <cell r="D396">
            <v>44.09</v>
          </cell>
          <cell r="E396">
            <v>249939025.09</v>
          </cell>
          <cell r="F396">
            <v>0.1021</v>
          </cell>
          <cell r="G396">
            <v>45.9</v>
          </cell>
          <cell r="H396">
            <v>260188969.5</v>
          </cell>
        </row>
        <row r="397">
          <cell r="B397" t="str">
            <v>三峡能源</v>
          </cell>
          <cell r="C397">
            <v>582756514</v>
          </cell>
          <cell r="D397">
            <v>6.08</v>
          </cell>
          <cell r="E397">
            <v>3541446239.8699999</v>
          </cell>
          <cell r="F397">
            <v>1.4467000000000001</v>
          </cell>
          <cell r="G397">
            <v>5.59</v>
          </cell>
          <cell r="H397">
            <v>3257608913.2600002</v>
          </cell>
        </row>
        <row r="398">
          <cell r="B398" t="str">
            <v>隆基绿能</v>
          </cell>
          <cell r="C398">
            <v>11182724</v>
          </cell>
          <cell r="D398">
            <v>44.3</v>
          </cell>
          <cell r="E398">
            <v>495358001.47000003</v>
          </cell>
          <cell r="F398">
            <v>0.2024</v>
          </cell>
          <cell r="G398">
            <v>44.24</v>
          </cell>
          <cell r="H398">
            <v>494723709.75999999</v>
          </cell>
        </row>
        <row r="399">
          <cell r="B399" t="str">
            <v>农业银行</v>
          </cell>
          <cell r="C399">
            <v>342437900</v>
          </cell>
          <cell r="D399">
            <v>2.92</v>
          </cell>
          <cell r="E399">
            <v>999589864.75999999</v>
          </cell>
          <cell r="F399">
            <v>0.4083</v>
          </cell>
          <cell r="G399">
            <v>2.93</v>
          </cell>
          <cell r="H399">
            <v>1003343047</v>
          </cell>
        </row>
        <row r="400">
          <cell r="B400" t="str">
            <v>交通银行</v>
          </cell>
          <cell r="C400">
            <v>25011332</v>
          </cell>
          <cell r="D400">
            <v>4.83</v>
          </cell>
          <cell r="E400">
            <v>120824800.26000001</v>
          </cell>
          <cell r="F400">
            <v>4.9399999999999999E-2</v>
          </cell>
          <cell r="G400">
            <v>4.9000000000000004</v>
          </cell>
          <cell r="H400">
            <v>122555526.8</v>
          </cell>
        </row>
        <row r="401">
          <cell r="B401" t="str">
            <v>工商银行</v>
          </cell>
          <cell r="C401">
            <v>449939856</v>
          </cell>
          <cell r="D401">
            <v>4.43</v>
          </cell>
          <cell r="E401">
            <v>1994481010.8599999</v>
          </cell>
          <cell r="F401">
            <v>0.81479999999999997</v>
          </cell>
          <cell r="G401">
            <v>4.3</v>
          </cell>
          <cell r="H401">
            <v>1934741380.8</v>
          </cell>
        </row>
        <row r="402">
          <cell r="B402" t="str">
            <v>明阳智能</v>
          </cell>
          <cell r="C402">
            <v>10206804</v>
          </cell>
          <cell r="D402">
            <v>24.47</v>
          </cell>
          <cell r="E402">
            <v>249790685.18000001</v>
          </cell>
          <cell r="F402">
            <v>0.10199999999999999</v>
          </cell>
          <cell r="G402">
            <v>25.39</v>
          </cell>
          <cell r="H402">
            <v>259150753.56</v>
          </cell>
        </row>
        <row r="403">
          <cell r="B403" t="str">
            <v>建设银行</v>
          </cell>
          <cell r="C403">
            <v>300123740</v>
          </cell>
          <cell r="D403">
            <v>5.82</v>
          </cell>
          <cell r="E403">
            <v>1745982359.8</v>
          </cell>
          <cell r="F403">
            <v>0.71319999999999995</v>
          </cell>
          <cell r="G403">
            <v>5.64</v>
          </cell>
          <cell r="H403">
            <v>1692697893.5999999</v>
          </cell>
        </row>
        <row r="404">
          <cell r="B404" t="str">
            <v>药明康德</v>
          </cell>
          <cell r="C404">
            <v>314320</v>
          </cell>
          <cell r="D404">
            <v>91.77</v>
          </cell>
          <cell r="E404">
            <v>28844253.690000001</v>
          </cell>
          <cell r="F404">
            <v>1.18E-2</v>
          </cell>
          <cell r="G404">
            <v>82.68</v>
          </cell>
          <cell r="H404">
            <v>25987977.600000001</v>
          </cell>
        </row>
        <row r="405">
          <cell r="B405" t="str">
            <v>安井食品</v>
          </cell>
          <cell r="C405">
            <v>1102309</v>
          </cell>
          <cell r="D405">
            <v>158.13</v>
          </cell>
          <cell r="E405">
            <v>174309784.25999999</v>
          </cell>
          <cell r="F405">
            <v>7.1199999999999999E-2</v>
          </cell>
          <cell r="G405">
            <v>163.47999999999999</v>
          </cell>
          <cell r="H405">
            <v>180205475.31999999</v>
          </cell>
        </row>
        <row r="406">
          <cell r="B406" t="str">
            <v>科沃斯</v>
          </cell>
          <cell r="C406">
            <v>807300</v>
          </cell>
          <cell r="D406">
            <v>90.71</v>
          </cell>
          <cell r="E406">
            <v>73231763.540000007</v>
          </cell>
          <cell r="F406">
            <v>2.9899999999999999E-2</v>
          </cell>
          <cell r="G406">
            <v>90.41</v>
          </cell>
          <cell r="H406">
            <v>72987993</v>
          </cell>
        </row>
        <row r="407">
          <cell r="B407" t="str">
            <v>东方电缆</v>
          </cell>
          <cell r="C407">
            <v>4629744</v>
          </cell>
          <cell r="D407">
            <v>64.650000000000006</v>
          </cell>
          <cell r="E407">
            <v>299323815.75999999</v>
          </cell>
          <cell r="F407">
            <v>0.12230000000000001</v>
          </cell>
          <cell r="G407">
            <v>55</v>
          </cell>
          <cell r="H407">
            <v>254635920</v>
          </cell>
        </row>
        <row r="408">
          <cell r="B408" t="str">
            <v>益丰药房</v>
          </cell>
          <cell r="C408">
            <v>53200</v>
          </cell>
          <cell r="D408">
            <v>58.68</v>
          </cell>
          <cell r="E408">
            <v>3121979.22</v>
          </cell>
          <cell r="F408">
            <v>1.2999999999999999E-3</v>
          </cell>
          <cell r="G408">
            <v>60.5</v>
          </cell>
          <cell r="H408">
            <v>3218600</v>
          </cell>
        </row>
        <row r="409">
          <cell r="B409" t="str">
            <v>兆易创新</v>
          </cell>
          <cell r="C409">
            <v>2344420</v>
          </cell>
          <cell r="D409">
            <v>105.65</v>
          </cell>
          <cell r="E409">
            <v>247694085.88</v>
          </cell>
          <cell r="F409">
            <v>0.1012</v>
          </cell>
          <cell r="G409">
            <v>104.89</v>
          </cell>
          <cell r="H409">
            <v>245906213.80000001</v>
          </cell>
        </row>
        <row r="410">
          <cell r="B410" t="str">
            <v>深交所</v>
          </cell>
          <cell r="E410">
            <v>14148679335.73</v>
          </cell>
          <cell r="F410">
            <v>5.7798999999999996</v>
          </cell>
          <cell r="H410">
            <v>11578405317.52</v>
          </cell>
        </row>
        <row r="411">
          <cell r="B411" t="str">
            <v>流通股</v>
          </cell>
          <cell r="E411">
            <v>14148679335.73</v>
          </cell>
          <cell r="F411">
            <v>5.7798999999999996</v>
          </cell>
          <cell r="H411">
            <v>11578405317.52</v>
          </cell>
        </row>
        <row r="412">
          <cell r="B412" t="str">
            <v>平安银行</v>
          </cell>
          <cell r="C412">
            <v>58894176</v>
          </cell>
          <cell r="D412">
            <v>13.58</v>
          </cell>
          <cell r="E412">
            <v>800063183.98000002</v>
          </cell>
          <cell r="F412">
            <v>0.32679999999999998</v>
          </cell>
          <cell r="G412">
            <v>13.78</v>
          </cell>
          <cell r="H412">
            <v>811561745.27999997</v>
          </cell>
        </row>
        <row r="413">
          <cell r="B413" t="str">
            <v>金科股份</v>
          </cell>
          <cell r="C413">
            <v>81528105</v>
          </cell>
          <cell r="D413">
            <v>7.7</v>
          </cell>
          <cell r="E413">
            <v>627976335.13</v>
          </cell>
          <cell r="F413">
            <v>0.25650000000000001</v>
          </cell>
          <cell r="G413">
            <v>1.9</v>
          </cell>
          <cell r="H413">
            <v>154903399.5</v>
          </cell>
        </row>
        <row r="414">
          <cell r="B414" t="str">
            <v>招商蛇口</v>
          </cell>
          <cell r="C414">
            <v>6972091</v>
          </cell>
          <cell r="D414">
            <v>14.34</v>
          </cell>
          <cell r="E414">
            <v>100010620.40000001</v>
          </cell>
          <cell r="F414">
            <v>4.0899999999999999E-2</v>
          </cell>
          <cell r="G414">
            <v>14.83</v>
          </cell>
          <cell r="H414">
            <v>103396109.53</v>
          </cell>
        </row>
        <row r="415">
          <cell r="B415" t="str">
            <v>双鹭药业</v>
          </cell>
          <cell r="C415">
            <v>40</v>
          </cell>
          <cell r="D415">
            <v>13.34</v>
          </cell>
          <cell r="E415">
            <v>533.66</v>
          </cell>
          <cell r="G415">
            <v>9.0500000000000007</v>
          </cell>
          <cell r="H415">
            <v>362</v>
          </cell>
        </row>
        <row r="416">
          <cell r="B416" t="str">
            <v>中航光电</v>
          </cell>
          <cell r="C416">
            <v>16674903</v>
          </cell>
          <cell r="D416">
            <v>59.96</v>
          </cell>
          <cell r="E416">
            <v>999876666.38</v>
          </cell>
          <cell r="F416">
            <v>0.40849999999999997</v>
          </cell>
          <cell r="G416">
            <v>57</v>
          </cell>
          <cell r="H416">
            <v>950469471</v>
          </cell>
        </row>
        <row r="417">
          <cell r="B417" t="str">
            <v>金风科技</v>
          </cell>
          <cell r="C417">
            <v>486085542</v>
          </cell>
          <cell r="D417">
            <v>12.84</v>
          </cell>
          <cell r="E417">
            <v>6238969204.3999996</v>
          </cell>
          <cell r="F417">
            <v>2.5487000000000002</v>
          </cell>
          <cell r="G417">
            <v>11.36</v>
          </cell>
          <cell r="H417">
            <v>5521931757.1199999</v>
          </cell>
        </row>
        <row r="418">
          <cell r="B418" t="str">
            <v>海康威视</v>
          </cell>
          <cell r="C418">
            <v>27700</v>
          </cell>
          <cell r="D418">
            <v>34.17</v>
          </cell>
          <cell r="E418">
            <v>946534.67</v>
          </cell>
          <cell r="F418">
            <v>4.0000000000000002E-4</v>
          </cell>
          <cell r="G418">
            <v>38.380000000000003</v>
          </cell>
          <cell r="H418">
            <v>1063126</v>
          </cell>
        </row>
        <row r="419">
          <cell r="B419" t="str">
            <v>恩捷股份</v>
          </cell>
          <cell r="C419">
            <v>2436000</v>
          </cell>
          <cell r="D419">
            <v>162.76</v>
          </cell>
          <cell r="E419">
            <v>396483735.88999999</v>
          </cell>
          <cell r="F419">
            <v>0.16200000000000001</v>
          </cell>
          <cell r="G419">
            <v>125.66</v>
          </cell>
          <cell r="H419">
            <v>306107760</v>
          </cell>
        </row>
        <row r="420">
          <cell r="B420" t="str">
            <v>万达信息</v>
          </cell>
          <cell r="C420">
            <v>117190000</v>
          </cell>
          <cell r="D420">
            <v>19.940000000000001</v>
          </cell>
          <cell r="E420">
            <v>2336507303.23</v>
          </cell>
          <cell r="F420">
            <v>0.95450000000000002</v>
          </cell>
          <cell r="G420">
            <v>9.66</v>
          </cell>
          <cell r="H420">
            <v>1132055400</v>
          </cell>
        </row>
        <row r="421">
          <cell r="B421" t="str">
            <v>中科创达</v>
          </cell>
          <cell r="C421">
            <v>4928977</v>
          </cell>
          <cell r="D421">
            <v>101.44</v>
          </cell>
          <cell r="E421">
            <v>499971249.25999999</v>
          </cell>
          <cell r="F421">
            <v>0.20419999999999999</v>
          </cell>
          <cell r="G421">
            <v>95.6</v>
          </cell>
          <cell r="H421">
            <v>471210201.19999999</v>
          </cell>
        </row>
        <row r="422">
          <cell r="B422" t="str">
            <v>温氏股份</v>
          </cell>
          <cell r="C422">
            <v>38043547</v>
          </cell>
          <cell r="D422">
            <v>19.71</v>
          </cell>
          <cell r="E422">
            <v>749721390.00999999</v>
          </cell>
          <cell r="F422">
            <v>0.30630000000000002</v>
          </cell>
          <cell r="G422">
            <v>19.79</v>
          </cell>
          <cell r="H422">
            <v>752881795.13</v>
          </cell>
        </row>
        <row r="423">
          <cell r="B423" t="str">
            <v>光威复材</v>
          </cell>
          <cell r="C423">
            <v>7165508</v>
          </cell>
          <cell r="D423">
            <v>69.41</v>
          </cell>
          <cell r="E423">
            <v>497329537.70999998</v>
          </cell>
          <cell r="F423">
            <v>0.20319999999999999</v>
          </cell>
          <cell r="G423">
            <v>66.650000000000006</v>
          </cell>
          <cell r="H423">
            <v>477581108.19999999</v>
          </cell>
        </row>
        <row r="424">
          <cell r="B424" t="str">
            <v>迈瑞医疗</v>
          </cell>
          <cell r="C424">
            <v>2351578</v>
          </cell>
          <cell r="D424">
            <v>318.89</v>
          </cell>
          <cell r="E424">
            <v>749884228.75999999</v>
          </cell>
          <cell r="F424">
            <v>0.30630000000000002</v>
          </cell>
          <cell r="G424">
            <v>314.02</v>
          </cell>
          <cell r="H424">
            <v>738442523.55999994</v>
          </cell>
        </row>
        <row r="425">
          <cell r="B425" t="str">
            <v>贝泰妮</v>
          </cell>
          <cell r="C425">
            <v>1132134</v>
          </cell>
          <cell r="D425">
            <v>133.32</v>
          </cell>
          <cell r="E425">
            <v>150938812.25</v>
          </cell>
          <cell r="F425">
            <v>6.1699999999999998E-2</v>
          </cell>
          <cell r="G425">
            <v>138.5</v>
          </cell>
          <cell r="H425">
            <v>156800559</v>
          </cell>
        </row>
        <row r="426">
          <cell r="B426" t="str">
            <v>沪港通</v>
          </cell>
          <cell r="E426">
            <v>505266352.79000002</v>
          </cell>
          <cell r="F426">
            <v>0.2064</v>
          </cell>
          <cell r="H426">
            <v>488542101.70999998</v>
          </cell>
        </row>
        <row r="427">
          <cell r="B427" t="str">
            <v>主板</v>
          </cell>
          <cell r="E427">
            <v>505266352.79000002</v>
          </cell>
          <cell r="F427">
            <v>0.2064</v>
          </cell>
          <cell r="H427">
            <v>488542101.70999998</v>
          </cell>
        </row>
        <row r="428">
          <cell r="B428" t="str">
            <v>中国燃气</v>
          </cell>
          <cell r="C428">
            <v>50106800</v>
          </cell>
          <cell r="D428">
            <v>10.08</v>
          </cell>
          <cell r="E428">
            <v>505266352.79000002</v>
          </cell>
          <cell r="F428">
            <v>0.2064</v>
          </cell>
          <cell r="G428">
            <v>9.7500160000000005</v>
          </cell>
          <cell r="H428">
            <v>488542101.70999998</v>
          </cell>
        </row>
        <row r="429">
          <cell r="B429" t="str">
            <v>可供出售优先股成本</v>
          </cell>
          <cell r="E429">
            <v>79650946.980000004</v>
          </cell>
          <cell r="F429">
            <v>3.2500000000000001E-2</v>
          </cell>
          <cell r="H429">
            <v>78148741.290000007</v>
          </cell>
        </row>
        <row r="430">
          <cell r="B430" t="str">
            <v>上海</v>
          </cell>
          <cell r="E430">
            <v>79650946.980000004</v>
          </cell>
          <cell r="F430">
            <v>3.2500000000000001E-2</v>
          </cell>
          <cell r="H430">
            <v>78148741.290000007</v>
          </cell>
        </row>
        <row r="431">
          <cell r="B431" t="str">
            <v>非公开发行</v>
          </cell>
          <cell r="E431">
            <v>79650946.980000004</v>
          </cell>
          <cell r="F431">
            <v>3.2500000000000001E-2</v>
          </cell>
          <cell r="H431">
            <v>78148741.290000007</v>
          </cell>
        </row>
        <row r="432">
          <cell r="B432" t="str">
            <v>浦发银行优先股</v>
          </cell>
          <cell r="C432">
            <v>760000</v>
          </cell>
          <cell r="D432">
            <v>104.8</v>
          </cell>
          <cell r="E432">
            <v>79650946.980000004</v>
          </cell>
          <cell r="F432">
            <v>3.2500000000000001E-2</v>
          </cell>
          <cell r="G432">
            <v>102.82729117</v>
          </cell>
          <cell r="H432">
            <v>78148741.290000007</v>
          </cell>
        </row>
        <row r="433">
          <cell r="B433" t="str">
            <v>可供出售债券成本</v>
          </cell>
          <cell r="E433">
            <v>64299236000</v>
          </cell>
          <cell r="F433">
            <v>26.2668</v>
          </cell>
          <cell r="H433">
            <v>65605282110</v>
          </cell>
        </row>
        <row r="434">
          <cell r="B434" t="str">
            <v>国债</v>
          </cell>
          <cell r="E434">
            <v>19434800000</v>
          </cell>
          <cell r="F434">
            <v>7.9393000000000002</v>
          </cell>
          <cell r="H434">
            <v>21469174200</v>
          </cell>
        </row>
        <row r="435">
          <cell r="B435" t="str">
            <v>上海</v>
          </cell>
          <cell r="E435">
            <v>19064800000</v>
          </cell>
          <cell r="F435">
            <v>7.7881</v>
          </cell>
          <cell r="H435">
            <v>21100415200</v>
          </cell>
        </row>
        <row r="436">
          <cell r="B436" t="str">
            <v>03国债(3)</v>
          </cell>
          <cell r="C436">
            <v>48000</v>
          </cell>
          <cell r="D436">
            <v>100</v>
          </cell>
          <cell r="E436">
            <v>4800000</v>
          </cell>
          <cell r="F436">
            <v>2E-3</v>
          </cell>
          <cell r="G436">
            <v>100.15</v>
          </cell>
          <cell r="H436">
            <v>4807200</v>
          </cell>
        </row>
        <row r="437">
          <cell r="B437" t="str">
            <v>21国债03</v>
          </cell>
          <cell r="C437">
            <v>190600000</v>
          </cell>
          <cell r="D437">
            <v>100</v>
          </cell>
          <cell r="E437">
            <v>19060000000</v>
          </cell>
          <cell r="F437">
            <v>7.7862</v>
          </cell>
          <cell r="G437">
            <v>110.68</v>
          </cell>
          <cell r="H437">
            <v>21095608000</v>
          </cell>
        </row>
        <row r="438">
          <cell r="B438" t="str">
            <v>银行间</v>
          </cell>
          <cell r="E438">
            <v>370000000</v>
          </cell>
          <cell r="F438">
            <v>0.15110000000000001</v>
          </cell>
          <cell r="H438">
            <v>368759000</v>
          </cell>
        </row>
        <row r="439">
          <cell r="B439" t="str">
            <v>16附息国债10</v>
          </cell>
          <cell r="C439">
            <v>700000</v>
          </cell>
          <cell r="D439">
            <v>100</v>
          </cell>
          <cell r="E439">
            <v>70000000</v>
          </cell>
          <cell r="F439">
            <v>2.86E-2</v>
          </cell>
          <cell r="G439">
            <v>100.97</v>
          </cell>
          <cell r="H439">
            <v>70679000</v>
          </cell>
        </row>
        <row r="440">
          <cell r="B440" t="str">
            <v>16附息国债19</v>
          </cell>
          <cell r="C440">
            <v>3000000</v>
          </cell>
          <cell r="D440">
            <v>100</v>
          </cell>
          <cell r="E440">
            <v>300000000</v>
          </cell>
          <cell r="F440">
            <v>0.1226</v>
          </cell>
          <cell r="G440">
            <v>99.36</v>
          </cell>
          <cell r="H440">
            <v>298080000</v>
          </cell>
        </row>
        <row r="441">
          <cell r="B441" t="str">
            <v>次级债</v>
          </cell>
          <cell r="E441">
            <v>1000000000</v>
          </cell>
          <cell r="F441">
            <v>0.40849999999999997</v>
          </cell>
          <cell r="H441">
            <v>921800000</v>
          </cell>
        </row>
        <row r="442">
          <cell r="B442" t="str">
            <v>银行间</v>
          </cell>
          <cell r="E442">
            <v>1000000000</v>
          </cell>
          <cell r="F442">
            <v>0.40849999999999997</v>
          </cell>
          <cell r="H442">
            <v>921800000</v>
          </cell>
        </row>
        <row r="443">
          <cell r="B443" t="str">
            <v>2022盛京银行二级资本债01</v>
          </cell>
          <cell r="C443">
            <v>10000000</v>
          </cell>
          <cell r="D443">
            <v>100</v>
          </cell>
          <cell r="E443">
            <v>1000000000</v>
          </cell>
          <cell r="F443">
            <v>0.40849999999999997</v>
          </cell>
          <cell r="G443">
            <v>92.18</v>
          </cell>
          <cell r="H443">
            <v>921800000</v>
          </cell>
        </row>
        <row r="444">
          <cell r="B444" t="str">
            <v>企业债</v>
          </cell>
          <cell r="E444">
            <v>37214436000</v>
          </cell>
          <cell r="F444">
            <v>15.202400000000001</v>
          </cell>
          <cell r="H444">
            <v>36619204910</v>
          </cell>
        </row>
        <row r="445">
          <cell r="B445" t="str">
            <v>上海</v>
          </cell>
          <cell r="E445">
            <v>9085436000</v>
          </cell>
          <cell r="F445">
            <v>3.7115</v>
          </cell>
          <cell r="H445">
            <v>8795260710</v>
          </cell>
        </row>
        <row r="446">
          <cell r="B446" t="str">
            <v>22津投15</v>
          </cell>
          <cell r="C446">
            <v>3500000</v>
          </cell>
          <cell r="D446">
            <v>100</v>
          </cell>
          <cell r="E446">
            <v>350000000</v>
          </cell>
          <cell r="F446">
            <v>0.14299999999999999</v>
          </cell>
          <cell r="G446">
            <v>98.18</v>
          </cell>
          <cell r="H446">
            <v>343630000</v>
          </cell>
        </row>
        <row r="447">
          <cell r="B447" t="str">
            <v>22津投17</v>
          </cell>
          <cell r="C447">
            <v>6000000</v>
          </cell>
          <cell r="D447">
            <v>100</v>
          </cell>
          <cell r="E447">
            <v>600000000</v>
          </cell>
          <cell r="F447">
            <v>0.24510000000000001</v>
          </cell>
          <cell r="G447">
            <v>98.05</v>
          </cell>
          <cell r="H447">
            <v>588300000</v>
          </cell>
        </row>
        <row r="448">
          <cell r="B448" t="str">
            <v>22成大01</v>
          </cell>
          <cell r="C448">
            <v>1000000</v>
          </cell>
          <cell r="D448">
            <v>100</v>
          </cell>
          <cell r="E448">
            <v>100000000</v>
          </cell>
          <cell r="F448">
            <v>4.0899999999999999E-2</v>
          </cell>
          <cell r="G448">
            <v>99.49</v>
          </cell>
          <cell r="H448">
            <v>99490000</v>
          </cell>
        </row>
        <row r="449">
          <cell r="B449" t="str">
            <v>23云龙02</v>
          </cell>
          <cell r="C449">
            <v>1560000</v>
          </cell>
          <cell r="D449">
            <v>100</v>
          </cell>
          <cell r="E449">
            <v>156000000</v>
          </cell>
          <cell r="F449">
            <v>6.3700000000000007E-2</v>
          </cell>
          <cell r="G449">
            <v>100</v>
          </cell>
          <cell r="H449">
            <v>156000000</v>
          </cell>
        </row>
        <row r="450">
          <cell r="B450" t="str">
            <v>18金隅01</v>
          </cell>
          <cell r="C450">
            <v>179360</v>
          </cell>
          <cell r="D450">
            <v>100</v>
          </cell>
          <cell r="E450">
            <v>17936000</v>
          </cell>
          <cell r="F450">
            <v>7.3000000000000001E-3</v>
          </cell>
          <cell r="G450">
            <v>101</v>
          </cell>
          <cell r="H450">
            <v>18115360</v>
          </cell>
        </row>
        <row r="451">
          <cell r="B451" t="str">
            <v>20宁经开</v>
          </cell>
          <cell r="C451">
            <v>2400000</v>
          </cell>
          <cell r="D451">
            <v>100</v>
          </cell>
          <cell r="E451">
            <v>240000000</v>
          </cell>
          <cell r="F451">
            <v>9.8000000000000004E-2</v>
          </cell>
          <cell r="G451">
            <v>101.89</v>
          </cell>
          <cell r="H451">
            <v>244536000</v>
          </cell>
        </row>
        <row r="452">
          <cell r="B452" t="str">
            <v>20永兴01</v>
          </cell>
          <cell r="C452">
            <v>2400000</v>
          </cell>
          <cell r="D452">
            <v>100</v>
          </cell>
          <cell r="E452">
            <v>240000000</v>
          </cell>
          <cell r="F452">
            <v>9.8000000000000004E-2</v>
          </cell>
          <cell r="G452">
            <v>100.33</v>
          </cell>
          <cell r="H452">
            <v>240792000</v>
          </cell>
        </row>
        <row r="453">
          <cell r="B453" t="str">
            <v>20荆经开</v>
          </cell>
          <cell r="C453">
            <v>2800000</v>
          </cell>
          <cell r="D453">
            <v>100</v>
          </cell>
          <cell r="E453">
            <v>280000000</v>
          </cell>
          <cell r="F453">
            <v>0.1144</v>
          </cell>
          <cell r="G453">
            <v>100.18</v>
          </cell>
          <cell r="H453">
            <v>280504000</v>
          </cell>
        </row>
        <row r="454">
          <cell r="B454" t="str">
            <v>20丰管廊</v>
          </cell>
          <cell r="C454">
            <v>3600000</v>
          </cell>
          <cell r="D454">
            <v>100</v>
          </cell>
          <cell r="E454">
            <v>360000000</v>
          </cell>
          <cell r="F454">
            <v>0.14710000000000001</v>
          </cell>
          <cell r="G454">
            <v>104.2</v>
          </cell>
          <cell r="H454">
            <v>375120000</v>
          </cell>
        </row>
        <row r="455">
          <cell r="B455" t="str">
            <v>20蒙开01</v>
          </cell>
          <cell r="C455">
            <v>1200000</v>
          </cell>
          <cell r="D455">
            <v>100</v>
          </cell>
          <cell r="E455">
            <v>120000000</v>
          </cell>
          <cell r="F455">
            <v>4.9000000000000002E-2</v>
          </cell>
          <cell r="G455">
            <v>98.7</v>
          </cell>
          <cell r="H455">
            <v>118440000</v>
          </cell>
        </row>
        <row r="456">
          <cell r="B456" t="str">
            <v>20醴陵债</v>
          </cell>
          <cell r="C456">
            <v>900000</v>
          </cell>
          <cell r="D456">
            <v>100</v>
          </cell>
          <cell r="E456">
            <v>90000000</v>
          </cell>
          <cell r="F456">
            <v>3.6799999999999999E-2</v>
          </cell>
          <cell r="G456">
            <v>104.6</v>
          </cell>
          <cell r="H456">
            <v>94140000</v>
          </cell>
        </row>
        <row r="457">
          <cell r="B457" t="str">
            <v>20铸康债</v>
          </cell>
          <cell r="C457">
            <v>900000</v>
          </cell>
          <cell r="D457">
            <v>100</v>
          </cell>
          <cell r="E457">
            <v>90000000</v>
          </cell>
          <cell r="F457">
            <v>3.6799999999999999E-2</v>
          </cell>
          <cell r="G457">
            <v>98.16</v>
          </cell>
          <cell r="H457">
            <v>88344000</v>
          </cell>
        </row>
        <row r="458">
          <cell r="B458" t="str">
            <v>20航高01</v>
          </cell>
          <cell r="C458">
            <v>2100000</v>
          </cell>
          <cell r="D458">
            <v>100</v>
          </cell>
          <cell r="E458">
            <v>210000000</v>
          </cell>
          <cell r="F458">
            <v>8.5800000000000001E-2</v>
          </cell>
          <cell r="G458">
            <v>100.8</v>
          </cell>
          <cell r="H458">
            <v>211680000</v>
          </cell>
        </row>
        <row r="459">
          <cell r="B459" t="str">
            <v>20瀛洲债</v>
          </cell>
          <cell r="C459">
            <v>1950000</v>
          </cell>
          <cell r="D459">
            <v>100</v>
          </cell>
          <cell r="E459">
            <v>195000000</v>
          </cell>
          <cell r="F459">
            <v>7.9699999999999993E-2</v>
          </cell>
          <cell r="G459">
            <v>104.77</v>
          </cell>
          <cell r="H459">
            <v>204301500</v>
          </cell>
        </row>
        <row r="460">
          <cell r="B460" t="str">
            <v>21句容债</v>
          </cell>
          <cell r="C460">
            <v>600000</v>
          </cell>
          <cell r="D460">
            <v>100</v>
          </cell>
          <cell r="E460">
            <v>60000000</v>
          </cell>
          <cell r="F460">
            <v>2.4500000000000001E-2</v>
          </cell>
          <cell r="G460">
            <v>106.31</v>
          </cell>
          <cell r="H460">
            <v>63786000</v>
          </cell>
        </row>
        <row r="461">
          <cell r="B461" t="str">
            <v>H20红星3</v>
          </cell>
          <cell r="C461">
            <v>5000000</v>
          </cell>
          <cell r="D461">
            <v>100</v>
          </cell>
          <cell r="E461">
            <v>500000000</v>
          </cell>
          <cell r="F461">
            <v>0.20430000000000001</v>
          </cell>
          <cell r="G461">
            <v>49.28</v>
          </cell>
          <cell r="H461">
            <v>246400000</v>
          </cell>
        </row>
        <row r="462">
          <cell r="B462" t="str">
            <v>20昆交G1</v>
          </cell>
          <cell r="C462">
            <v>100000</v>
          </cell>
          <cell r="D462">
            <v>100</v>
          </cell>
          <cell r="E462">
            <v>10000000</v>
          </cell>
          <cell r="F462">
            <v>4.1000000000000003E-3</v>
          </cell>
          <cell r="G462">
            <v>82.6</v>
          </cell>
          <cell r="H462">
            <v>8260000</v>
          </cell>
        </row>
        <row r="463">
          <cell r="B463" t="str">
            <v>20柳投04</v>
          </cell>
          <cell r="C463">
            <v>4000000</v>
          </cell>
          <cell r="D463">
            <v>100</v>
          </cell>
          <cell r="E463">
            <v>400000000</v>
          </cell>
          <cell r="F463">
            <v>0.16339999999999999</v>
          </cell>
          <cell r="G463">
            <v>97.11</v>
          </cell>
          <cell r="H463">
            <v>388440000</v>
          </cell>
        </row>
        <row r="464">
          <cell r="B464" t="str">
            <v>20江油01</v>
          </cell>
          <cell r="C464">
            <v>550000</v>
          </cell>
          <cell r="D464">
            <v>100</v>
          </cell>
          <cell r="E464">
            <v>55000000</v>
          </cell>
          <cell r="F464">
            <v>2.2499999999999999E-2</v>
          </cell>
          <cell r="G464">
            <v>100</v>
          </cell>
          <cell r="H464">
            <v>55000000</v>
          </cell>
        </row>
        <row r="465">
          <cell r="B465" t="str">
            <v>21醴高01</v>
          </cell>
          <cell r="C465">
            <v>2400000</v>
          </cell>
          <cell r="D465">
            <v>100</v>
          </cell>
          <cell r="E465">
            <v>240000000</v>
          </cell>
          <cell r="F465">
            <v>9.8000000000000004E-2</v>
          </cell>
          <cell r="G465">
            <v>99.42</v>
          </cell>
          <cell r="H465">
            <v>238608000</v>
          </cell>
        </row>
        <row r="466">
          <cell r="B466" t="str">
            <v>21双桥01</v>
          </cell>
          <cell r="C466">
            <v>2600000</v>
          </cell>
          <cell r="D466">
            <v>100</v>
          </cell>
          <cell r="E466">
            <v>260000000</v>
          </cell>
          <cell r="F466">
            <v>0.1062</v>
          </cell>
          <cell r="G466">
            <v>99.2</v>
          </cell>
          <cell r="H466">
            <v>257920000</v>
          </cell>
        </row>
        <row r="467">
          <cell r="B467" t="str">
            <v>21通资01</v>
          </cell>
          <cell r="C467">
            <v>1500000</v>
          </cell>
          <cell r="D467">
            <v>100</v>
          </cell>
          <cell r="E467">
            <v>150000000</v>
          </cell>
          <cell r="F467">
            <v>6.13E-2</v>
          </cell>
          <cell r="G467">
            <v>100</v>
          </cell>
          <cell r="H467">
            <v>150000000</v>
          </cell>
        </row>
        <row r="468">
          <cell r="B468" t="str">
            <v>21龙廷01</v>
          </cell>
          <cell r="C468">
            <v>1500000</v>
          </cell>
          <cell r="D468">
            <v>100</v>
          </cell>
          <cell r="E468">
            <v>150000000</v>
          </cell>
          <cell r="F468">
            <v>6.13E-2</v>
          </cell>
          <cell r="G468">
            <v>98.71</v>
          </cell>
          <cell r="H468">
            <v>148065000</v>
          </cell>
        </row>
        <row r="469">
          <cell r="B469" t="str">
            <v>21蓝海03</v>
          </cell>
          <cell r="C469">
            <v>1765000</v>
          </cell>
          <cell r="D469">
            <v>100</v>
          </cell>
          <cell r="E469">
            <v>176500000</v>
          </cell>
          <cell r="F469">
            <v>7.2099999999999997E-2</v>
          </cell>
          <cell r="G469">
            <v>98.69</v>
          </cell>
          <cell r="H469">
            <v>174187850</v>
          </cell>
        </row>
        <row r="470">
          <cell r="B470" t="str">
            <v>21株金02</v>
          </cell>
          <cell r="C470">
            <v>1700000</v>
          </cell>
          <cell r="D470">
            <v>100</v>
          </cell>
          <cell r="E470">
            <v>170000000</v>
          </cell>
          <cell r="F470">
            <v>6.9400000000000003E-2</v>
          </cell>
          <cell r="G470">
            <v>99.21</v>
          </cell>
          <cell r="H470">
            <v>168657000</v>
          </cell>
        </row>
        <row r="471">
          <cell r="B471" t="str">
            <v>21灌江债</v>
          </cell>
          <cell r="C471">
            <v>2700000</v>
          </cell>
          <cell r="D471">
            <v>100</v>
          </cell>
          <cell r="E471">
            <v>270000000</v>
          </cell>
          <cell r="F471">
            <v>0.1103</v>
          </cell>
          <cell r="G471">
            <v>98.69</v>
          </cell>
          <cell r="H471">
            <v>266463000</v>
          </cell>
        </row>
        <row r="472">
          <cell r="B472" t="str">
            <v>21鑫达01</v>
          </cell>
          <cell r="C472">
            <v>2100000</v>
          </cell>
          <cell r="D472">
            <v>100</v>
          </cell>
          <cell r="E472">
            <v>210000000</v>
          </cell>
          <cell r="F472">
            <v>8.5800000000000001E-2</v>
          </cell>
          <cell r="G472">
            <v>100.26</v>
          </cell>
          <cell r="H472">
            <v>210546000</v>
          </cell>
        </row>
        <row r="473">
          <cell r="B473" t="str">
            <v>21西高02</v>
          </cell>
          <cell r="C473">
            <v>4500000</v>
          </cell>
          <cell r="D473">
            <v>100</v>
          </cell>
          <cell r="E473">
            <v>450000000</v>
          </cell>
          <cell r="F473">
            <v>0.18379999999999999</v>
          </cell>
          <cell r="G473">
            <v>100.61</v>
          </cell>
          <cell r="H473">
            <v>452745000</v>
          </cell>
        </row>
        <row r="474">
          <cell r="B474" t="str">
            <v>22嘉鱼01</v>
          </cell>
          <cell r="C474">
            <v>650000</v>
          </cell>
          <cell r="D474">
            <v>100</v>
          </cell>
          <cell r="E474">
            <v>65000000</v>
          </cell>
          <cell r="F474">
            <v>2.6599999999999999E-2</v>
          </cell>
          <cell r="G474">
            <v>98.36</v>
          </cell>
          <cell r="H474">
            <v>63934000</v>
          </cell>
        </row>
        <row r="475">
          <cell r="B475" t="str">
            <v>22航天02</v>
          </cell>
          <cell r="C475">
            <v>1200000</v>
          </cell>
          <cell r="D475">
            <v>100</v>
          </cell>
          <cell r="E475">
            <v>120000000</v>
          </cell>
          <cell r="F475">
            <v>4.9000000000000002E-2</v>
          </cell>
          <cell r="G475">
            <v>98.4</v>
          </cell>
          <cell r="H475">
            <v>118080000</v>
          </cell>
        </row>
        <row r="476">
          <cell r="B476" t="str">
            <v>22祁投01</v>
          </cell>
          <cell r="C476">
            <v>1000000</v>
          </cell>
          <cell r="D476">
            <v>100</v>
          </cell>
          <cell r="E476">
            <v>100000000</v>
          </cell>
          <cell r="F476">
            <v>4.0899999999999999E-2</v>
          </cell>
          <cell r="G476">
            <v>99.08</v>
          </cell>
          <cell r="H476">
            <v>99080000</v>
          </cell>
        </row>
        <row r="477">
          <cell r="B477" t="str">
            <v>22祁投02</v>
          </cell>
          <cell r="C477">
            <v>300000</v>
          </cell>
          <cell r="D477">
            <v>100</v>
          </cell>
          <cell r="E477">
            <v>30000000</v>
          </cell>
          <cell r="F477">
            <v>1.23E-2</v>
          </cell>
          <cell r="G477">
            <v>98.89</v>
          </cell>
          <cell r="H477">
            <v>29667000</v>
          </cell>
        </row>
        <row r="478">
          <cell r="B478" t="str">
            <v>22湘乡02</v>
          </cell>
          <cell r="C478">
            <v>1200000</v>
          </cell>
          <cell r="D478">
            <v>100</v>
          </cell>
          <cell r="E478">
            <v>120000000</v>
          </cell>
          <cell r="F478">
            <v>4.9000000000000002E-2</v>
          </cell>
          <cell r="G478">
            <v>100.14</v>
          </cell>
          <cell r="H478">
            <v>120168000</v>
          </cell>
        </row>
        <row r="479">
          <cell r="B479" t="str">
            <v>23鑫达01</v>
          </cell>
          <cell r="C479">
            <v>2100000</v>
          </cell>
          <cell r="D479">
            <v>100</v>
          </cell>
          <cell r="E479">
            <v>210000000</v>
          </cell>
          <cell r="F479">
            <v>8.5800000000000001E-2</v>
          </cell>
          <cell r="G479">
            <v>100</v>
          </cell>
          <cell r="H479">
            <v>210000000</v>
          </cell>
        </row>
        <row r="480">
          <cell r="B480" t="str">
            <v>23夷陵一</v>
          </cell>
          <cell r="C480">
            <v>300000</v>
          </cell>
          <cell r="D480">
            <v>100</v>
          </cell>
          <cell r="E480">
            <v>30000000</v>
          </cell>
          <cell r="F480">
            <v>1.23E-2</v>
          </cell>
          <cell r="G480">
            <v>100</v>
          </cell>
          <cell r="H480">
            <v>30000000</v>
          </cell>
        </row>
        <row r="481">
          <cell r="B481" t="str">
            <v>23夷陵二</v>
          </cell>
          <cell r="C481">
            <v>500000</v>
          </cell>
          <cell r="D481">
            <v>100</v>
          </cell>
          <cell r="E481">
            <v>50000000</v>
          </cell>
          <cell r="F481">
            <v>2.0400000000000001E-2</v>
          </cell>
          <cell r="G481">
            <v>100</v>
          </cell>
          <cell r="H481">
            <v>50000000</v>
          </cell>
        </row>
        <row r="482">
          <cell r="B482" t="str">
            <v>21昆速01</v>
          </cell>
          <cell r="C482">
            <v>1800000</v>
          </cell>
          <cell r="D482">
            <v>100</v>
          </cell>
          <cell r="E482">
            <v>180000000</v>
          </cell>
          <cell r="F482">
            <v>7.3499999999999996E-2</v>
          </cell>
          <cell r="G482">
            <v>100.72</v>
          </cell>
          <cell r="H482">
            <v>181296000</v>
          </cell>
        </row>
        <row r="483">
          <cell r="B483" t="str">
            <v>22昆交G1</v>
          </cell>
          <cell r="C483">
            <v>3000000</v>
          </cell>
          <cell r="D483">
            <v>100</v>
          </cell>
          <cell r="E483">
            <v>300000000</v>
          </cell>
          <cell r="F483">
            <v>0.1226</v>
          </cell>
          <cell r="G483">
            <v>99.23</v>
          </cell>
          <cell r="H483">
            <v>297690000</v>
          </cell>
        </row>
        <row r="484">
          <cell r="B484" t="str">
            <v>22曹国02</v>
          </cell>
          <cell r="C484">
            <v>1200000</v>
          </cell>
          <cell r="D484">
            <v>100</v>
          </cell>
          <cell r="E484">
            <v>120000000</v>
          </cell>
          <cell r="F484">
            <v>4.9000000000000002E-2</v>
          </cell>
          <cell r="G484">
            <v>98.83</v>
          </cell>
          <cell r="H484">
            <v>118596000</v>
          </cell>
        </row>
        <row r="485">
          <cell r="B485" t="str">
            <v>22云龙01</v>
          </cell>
          <cell r="C485">
            <v>2700000</v>
          </cell>
          <cell r="D485">
            <v>100</v>
          </cell>
          <cell r="E485">
            <v>270000000</v>
          </cell>
          <cell r="F485">
            <v>0.1103</v>
          </cell>
          <cell r="G485">
            <v>99.13</v>
          </cell>
          <cell r="H485">
            <v>267651000</v>
          </cell>
        </row>
        <row r="486">
          <cell r="B486" t="str">
            <v>22津投09</v>
          </cell>
          <cell r="C486">
            <v>3600000</v>
          </cell>
          <cell r="D486">
            <v>100</v>
          </cell>
          <cell r="E486">
            <v>360000000</v>
          </cell>
          <cell r="F486">
            <v>0.14710000000000001</v>
          </cell>
          <cell r="G486">
            <v>98.42</v>
          </cell>
          <cell r="H486">
            <v>354312000</v>
          </cell>
        </row>
        <row r="487">
          <cell r="B487" t="str">
            <v>22津投11</v>
          </cell>
          <cell r="C487">
            <v>2300000</v>
          </cell>
          <cell r="D487">
            <v>100</v>
          </cell>
          <cell r="E487">
            <v>230000000</v>
          </cell>
          <cell r="F487">
            <v>9.4E-2</v>
          </cell>
          <cell r="G487">
            <v>98.17</v>
          </cell>
          <cell r="H487">
            <v>225791000</v>
          </cell>
        </row>
        <row r="488">
          <cell r="B488" t="str">
            <v>22交通G2</v>
          </cell>
          <cell r="C488">
            <v>700000</v>
          </cell>
          <cell r="D488">
            <v>100</v>
          </cell>
          <cell r="E488">
            <v>70000000</v>
          </cell>
          <cell r="F488">
            <v>2.86E-2</v>
          </cell>
          <cell r="G488">
            <v>97</v>
          </cell>
          <cell r="H488">
            <v>67900000</v>
          </cell>
        </row>
        <row r="489">
          <cell r="B489" t="str">
            <v>22津投13</v>
          </cell>
          <cell r="C489">
            <v>3100000</v>
          </cell>
          <cell r="D489">
            <v>100</v>
          </cell>
          <cell r="E489">
            <v>310000000</v>
          </cell>
          <cell r="F489">
            <v>0.12659999999999999</v>
          </cell>
          <cell r="G489">
            <v>98.15</v>
          </cell>
          <cell r="H489">
            <v>304265000</v>
          </cell>
        </row>
        <row r="490">
          <cell r="B490" t="str">
            <v>21水发01</v>
          </cell>
          <cell r="C490">
            <v>700000</v>
          </cell>
          <cell r="D490">
            <v>100</v>
          </cell>
          <cell r="E490">
            <v>70000000</v>
          </cell>
          <cell r="F490">
            <v>2.86E-2</v>
          </cell>
          <cell r="G490">
            <v>100</v>
          </cell>
          <cell r="H490">
            <v>70000000</v>
          </cell>
        </row>
        <row r="491">
          <cell r="B491" t="str">
            <v>21曹国04</v>
          </cell>
          <cell r="C491">
            <v>3000000</v>
          </cell>
          <cell r="D491">
            <v>100</v>
          </cell>
          <cell r="E491">
            <v>300000000</v>
          </cell>
          <cell r="F491">
            <v>0.1226</v>
          </cell>
          <cell r="G491">
            <v>98.12</v>
          </cell>
          <cell r="H491">
            <v>294360000</v>
          </cell>
        </row>
        <row r="492">
          <cell r="B492" t="str">
            <v>深圳</v>
          </cell>
          <cell r="E492">
            <v>1030000000</v>
          </cell>
          <cell r="F492">
            <v>0.42080000000000001</v>
          </cell>
          <cell r="H492">
            <v>1034346400</v>
          </cell>
        </row>
        <row r="493">
          <cell r="B493" t="str">
            <v>18申宏02</v>
          </cell>
          <cell r="C493">
            <v>300000</v>
          </cell>
          <cell r="D493">
            <v>100</v>
          </cell>
          <cell r="E493">
            <v>30000000</v>
          </cell>
          <cell r="F493">
            <v>1.23E-2</v>
          </cell>
          <cell r="G493">
            <v>100.788</v>
          </cell>
          <cell r="H493">
            <v>30236400</v>
          </cell>
        </row>
        <row r="494">
          <cell r="B494" t="str">
            <v>20潍投02</v>
          </cell>
          <cell r="C494">
            <v>4000000</v>
          </cell>
          <cell r="D494">
            <v>100</v>
          </cell>
          <cell r="E494">
            <v>400000000</v>
          </cell>
          <cell r="F494">
            <v>0.16339999999999999</v>
          </cell>
          <cell r="G494">
            <v>101.023</v>
          </cell>
          <cell r="H494">
            <v>404092000</v>
          </cell>
        </row>
        <row r="495">
          <cell r="B495" t="str">
            <v>20长新05</v>
          </cell>
          <cell r="C495">
            <v>6000000</v>
          </cell>
          <cell r="D495">
            <v>100</v>
          </cell>
          <cell r="E495">
            <v>600000000</v>
          </cell>
          <cell r="F495">
            <v>0.24510000000000001</v>
          </cell>
          <cell r="G495">
            <v>100.003</v>
          </cell>
          <cell r="H495">
            <v>600018000</v>
          </cell>
        </row>
        <row r="496">
          <cell r="B496" t="str">
            <v>银行间</v>
          </cell>
          <cell r="E496">
            <v>27099000000</v>
          </cell>
          <cell r="F496">
            <v>11.0702</v>
          </cell>
          <cell r="H496">
            <v>26789597800</v>
          </cell>
        </row>
        <row r="497">
          <cell r="B497" t="str">
            <v>14陕煤化债</v>
          </cell>
          <cell r="C497">
            <v>500000</v>
          </cell>
          <cell r="D497">
            <v>100</v>
          </cell>
          <cell r="E497">
            <v>50000000</v>
          </cell>
          <cell r="F497">
            <v>2.0400000000000001E-2</v>
          </cell>
          <cell r="G497">
            <v>103.48</v>
          </cell>
          <cell r="H497">
            <v>51740000</v>
          </cell>
        </row>
        <row r="498">
          <cell r="B498" t="str">
            <v>15渤海水产债</v>
          </cell>
          <cell r="C498">
            <v>2000000</v>
          </cell>
          <cell r="D498">
            <v>100</v>
          </cell>
          <cell r="E498">
            <v>200000000</v>
          </cell>
          <cell r="F498">
            <v>8.1699999999999995E-2</v>
          </cell>
          <cell r="G498">
            <v>100.17</v>
          </cell>
          <cell r="H498">
            <v>200340000</v>
          </cell>
        </row>
        <row r="499">
          <cell r="B499" t="str">
            <v>19兰陵国资债</v>
          </cell>
          <cell r="C499">
            <v>2000000</v>
          </cell>
          <cell r="D499">
            <v>80</v>
          </cell>
          <cell r="E499">
            <v>160000000</v>
          </cell>
          <cell r="F499">
            <v>6.54E-2</v>
          </cell>
          <cell r="G499">
            <v>80.33</v>
          </cell>
          <cell r="H499">
            <v>160660000</v>
          </cell>
        </row>
        <row r="500">
          <cell r="B500" t="str">
            <v>19费城资债01</v>
          </cell>
          <cell r="C500">
            <v>500000</v>
          </cell>
          <cell r="D500">
            <v>80</v>
          </cell>
          <cell r="E500">
            <v>40000000</v>
          </cell>
          <cell r="F500">
            <v>1.6299999999999999E-2</v>
          </cell>
          <cell r="G500">
            <v>80.45</v>
          </cell>
          <cell r="H500">
            <v>40225000</v>
          </cell>
        </row>
        <row r="501">
          <cell r="B501" t="str">
            <v>16雅安MTN001</v>
          </cell>
          <cell r="C501">
            <v>1000000</v>
          </cell>
          <cell r="D501">
            <v>100</v>
          </cell>
          <cell r="E501">
            <v>100000000</v>
          </cell>
          <cell r="F501">
            <v>4.0899999999999999E-2</v>
          </cell>
          <cell r="G501">
            <v>96.66</v>
          </cell>
          <cell r="H501">
            <v>96660000</v>
          </cell>
        </row>
        <row r="502">
          <cell r="B502" t="str">
            <v>18淄博高新MTN001</v>
          </cell>
          <cell r="C502">
            <v>800000</v>
          </cell>
          <cell r="D502">
            <v>100</v>
          </cell>
          <cell r="E502">
            <v>80000000</v>
          </cell>
          <cell r="F502">
            <v>3.27E-2</v>
          </cell>
          <cell r="G502">
            <v>101.02</v>
          </cell>
          <cell r="H502">
            <v>80816000</v>
          </cell>
        </row>
        <row r="503">
          <cell r="B503" t="str">
            <v>18首钢MTN005</v>
          </cell>
          <cell r="C503">
            <v>1800000</v>
          </cell>
          <cell r="D503">
            <v>100</v>
          </cell>
          <cell r="E503">
            <v>180000000</v>
          </cell>
          <cell r="F503">
            <v>7.3499999999999996E-2</v>
          </cell>
          <cell r="G503">
            <v>101.02</v>
          </cell>
          <cell r="H503">
            <v>181836000</v>
          </cell>
        </row>
        <row r="504">
          <cell r="B504" t="str">
            <v>19青岛城投MTN001</v>
          </cell>
          <cell r="C504">
            <v>300000</v>
          </cell>
          <cell r="D504">
            <v>100</v>
          </cell>
          <cell r="E504">
            <v>30000000</v>
          </cell>
          <cell r="F504">
            <v>1.23E-2</v>
          </cell>
          <cell r="G504">
            <v>101.08</v>
          </cell>
          <cell r="H504">
            <v>30324000</v>
          </cell>
        </row>
        <row r="505">
          <cell r="B505" t="str">
            <v>19首钢MTN001</v>
          </cell>
          <cell r="C505">
            <v>200000</v>
          </cell>
          <cell r="D505">
            <v>100</v>
          </cell>
          <cell r="E505">
            <v>20000000</v>
          </cell>
          <cell r="F505">
            <v>8.2000000000000007E-3</v>
          </cell>
          <cell r="G505">
            <v>101.18</v>
          </cell>
          <cell r="H505">
            <v>20236000</v>
          </cell>
        </row>
        <row r="506">
          <cell r="B506" t="str">
            <v>19苏州国际MTN002</v>
          </cell>
          <cell r="C506">
            <v>1300000</v>
          </cell>
          <cell r="D506">
            <v>100</v>
          </cell>
          <cell r="E506">
            <v>130000000</v>
          </cell>
          <cell r="F506">
            <v>5.3100000000000001E-2</v>
          </cell>
          <cell r="G506">
            <v>101.52</v>
          </cell>
          <cell r="H506">
            <v>131976000</v>
          </cell>
        </row>
        <row r="507">
          <cell r="B507" t="str">
            <v>19大足工业MTN001</v>
          </cell>
          <cell r="C507">
            <v>2500000</v>
          </cell>
          <cell r="D507">
            <v>100</v>
          </cell>
          <cell r="E507">
            <v>250000000</v>
          </cell>
          <cell r="F507">
            <v>0.1021</v>
          </cell>
          <cell r="G507">
            <v>100.03</v>
          </cell>
          <cell r="H507">
            <v>250075000</v>
          </cell>
        </row>
        <row r="508">
          <cell r="B508" t="str">
            <v>19首钢MTN003</v>
          </cell>
          <cell r="C508">
            <v>500000</v>
          </cell>
          <cell r="D508">
            <v>100</v>
          </cell>
          <cell r="E508">
            <v>50000000</v>
          </cell>
          <cell r="F508">
            <v>2.0400000000000001E-2</v>
          </cell>
          <cell r="G508">
            <v>101.65</v>
          </cell>
          <cell r="H508">
            <v>50825000</v>
          </cell>
        </row>
        <row r="509">
          <cell r="B509" t="str">
            <v>19大足永晟MTN001</v>
          </cell>
          <cell r="C509">
            <v>2000000</v>
          </cell>
          <cell r="D509">
            <v>100</v>
          </cell>
          <cell r="E509">
            <v>200000000</v>
          </cell>
          <cell r="F509">
            <v>8.1699999999999995E-2</v>
          </cell>
          <cell r="G509">
            <v>100.39</v>
          </cell>
          <cell r="H509">
            <v>200780000</v>
          </cell>
        </row>
        <row r="510">
          <cell r="B510" t="str">
            <v>19首钢MTN004</v>
          </cell>
          <cell r="C510">
            <v>1000000</v>
          </cell>
          <cell r="D510">
            <v>100</v>
          </cell>
          <cell r="E510">
            <v>100000000</v>
          </cell>
          <cell r="F510">
            <v>4.0899999999999999E-2</v>
          </cell>
          <cell r="G510">
            <v>101.62</v>
          </cell>
          <cell r="H510">
            <v>101620000</v>
          </cell>
        </row>
        <row r="511">
          <cell r="B511" t="str">
            <v>19金隅MTN001</v>
          </cell>
          <cell r="C511">
            <v>200000</v>
          </cell>
          <cell r="D511">
            <v>100</v>
          </cell>
          <cell r="E511">
            <v>20000000</v>
          </cell>
          <cell r="F511">
            <v>8.2000000000000007E-3</v>
          </cell>
          <cell r="G511">
            <v>101.34</v>
          </cell>
          <cell r="H511">
            <v>20268000</v>
          </cell>
        </row>
        <row r="512">
          <cell r="B512" t="str">
            <v>19苏交通MTN003</v>
          </cell>
          <cell r="C512">
            <v>1300000</v>
          </cell>
          <cell r="D512">
            <v>100</v>
          </cell>
          <cell r="E512">
            <v>130000000</v>
          </cell>
          <cell r="F512">
            <v>5.3100000000000001E-2</v>
          </cell>
          <cell r="G512">
            <v>101.39</v>
          </cell>
          <cell r="H512">
            <v>131807000</v>
          </cell>
        </row>
        <row r="513">
          <cell r="B513" t="str">
            <v>19闽投MTN004</v>
          </cell>
          <cell r="C513">
            <v>600000</v>
          </cell>
          <cell r="D513">
            <v>100</v>
          </cell>
          <cell r="E513">
            <v>60000000</v>
          </cell>
          <cell r="F513">
            <v>2.4500000000000001E-2</v>
          </cell>
          <cell r="G513">
            <v>101.5</v>
          </cell>
          <cell r="H513">
            <v>60900000</v>
          </cell>
        </row>
        <row r="514">
          <cell r="B514" t="str">
            <v>19苏交通MTN004</v>
          </cell>
          <cell r="C514">
            <v>700000</v>
          </cell>
          <cell r="D514">
            <v>100</v>
          </cell>
          <cell r="E514">
            <v>70000000</v>
          </cell>
          <cell r="F514">
            <v>2.86E-2</v>
          </cell>
          <cell r="G514">
            <v>101.37</v>
          </cell>
          <cell r="H514">
            <v>70959000</v>
          </cell>
        </row>
        <row r="515">
          <cell r="B515" t="str">
            <v>19金隅MTN002</v>
          </cell>
          <cell r="C515">
            <v>1000000</v>
          </cell>
          <cell r="D515">
            <v>100</v>
          </cell>
          <cell r="E515">
            <v>100000000</v>
          </cell>
          <cell r="F515">
            <v>4.0899999999999999E-2</v>
          </cell>
          <cell r="G515">
            <v>101.18</v>
          </cell>
          <cell r="H515">
            <v>101180000</v>
          </cell>
        </row>
        <row r="516">
          <cell r="B516" t="str">
            <v>19陕煤化MTN003</v>
          </cell>
          <cell r="C516">
            <v>700000</v>
          </cell>
          <cell r="D516">
            <v>100</v>
          </cell>
          <cell r="E516">
            <v>70000000</v>
          </cell>
          <cell r="F516">
            <v>2.86E-2</v>
          </cell>
          <cell r="G516">
            <v>101.09</v>
          </cell>
          <cell r="H516">
            <v>70763000</v>
          </cell>
        </row>
        <row r="517">
          <cell r="B517" t="str">
            <v>20自贡城投MTN001</v>
          </cell>
          <cell r="C517">
            <v>4000000</v>
          </cell>
          <cell r="D517">
            <v>100</v>
          </cell>
          <cell r="E517">
            <v>400000000</v>
          </cell>
          <cell r="F517">
            <v>0.16339999999999999</v>
          </cell>
          <cell r="G517">
            <v>99.92</v>
          </cell>
          <cell r="H517">
            <v>399680000</v>
          </cell>
        </row>
        <row r="518">
          <cell r="B518" t="str">
            <v>20天津经开MTN002</v>
          </cell>
          <cell r="C518">
            <v>3000000</v>
          </cell>
          <cell r="D518">
            <v>100</v>
          </cell>
          <cell r="E518">
            <v>300000000</v>
          </cell>
          <cell r="F518">
            <v>0.1226</v>
          </cell>
          <cell r="G518">
            <v>99.07</v>
          </cell>
          <cell r="H518">
            <v>297210000</v>
          </cell>
        </row>
        <row r="519">
          <cell r="B519" t="str">
            <v>20柳州城投MTN002</v>
          </cell>
          <cell r="C519">
            <v>2000000</v>
          </cell>
          <cell r="D519">
            <v>100</v>
          </cell>
          <cell r="E519">
            <v>200000000</v>
          </cell>
          <cell r="F519">
            <v>8.1699999999999995E-2</v>
          </cell>
          <cell r="G519">
            <v>97.51</v>
          </cell>
          <cell r="H519">
            <v>195020000</v>
          </cell>
        </row>
        <row r="520">
          <cell r="B520" t="str">
            <v>20邳州润城MTN001</v>
          </cell>
          <cell r="C520">
            <v>2000000</v>
          </cell>
          <cell r="D520">
            <v>100</v>
          </cell>
          <cell r="E520">
            <v>200000000</v>
          </cell>
          <cell r="F520">
            <v>8.1699999999999995E-2</v>
          </cell>
          <cell r="G520">
            <v>100.78</v>
          </cell>
          <cell r="H520">
            <v>201560000</v>
          </cell>
        </row>
        <row r="521">
          <cell r="B521" t="str">
            <v>20蓝海投资MTN001</v>
          </cell>
          <cell r="C521">
            <v>600000</v>
          </cell>
          <cell r="D521">
            <v>100</v>
          </cell>
          <cell r="E521">
            <v>60000000</v>
          </cell>
          <cell r="F521">
            <v>2.4500000000000001E-2</v>
          </cell>
          <cell r="G521">
            <v>99.81</v>
          </cell>
          <cell r="H521">
            <v>59886000</v>
          </cell>
        </row>
        <row r="522">
          <cell r="B522" t="str">
            <v>20贾汪城投MTN002</v>
          </cell>
          <cell r="C522">
            <v>2000000</v>
          </cell>
          <cell r="D522">
            <v>100</v>
          </cell>
          <cell r="E522">
            <v>200000000</v>
          </cell>
          <cell r="F522">
            <v>8.1699999999999995E-2</v>
          </cell>
          <cell r="G522">
            <v>100.3</v>
          </cell>
          <cell r="H522">
            <v>200600000</v>
          </cell>
        </row>
        <row r="523">
          <cell r="B523" t="str">
            <v>20天津经开MTN004</v>
          </cell>
          <cell r="C523">
            <v>3400000</v>
          </cell>
          <cell r="D523">
            <v>100</v>
          </cell>
          <cell r="E523">
            <v>340000000</v>
          </cell>
          <cell r="F523">
            <v>0.1389</v>
          </cell>
          <cell r="G523">
            <v>99.07</v>
          </cell>
          <cell r="H523">
            <v>336838000</v>
          </cell>
        </row>
        <row r="524">
          <cell r="B524" t="str">
            <v>20红谷滩MTN001</v>
          </cell>
          <cell r="C524">
            <v>1100000</v>
          </cell>
          <cell r="D524">
            <v>100</v>
          </cell>
          <cell r="E524">
            <v>110000000</v>
          </cell>
          <cell r="F524">
            <v>4.4900000000000002E-2</v>
          </cell>
          <cell r="G524">
            <v>101.07</v>
          </cell>
          <cell r="H524">
            <v>111177000</v>
          </cell>
        </row>
        <row r="525">
          <cell r="B525" t="str">
            <v>21黔江城投MTN001</v>
          </cell>
          <cell r="C525">
            <v>1100000</v>
          </cell>
          <cell r="D525">
            <v>100</v>
          </cell>
          <cell r="E525">
            <v>110000000</v>
          </cell>
          <cell r="F525">
            <v>4.4900000000000002E-2</v>
          </cell>
          <cell r="G525">
            <v>100.86</v>
          </cell>
          <cell r="H525">
            <v>110946000</v>
          </cell>
        </row>
        <row r="526">
          <cell r="B526" t="str">
            <v>21昆明高速MTN002</v>
          </cell>
          <cell r="C526">
            <v>3000000</v>
          </cell>
          <cell r="D526">
            <v>100</v>
          </cell>
          <cell r="E526">
            <v>300000000</v>
          </cell>
          <cell r="F526">
            <v>0.1226</v>
          </cell>
          <cell r="G526">
            <v>97.59</v>
          </cell>
          <cell r="H526">
            <v>292770000</v>
          </cell>
        </row>
        <row r="527">
          <cell r="B527" t="str">
            <v>21金阳投资MTN001</v>
          </cell>
          <cell r="C527">
            <v>3000000</v>
          </cell>
          <cell r="D527">
            <v>100</v>
          </cell>
          <cell r="E527">
            <v>300000000</v>
          </cell>
          <cell r="F527">
            <v>0.1226</v>
          </cell>
          <cell r="G527">
            <v>100.98</v>
          </cell>
          <cell r="H527">
            <v>302940000</v>
          </cell>
        </row>
        <row r="528">
          <cell r="B528" t="str">
            <v>21株洲云龙MTN002</v>
          </cell>
          <cell r="C528">
            <v>1800000</v>
          </cell>
          <cell r="D528">
            <v>100</v>
          </cell>
          <cell r="E528">
            <v>180000000</v>
          </cell>
          <cell r="F528">
            <v>7.3499999999999996E-2</v>
          </cell>
          <cell r="G528">
            <v>100.51</v>
          </cell>
          <cell r="H528">
            <v>180918000</v>
          </cell>
        </row>
        <row r="529">
          <cell r="B529" t="str">
            <v>21广元城建MTN001</v>
          </cell>
          <cell r="C529">
            <v>1200000</v>
          </cell>
          <cell r="D529">
            <v>100</v>
          </cell>
          <cell r="E529">
            <v>120000000</v>
          </cell>
          <cell r="F529">
            <v>4.9000000000000002E-2</v>
          </cell>
          <cell r="G529">
            <v>100.37</v>
          </cell>
          <cell r="H529">
            <v>120444000</v>
          </cell>
        </row>
        <row r="530">
          <cell r="B530" t="str">
            <v>21潞安MTN003B</v>
          </cell>
          <cell r="C530">
            <v>1500000</v>
          </cell>
          <cell r="D530">
            <v>100</v>
          </cell>
          <cell r="E530">
            <v>150000000</v>
          </cell>
          <cell r="F530">
            <v>6.13E-2</v>
          </cell>
          <cell r="G530">
            <v>103.78</v>
          </cell>
          <cell r="H530">
            <v>155670000</v>
          </cell>
        </row>
        <row r="531">
          <cell r="B531" t="str">
            <v>21磁湖高新MTN003</v>
          </cell>
          <cell r="C531">
            <v>600000</v>
          </cell>
          <cell r="D531">
            <v>100</v>
          </cell>
          <cell r="E531">
            <v>60000000</v>
          </cell>
          <cell r="F531">
            <v>2.4500000000000001E-2</v>
          </cell>
          <cell r="G531">
            <v>100.11</v>
          </cell>
          <cell r="H531">
            <v>60066000</v>
          </cell>
        </row>
        <row r="532">
          <cell r="B532" t="str">
            <v>21益阳城投MTN001</v>
          </cell>
          <cell r="C532">
            <v>3000000</v>
          </cell>
          <cell r="D532">
            <v>100</v>
          </cell>
          <cell r="E532">
            <v>300000000</v>
          </cell>
          <cell r="F532">
            <v>0.1226</v>
          </cell>
          <cell r="G532">
            <v>100.68</v>
          </cell>
          <cell r="H532">
            <v>302040000</v>
          </cell>
        </row>
        <row r="533">
          <cell r="B533" t="str">
            <v>21晋能电力MTN011</v>
          </cell>
          <cell r="C533">
            <v>4000000</v>
          </cell>
          <cell r="D533">
            <v>100</v>
          </cell>
          <cell r="E533">
            <v>400000000</v>
          </cell>
          <cell r="F533">
            <v>0.16339999999999999</v>
          </cell>
          <cell r="G533">
            <v>104.28</v>
          </cell>
          <cell r="H533">
            <v>417120000</v>
          </cell>
        </row>
        <row r="534">
          <cell r="B534" t="str">
            <v>21怀化城投MTN002</v>
          </cell>
          <cell r="C534">
            <v>4500000</v>
          </cell>
          <cell r="D534">
            <v>100</v>
          </cell>
          <cell r="E534">
            <v>450000000</v>
          </cell>
          <cell r="F534">
            <v>0.18379999999999999</v>
          </cell>
          <cell r="G534">
            <v>101.5</v>
          </cell>
          <cell r="H534">
            <v>456750000</v>
          </cell>
        </row>
        <row r="535">
          <cell r="B535" t="str">
            <v>21昆明土地MTN001</v>
          </cell>
          <cell r="C535">
            <v>2300000</v>
          </cell>
          <cell r="D535">
            <v>100</v>
          </cell>
          <cell r="E535">
            <v>230000000</v>
          </cell>
          <cell r="F535">
            <v>9.4E-2</v>
          </cell>
          <cell r="G535">
            <v>96.4</v>
          </cell>
          <cell r="H535">
            <v>221720000</v>
          </cell>
        </row>
        <row r="536">
          <cell r="B536" t="str">
            <v>21曹妃国控MTN001</v>
          </cell>
          <cell r="C536">
            <v>3800000</v>
          </cell>
          <cell r="D536">
            <v>100</v>
          </cell>
          <cell r="E536">
            <v>380000000</v>
          </cell>
          <cell r="F536">
            <v>0.1552</v>
          </cell>
          <cell r="G536">
            <v>99.71</v>
          </cell>
          <cell r="H536">
            <v>378898000</v>
          </cell>
        </row>
        <row r="537">
          <cell r="B537" t="str">
            <v>21晋能电力MTN006</v>
          </cell>
          <cell r="C537">
            <v>4000000</v>
          </cell>
          <cell r="D537">
            <v>100</v>
          </cell>
          <cell r="E537">
            <v>400000000</v>
          </cell>
          <cell r="F537">
            <v>0.16339999999999999</v>
          </cell>
          <cell r="G537">
            <v>104.06</v>
          </cell>
          <cell r="H537">
            <v>416240000</v>
          </cell>
        </row>
        <row r="538">
          <cell r="B538" t="str">
            <v>21淮北建投MTN003</v>
          </cell>
          <cell r="C538">
            <v>700000</v>
          </cell>
          <cell r="D538">
            <v>100</v>
          </cell>
          <cell r="E538">
            <v>70000000</v>
          </cell>
          <cell r="F538">
            <v>2.86E-2</v>
          </cell>
          <cell r="G538">
            <v>100.91</v>
          </cell>
          <cell r="H538">
            <v>70637000</v>
          </cell>
        </row>
        <row r="539">
          <cell r="B539" t="str">
            <v>21吉首华泰MTN001</v>
          </cell>
          <cell r="C539">
            <v>1500000</v>
          </cell>
          <cell r="D539">
            <v>100</v>
          </cell>
          <cell r="E539">
            <v>150000000</v>
          </cell>
          <cell r="F539">
            <v>6.13E-2</v>
          </cell>
          <cell r="G539">
            <v>99.62</v>
          </cell>
          <cell r="H539">
            <v>149430000</v>
          </cell>
        </row>
        <row r="540">
          <cell r="B540" t="str">
            <v>21安康高新MTN001</v>
          </cell>
          <cell r="C540">
            <v>1050000</v>
          </cell>
          <cell r="D540">
            <v>100</v>
          </cell>
          <cell r="E540">
            <v>105000000</v>
          </cell>
          <cell r="F540">
            <v>4.2900000000000001E-2</v>
          </cell>
          <cell r="G540">
            <v>100.03</v>
          </cell>
          <cell r="H540">
            <v>105031500</v>
          </cell>
        </row>
        <row r="541">
          <cell r="B541" t="str">
            <v>21兆泰集团MTN001</v>
          </cell>
          <cell r="C541">
            <v>2600000</v>
          </cell>
          <cell r="D541">
            <v>100</v>
          </cell>
          <cell r="E541">
            <v>260000000</v>
          </cell>
          <cell r="F541">
            <v>0.1062</v>
          </cell>
          <cell r="G541">
            <v>99.65</v>
          </cell>
          <cell r="H541">
            <v>259090000</v>
          </cell>
        </row>
        <row r="542">
          <cell r="B542" t="str">
            <v>21泸州高新MTN001</v>
          </cell>
          <cell r="C542">
            <v>200000</v>
          </cell>
          <cell r="D542">
            <v>100</v>
          </cell>
          <cell r="E542">
            <v>20000000</v>
          </cell>
          <cell r="F542">
            <v>8.2000000000000007E-3</v>
          </cell>
          <cell r="G542">
            <v>99.55</v>
          </cell>
          <cell r="H542">
            <v>19910000</v>
          </cell>
        </row>
        <row r="543">
          <cell r="B543" t="str">
            <v>21昆明公租MTN001</v>
          </cell>
          <cell r="C543">
            <v>1500000</v>
          </cell>
          <cell r="D543">
            <v>100</v>
          </cell>
          <cell r="E543">
            <v>150000000</v>
          </cell>
          <cell r="F543">
            <v>6.13E-2</v>
          </cell>
          <cell r="G543">
            <v>97.73</v>
          </cell>
          <cell r="H543">
            <v>146595000</v>
          </cell>
        </row>
        <row r="544">
          <cell r="B544" t="str">
            <v>22临淄公资MTN001</v>
          </cell>
          <cell r="C544">
            <v>2100000</v>
          </cell>
          <cell r="D544">
            <v>100</v>
          </cell>
          <cell r="E544">
            <v>210000000</v>
          </cell>
          <cell r="F544">
            <v>8.5800000000000001E-2</v>
          </cell>
          <cell r="G544">
            <v>95.21</v>
          </cell>
          <cell r="H544">
            <v>199941000</v>
          </cell>
        </row>
        <row r="545">
          <cell r="B545" t="str">
            <v>22临淄公资MTN002</v>
          </cell>
          <cell r="C545">
            <v>990000</v>
          </cell>
          <cell r="D545">
            <v>100</v>
          </cell>
          <cell r="E545">
            <v>99000000</v>
          </cell>
          <cell r="F545">
            <v>4.0399999999999998E-2</v>
          </cell>
          <cell r="G545">
            <v>94.91</v>
          </cell>
          <cell r="H545">
            <v>93960900</v>
          </cell>
        </row>
        <row r="546">
          <cell r="B546" t="str">
            <v>22唐山金融MTN001</v>
          </cell>
          <cell r="C546">
            <v>4500000</v>
          </cell>
          <cell r="D546">
            <v>100</v>
          </cell>
          <cell r="E546">
            <v>450000000</v>
          </cell>
          <cell r="F546">
            <v>0.18379999999999999</v>
          </cell>
          <cell r="G546">
            <v>99.82</v>
          </cell>
          <cell r="H546">
            <v>449190000</v>
          </cell>
        </row>
        <row r="547">
          <cell r="B547" t="str">
            <v>22江津城建MTN001</v>
          </cell>
          <cell r="C547">
            <v>1400000</v>
          </cell>
          <cell r="D547">
            <v>100</v>
          </cell>
          <cell r="E547">
            <v>140000000</v>
          </cell>
          <cell r="F547">
            <v>5.7200000000000001E-2</v>
          </cell>
          <cell r="G547">
            <v>102.24</v>
          </cell>
          <cell r="H547">
            <v>143136000</v>
          </cell>
        </row>
        <row r="548">
          <cell r="B548" t="str">
            <v>22重庆合川MTN001</v>
          </cell>
          <cell r="C548">
            <v>1200000</v>
          </cell>
          <cell r="D548">
            <v>100</v>
          </cell>
          <cell r="E548">
            <v>120000000</v>
          </cell>
          <cell r="F548">
            <v>4.9000000000000002E-2</v>
          </cell>
          <cell r="G548">
            <v>100.36</v>
          </cell>
          <cell r="H548">
            <v>120432000</v>
          </cell>
        </row>
        <row r="549">
          <cell r="B549" t="str">
            <v>22昆明公租MTN001</v>
          </cell>
          <cell r="C549">
            <v>2100000</v>
          </cell>
          <cell r="D549">
            <v>100</v>
          </cell>
          <cell r="E549">
            <v>210000000</v>
          </cell>
          <cell r="F549">
            <v>8.5800000000000001E-2</v>
          </cell>
          <cell r="G549">
            <v>97.35</v>
          </cell>
          <cell r="H549">
            <v>204435000</v>
          </cell>
        </row>
        <row r="550">
          <cell r="B550" t="str">
            <v>22西安浐灞MTN001</v>
          </cell>
          <cell r="C550">
            <v>1700000</v>
          </cell>
          <cell r="D550">
            <v>100</v>
          </cell>
          <cell r="E550">
            <v>170000000</v>
          </cell>
          <cell r="F550">
            <v>6.9400000000000003E-2</v>
          </cell>
          <cell r="G550">
            <v>99.15</v>
          </cell>
          <cell r="H550">
            <v>168555000</v>
          </cell>
        </row>
        <row r="551">
          <cell r="B551" t="str">
            <v>22黄石国资MTN001</v>
          </cell>
          <cell r="C551">
            <v>1300000</v>
          </cell>
          <cell r="D551">
            <v>100</v>
          </cell>
          <cell r="E551">
            <v>130000000</v>
          </cell>
          <cell r="F551">
            <v>5.3100000000000001E-2</v>
          </cell>
          <cell r="G551">
            <v>101</v>
          </cell>
          <cell r="H551">
            <v>131300000</v>
          </cell>
        </row>
        <row r="552">
          <cell r="B552" t="str">
            <v>22昆明土地MTN001</v>
          </cell>
          <cell r="C552">
            <v>2200000</v>
          </cell>
          <cell r="D552">
            <v>100</v>
          </cell>
          <cell r="E552">
            <v>220000000</v>
          </cell>
          <cell r="F552">
            <v>8.9899999999999994E-2</v>
          </cell>
          <cell r="G552">
            <v>96.24</v>
          </cell>
          <cell r="H552">
            <v>211728000</v>
          </cell>
        </row>
        <row r="553">
          <cell r="B553" t="str">
            <v>22寿光城投MTN001</v>
          </cell>
          <cell r="C553">
            <v>1500000</v>
          </cell>
          <cell r="D553">
            <v>100</v>
          </cell>
          <cell r="E553">
            <v>150000000</v>
          </cell>
          <cell r="F553">
            <v>6.13E-2</v>
          </cell>
          <cell r="G553">
            <v>98.65</v>
          </cell>
          <cell r="H553">
            <v>147975000</v>
          </cell>
        </row>
        <row r="554">
          <cell r="B554" t="str">
            <v>22津城建MTN002</v>
          </cell>
          <cell r="C554">
            <v>1000000</v>
          </cell>
          <cell r="D554">
            <v>100</v>
          </cell>
          <cell r="E554">
            <v>100000000</v>
          </cell>
          <cell r="F554">
            <v>4.0899999999999999E-2</v>
          </cell>
          <cell r="G554">
            <v>98.51</v>
          </cell>
          <cell r="H554">
            <v>98510000</v>
          </cell>
        </row>
        <row r="555">
          <cell r="B555" t="str">
            <v>22吉林国资MTN001</v>
          </cell>
          <cell r="C555">
            <v>3000000</v>
          </cell>
          <cell r="D555">
            <v>100</v>
          </cell>
          <cell r="E555">
            <v>300000000</v>
          </cell>
          <cell r="F555">
            <v>0.1226</v>
          </cell>
          <cell r="G555">
            <v>99.16</v>
          </cell>
          <cell r="H555">
            <v>297480000</v>
          </cell>
        </row>
        <row r="556">
          <cell r="B556" t="str">
            <v>22綦江新城MTN001</v>
          </cell>
          <cell r="C556">
            <v>1500000</v>
          </cell>
          <cell r="D556">
            <v>100</v>
          </cell>
          <cell r="E556">
            <v>150000000</v>
          </cell>
          <cell r="F556">
            <v>6.13E-2</v>
          </cell>
          <cell r="G556">
            <v>98.85</v>
          </cell>
          <cell r="H556">
            <v>148275000</v>
          </cell>
        </row>
        <row r="557">
          <cell r="B557" t="str">
            <v>22新中泰MTN001(乡村振兴)</v>
          </cell>
          <cell r="C557">
            <v>600000</v>
          </cell>
          <cell r="D557">
            <v>100</v>
          </cell>
          <cell r="E557">
            <v>60000000</v>
          </cell>
          <cell r="F557">
            <v>2.4500000000000001E-2</v>
          </cell>
          <cell r="G557">
            <v>99.98</v>
          </cell>
          <cell r="H557">
            <v>59988000</v>
          </cell>
        </row>
        <row r="558">
          <cell r="B558" t="str">
            <v>22曹妃国控MTN001</v>
          </cell>
          <cell r="C558">
            <v>4000000</v>
          </cell>
          <cell r="D558">
            <v>100</v>
          </cell>
          <cell r="E558">
            <v>400000000</v>
          </cell>
          <cell r="F558">
            <v>0.16339999999999999</v>
          </cell>
          <cell r="G558">
            <v>99.03</v>
          </cell>
          <cell r="H558">
            <v>396120000</v>
          </cell>
        </row>
        <row r="559">
          <cell r="B559" t="str">
            <v>22昆明公租MTN002</v>
          </cell>
          <cell r="C559">
            <v>2400000</v>
          </cell>
          <cell r="D559">
            <v>100</v>
          </cell>
          <cell r="E559">
            <v>240000000</v>
          </cell>
          <cell r="F559">
            <v>9.8000000000000004E-2</v>
          </cell>
          <cell r="G559">
            <v>96.87</v>
          </cell>
          <cell r="H559">
            <v>232488000</v>
          </cell>
        </row>
        <row r="560">
          <cell r="B560" t="str">
            <v>22遂宁兴业MTN001</v>
          </cell>
          <cell r="C560">
            <v>100000</v>
          </cell>
          <cell r="D560">
            <v>100</v>
          </cell>
          <cell r="E560">
            <v>10000000</v>
          </cell>
          <cell r="F560">
            <v>4.1000000000000003E-3</v>
          </cell>
          <cell r="G560">
            <v>98.85</v>
          </cell>
          <cell r="H560">
            <v>9885000</v>
          </cell>
        </row>
        <row r="561">
          <cell r="B561" t="str">
            <v>22西安浐灞MTN002</v>
          </cell>
          <cell r="C561">
            <v>600000</v>
          </cell>
          <cell r="D561">
            <v>100</v>
          </cell>
          <cell r="E561">
            <v>60000000</v>
          </cell>
          <cell r="F561">
            <v>2.4500000000000001E-2</v>
          </cell>
          <cell r="G561">
            <v>98.72</v>
          </cell>
          <cell r="H561">
            <v>59232000</v>
          </cell>
        </row>
        <row r="562">
          <cell r="B562" t="str">
            <v>22津城建MTN007</v>
          </cell>
          <cell r="C562">
            <v>3500000</v>
          </cell>
          <cell r="D562">
            <v>100</v>
          </cell>
          <cell r="E562">
            <v>350000000</v>
          </cell>
          <cell r="F562">
            <v>0.14299999999999999</v>
          </cell>
          <cell r="G562">
            <v>96.98</v>
          </cell>
          <cell r="H562">
            <v>339430000</v>
          </cell>
        </row>
        <row r="563">
          <cell r="B563" t="str">
            <v>22津城建MTN004</v>
          </cell>
          <cell r="C563">
            <v>3500000</v>
          </cell>
          <cell r="D563">
            <v>100</v>
          </cell>
          <cell r="E563">
            <v>350000000</v>
          </cell>
          <cell r="F563">
            <v>0.14299999999999999</v>
          </cell>
          <cell r="G563">
            <v>97</v>
          </cell>
          <cell r="H563">
            <v>339500000</v>
          </cell>
        </row>
        <row r="564">
          <cell r="B564" t="str">
            <v>22浦里开发MTN001</v>
          </cell>
          <cell r="C564">
            <v>1000000</v>
          </cell>
          <cell r="D564">
            <v>100</v>
          </cell>
          <cell r="E564">
            <v>100000000</v>
          </cell>
          <cell r="F564">
            <v>4.0899999999999999E-2</v>
          </cell>
          <cell r="G564">
            <v>98.29</v>
          </cell>
          <cell r="H564">
            <v>98290000</v>
          </cell>
        </row>
        <row r="565">
          <cell r="B565" t="str">
            <v>22株洲云龙MTN001</v>
          </cell>
          <cell r="C565">
            <v>3500000</v>
          </cell>
          <cell r="D565">
            <v>100</v>
          </cell>
          <cell r="E565">
            <v>350000000</v>
          </cell>
          <cell r="F565">
            <v>0.14299999999999999</v>
          </cell>
          <cell r="G565">
            <v>99.61</v>
          </cell>
          <cell r="H565">
            <v>348635000</v>
          </cell>
        </row>
        <row r="566">
          <cell r="B566" t="str">
            <v>22津城建MTN008</v>
          </cell>
          <cell r="C566">
            <v>3500000</v>
          </cell>
          <cell r="D566">
            <v>100</v>
          </cell>
          <cell r="E566">
            <v>350000000</v>
          </cell>
          <cell r="F566">
            <v>0.14299999999999999</v>
          </cell>
          <cell r="G566">
            <v>96.94</v>
          </cell>
          <cell r="H566">
            <v>339290000</v>
          </cell>
        </row>
        <row r="567">
          <cell r="B567" t="str">
            <v>22益阳城投MTN001</v>
          </cell>
          <cell r="C567">
            <v>690000</v>
          </cell>
          <cell r="D567">
            <v>100</v>
          </cell>
          <cell r="E567">
            <v>69000000</v>
          </cell>
          <cell r="F567">
            <v>2.8199999999999999E-2</v>
          </cell>
          <cell r="G567">
            <v>98.2</v>
          </cell>
          <cell r="H567">
            <v>67758000</v>
          </cell>
        </row>
        <row r="568">
          <cell r="B568" t="str">
            <v>22辽成大MTN001</v>
          </cell>
          <cell r="C568">
            <v>1500000</v>
          </cell>
          <cell r="D568">
            <v>100</v>
          </cell>
          <cell r="E568">
            <v>150000000</v>
          </cell>
          <cell r="F568">
            <v>6.13E-2</v>
          </cell>
          <cell r="G568">
            <v>100.22</v>
          </cell>
          <cell r="H568">
            <v>150330000</v>
          </cell>
        </row>
        <row r="569">
          <cell r="B569" t="str">
            <v>22津城建MTN009</v>
          </cell>
          <cell r="C569">
            <v>3500000</v>
          </cell>
          <cell r="D569">
            <v>100</v>
          </cell>
          <cell r="E569">
            <v>350000000</v>
          </cell>
          <cell r="F569">
            <v>0.14299999999999999</v>
          </cell>
          <cell r="G569">
            <v>96.98</v>
          </cell>
          <cell r="H569">
            <v>339430000</v>
          </cell>
        </row>
        <row r="570">
          <cell r="B570" t="str">
            <v>22津城建MTN005</v>
          </cell>
          <cell r="C570">
            <v>3500000</v>
          </cell>
          <cell r="D570">
            <v>100</v>
          </cell>
          <cell r="E570">
            <v>350000000</v>
          </cell>
          <cell r="F570">
            <v>0.14299999999999999</v>
          </cell>
          <cell r="G570">
            <v>97.01</v>
          </cell>
          <cell r="H570">
            <v>339535000</v>
          </cell>
        </row>
        <row r="571">
          <cell r="B571" t="str">
            <v>22重庆合川MTN002</v>
          </cell>
          <cell r="C571">
            <v>1200000</v>
          </cell>
          <cell r="D571">
            <v>100</v>
          </cell>
          <cell r="E571">
            <v>120000000</v>
          </cell>
          <cell r="F571">
            <v>4.9000000000000002E-2</v>
          </cell>
          <cell r="G571">
            <v>96.34</v>
          </cell>
          <cell r="H571">
            <v>115608000</v>
          </cell>
        </row>
        <row r="572">
          <cell r="B572" t="str">
            <v>22株洲云龙MTN002</v>
          </cell>
          <cell r="C572">
            <v>1700000</v>
          </cell>
          <cell r="D572">
            <v>100</v>
          </cell>
          <cell r="E572">
            <v>170000000</v>
          </cell>
          <cell r="F572">
            <v>6.9400000000000003E-2</v>
          </cell>
          <cell r="G572">
            <v>97.02</v>
          </cell>
          <cell r="H572">
            <v>164934000</v>
          </cell>
        </row>
        <row r="573">
          <cell r="B573" t="str">
            <v>22吉林国资MTN002</v>
          </cell>
          <cell r="C573">
            <v>1600000</v>
          </cell>
          <cell r="D573">
            <v>100</v>
          </cell>
          <cell r="E573">
            <v>160000000</v>
          </cell>
          <cell r="F573">
            <v>6.54E-2</v>
          </cell>
          <cell r="G573">
            <v>98.33</v>
          </cell>
          <cell r="H573">
            <v>157328000</v>
          </cell>
        </row>
        <row r="574">
          <cell r="B574" t="str">
            <v>22娄底城发MTN002</v>
          </cell>
          <cell r="C574">
            <v>300000</v>
          </cell>
          <cell r="D574">
            <v>100</v>
          </cell>
          <cell r="E574">
            <v>30000000</v>
          </cell>
          <cell r="F574">
            <v>1.23E-2</v>
          </cell>
          <cell r="G574">
            <v>97.79</v>
          </cell>
          <cell r="H574">
            <v>29337000</v>
          </cell>
        </row>
        <row r="575">
          <cell r="B575" t="str">
            <v>22宝城投MTN001</v>
          </cell>
          <cell r="C575">
            <v>1500000</v>
          </cell>
          <cell r="D575">
            <v>100</v>
          </cell>
          <cell r="E575">
            <v>150000000</v>
          </cell>
          <cell r="F575">
            <v>6.13E-2</v>
          </cell>
          <cell r="G575">
            <v>98.57</v>
          </cell>
          <cell r="H575">
            <v>147855000</v>
          </cell>
        </row>
        <row r="576">
          <cell r="B576" t="str">
            <v>22津城建MTN006</v>
          </cell>
          <cell r="C576">
            <v>3500000</v>
          </cell>
          <cell r="D576">
            <v>100</v>
          </cell>
          <cell r="E576">
            <v>350000000</v>
          </cell>
          <cell r="F576">
            <v>0.14299999999999999</v>
          </cell>
          <cell r="G576">
            <v>97.01</v>
          </cell>
          <cell r="H576">
            <v>339535000</v>
          </cell>
        </row>
        <row r="577">
          <cell r="B577" t="str">
            <v>22淄博城投MTN001</v>
          </cell>
          <cell r="C577">
            <v>2000000</v>
          </cell>
          <cell r="D577">
            <v>100</v>
          </cell>
          <cell r="E577">
            <v>200000000</v>
          </cell>
          <cell r="F577">
            <v>8.1699999999999995E-2</v>
          </cell>
          <cell r="G577">
            <v>98.31</v>
          </cell>
          <cell r="H577">
            <v>196620000</v>
          </cell>
        </row>
        <row r="578">
          <cell r="B578" t="str">
            <v>22株洲金城MTN001</v>
          </cell>
          <cell r="C578">
            <v>1500000</v>
          </cell>
          <cell r="D578">
            <v>100</v>
          </cell>
          <cell r="E578">
            <v>150000000</v>
          </cell>
          <cell r="F578">
            <v>6.13E-2</v>
          </cell>
          <cell r="G578">
            <v>100.13</v>
          </cell>
          <cell r="H578">
            <v>150195000</v>
          </cell>
        </row>
        <row r="579">
          <cell r="B579" t="str">
            <v>22大连万达MTN002</v>
          </cell>
          <cell r="C579">
            <v>6000000</v>
          </cell>
          <cell r="D579">
            <v>100</v>
          </cell>
          <cell r="E579">
            <v>600000000</v>
          </cell>
          <cell r="F579">
            <v>0.24510000000000001</v>
          </cell>
          <cell r="G579">
            <v>95.81</v>
          </cell>
          <cell r="H579">
            <v>574860000</v>
          </cell>
        </row>
        <row r="580">
          <cell r="B580" t="str">
            <v>22娄底城发MTN003</v>
          </cell>
          <cell r="C580">
            <v>3000000</v>
          </cell>
          <cell r="D580">
            <v>100</v>
          </cell>
          <cell r="E580">
            <v>300000000</v>
          </cell>
          <cell r="F580">
            <v>0.1226</v>
          </cell>
          <cell r="G580">
            <v>99.58</v>
          </cell>
          <cell r="H580">
            <v>298740000</v>
          </cell>
        </row>
        <row r="581">
          <cell r="B581" t="str">
            <v>23西安陆港MTN001</v>
          </cell>
          <cell r="C581">
            <v>2700000</v>
          </cell>
          <cell r="D581">
            <v>100</v>
          </cell>
          <cell r="E581">
            <v>270000000</v>
          </cell>
          <cell r="F581">
            <v>0.1103</v>
          </cell>
          <cell r="G581">
            <v>100.37</v>
          </cell>
          <cell r="H581">
            <v>270999000</v>
          </cell>
        </row>
        <row r="582">
          <cell r="B582" t="str">
            <v>23衡阳交通MTN001</v>
          </cell>
          <cell r="C582">
            <v>2800000</v>
          </cell>
          <cell r="D582">
            <v>100</v>
          </cell>
          <cell r="E582">
            <v>280000000</v>
          </cell>
          <cell r="F582">
            <v>0.1144</v>
          </cell>
          <cell r="G582">
            <v>100.63</v>
          </cell>
          <cell r="H582">
            <v>281764000</v>
          </cell>
        </row>
        <row r="583">
          <cell r="B583" t="str">
            <v>23贾汪城投MTN001</v>
          </cell>
          <cell r="C583">
            <v>6000000</v>
          </cell>
          <cell r="D583">
            <v>100</v>
          </cell>
          <cell r="E583">
            <v>600000000</v>
          </cell>
          <cell r="F583">
            <v>0.24510000000000001</v>
          </cell>
          <cell r="G583">
            <v>100.29</v>
          </cell>
          <cell r="H583">
            <v>601740000</v>
          </cell>
        </row>
        <row r="584">
          <cell r="B584" t="str">
            <v>23荆门高新MTN001</v>
          </cell>
          <cell r="C584">
            <v>700000</v>
          </cell>
          <cell r="D584">
            <v>100</v>
          </cell>
          <cell r="E584">
            <v>70000000</v>
          </cell>
          <cell r="F584">
            <v>2.86E-2</v>
          </cell>
          <cell r="G584">
            <v>100.99</v>
          </cell>
          <cell r="H584">
            <v>70693000</v>
          </cell>
        </row>
        <row r="585">
          <cell r="B585" t="str">
            <v>23黄石国资MTN001</v>
          </cell>
          <cell r="C585">
            <v>600000</v>
          </cell>
          <cell r="D585">
            <v>100</v>
          </cell>
          <cell r="E585">
            <v>60000000</v>
          </cell>
          <cell r="F585">
            <v>2.4500000000000001E-2</v>
          </cell>
          <cell r="G585">
            <v>100</v>
          </cell>
          <cell r="H585">
            <v>60000000</v>
          </cell>
        </row>
        <row r="586">
          <cell r="B586" t="str">
            <v>20邛崃债02</v>
          </cell>
          <cell r="C586">
            <v>2000000</v>
          </cell>
          <cell r="D586">
            <v>100</v>
          </cell>
          <cell r="E586">
            <v>200000000</v>
          </cell>
          <cell r="F586">
            <v>8.1699999999999995E-2</v>
          </cell>
          <cell r="G586">
            <v>99.84</v>
          </cell>
          <cell r="H586">
            <v>199680000</v>
          </cell>
        </row>
        <row r="587">
          <cell r="B587" t="str">
            <v>20德源绿色债02</v>
          </cell>
          <cell r="C587">
            <v>3000000</v>
          </cell>
          <cell r="D587">
            <v>100</v>
          </cell>
          <cell r="E587">
            <v>300000000</v>
          </cell>
          <cell r="F587">
            <v>0.1226</v>
          </cell>
          <cell r="G587">
            <v>101.19</v>
          </cell>
          <cell r="H587">
            <v>303570000</v>
          </cell>
        </row>
        <row r="588">
          <cell r="B588" t="str">
            <v>20寿光惠农债</v>
          </cell>
          <cell r="C588">
            <v>1100000</v>
          </cell>
          <cell r="D588">
            <v>100</v>
          </cell>
          <cell r="E588">
            <v>110000000</v>
          </cell>
          <cell r="F588">
            <v>4.4900000000000002E-2</v>
          </cell>
          <cell r="G588">
            <v>91.68</v>
          </cell>
          <cell r="H588">
            <v>100848000</v>
          </cell>
        </row>
        <row r="589">
          <cell r="B589" t="str">
            <v>20钦州临海债01</v>
          </cell>
          <cell r="C589">
            <v>1500000</v>
          </cell>
          <cell r="D589">
            <v>100</v>
          </cell>
          <cell r="E589">
            <v>150000000</v>
          </cell>
          <cell r="F589">
            <v>6.13E-2</v>
          </cell>
          <cell r="G589">
            <v>99.69</v>
          </cell>
          <cell r="H589">
            <v>149535000</v>
          </cell>
        </row>
        <row r="590">
          <cell r="B590" t="str">
            <v>20广安金财债</v>
          </cell>
          <cell r="C590">
            <v>2000000</v>
          </cell>
          <cell r="D590">
            <v>100</v>
          </cell>
          <cell r="E590">
            <v>200000000</v>
          </cell>
          <cell r="F590">
            <v>8.1699999999999995E-2</v>
          </cell>
          <cell r="G590">
            <v>100.59</v>
          </cell>
          <cell r="H590">
            <v>201180000</v>
          </cell>
        </row>
        <row r="591">
          <cell r="B591" t="str">
            <v>20常鼎绿色债01</v>
          </cell>
          <cell r="C591">
            <v>2400000</v>
          </cell>
          <cell r="D591">
            <v>100</v>
          </cell>
          <cell r="E591">
            <v>240000000</v>
          </cell>
          <cell r="F591">
            <v>9.8000000000000004E-2</v>
          </cell>
          <cell r="G591">
            <v>100.67</v>
          </cell>
          <cell r="H591">
            <v>241608000</v>
          </cell>
        </row>
        <row r="592">
          <cell r="B592" t="str">
            <v>20青州专项债</v>
          </cell>
          <cell r="C592">
            <v>3200000</v>
          </cell>
          <cell r="D592">
            <v>100</v>
          </cell>
          <cell r="E592">
            <v>320000000</v>
          </cell>
          <cell r="F592">
            <v>0.13070000000000001</v>
          </cell>
          <cell r="G592">
            <v>91.19</v>
          </cell>
          <cell r="H592">
            <v>291808000</v>
          </cell>
        </row>
        <row r="593">
          <cell r="B593" t="str">
            <v>20禹州投总债02</v>
          </cell>
          <cell r="C593">
            <v>2000000</v>
          </cell>
          <cell r="D593">
            <v>100</v>
          </cell>
          <cell r="E593">
            <v>200000000</v>
          </cell>
          <cell r="F593">
            <v>8.1699999999999995E-2</v>
          </cell>
          <cell r="G593">
            <v>98.31</v>
          </cell>
          <cell r="H593">
            <v>196620000</v>
          </cell>
        </row>
        <row r="594">
          <cell r="B594" t="str">
            <v>20荆门高新债</v>
          </cell>
          <cell r="C594">
            <v>2300000</v>
          </cell>
          <cell r="D594">
            <v>100</v>
          </cell>
          <cell r="E594">
            <v>230000000</v>
          </cell>
          <cell r="F594">
            <v>9.4E-2</v>
          </cell>
          <cell r="G594">
            <v>100.76</v>
          </cell>
          <cell r="H594">
            <v>231748000</v>
          </cell>
        </row>
        <row r="595">
          <cell r="B595" t="str">
            <v>20黄石城投债</v>
          </cell>
          <cell r="C595">
            <v>3800000</v>
          </cell>
          <cell r="D595">
            <v>100</v>
          </cell>
          <cell r="E595">
            <v>380000000</v>
          </cell>
          <cell r="F595">
            <v>0.1552</v>
          </cell>
          <cell r="G595">
            <v>101.86</v>
          </cell>
          <cell r="H595">
            <v>387068000</v>
          </cell>
        </row>
        <row r="596">
          <cell r="B596" t="str">
            <v>20长交绿色债01</v>
          </cell>
          <cell r="C596">
            <v>2000000</v>
          </cell>
          <cell r="D596">
            <v>100</v>
          </cell>
          <cell r="E596">
            <v>200000000</v>
          </cell>
          <cell r="F596">
            <v>8.1699999999999995E-2</v>
          </cell>
          <cell r="G596">
            <v>101.27</v>
          </cell>
          <cell r="H596">
            <v>202540000</v>
          </cell>
        </row>
        <row r="597">
          <cell r="B597" t="str">
            <v>20萍投专项债</v>
          </cell>
          <cell r="C597">
            <v>2700000</v>
          </cell>
          <cell r="D597">
            <v>100</v>
          </cell>
          <cell r="E597">
            <v>270000000</v>
          </cell>
          <cell r="F597">
            <v>0.1103</v>
          </cell>
          <cell r="G597">
            <v>101.29</v>
          </cell>
          <cell r="H597">
            <v>273483000</v>
          </cell>
        </row>
        <row r="598">
          <cell r="B598" t="str">
            <v>20应城债</v>
          </cell>
          <cell r="C598">
            <v>1500000</v>
          </cell>
          <cell r="D598">
            <v>100</v>
          </cell>
          <cell r="E598">
            <v>150000000</v>
          </cell>
          <cell r="F598">
            <v>6.13E-2</v>
          </cell>
          <cell r="G598">
            <v>99.5</v>
          </cell>
          <cell r="H598">
            <v>149250000</v>
          </cell>
        </row>
        <row r="599">
          <cell r="B599" t="str">
            <v>20衡阳高新01</v>
          </cell>
          <cell r="C599">
            <v>1500000</v>
          </cell>
          <cell r="D599">
            <v>100</v>
          </cell>
          <cell r="E599">
            <v>150000000</v>
          </cell>
          <cell r="F599">
            <v>6.13E-2</v>
          </cell>
          <cell r="G599">
            <v>100.33</v>
          </cell>
          <cell r="H599">
            <v>150495000</v>
          </cell>
        </row>
        <row r="600">
          <cell r="B600" t="str">
            <v>20内建绿01</v>
          </cell>
          <cell r="C600">
            <v>1500000</v>
          </cell>
          <cell r="D600">
            <v>100</v>
          </cell>
          <cell r="E600">
            <v>150000000</v>
          </cell>
          <cell r="F600">
            <v>6.13E-2</v>
          </cell>
          <cell r="G600">
            <v>100.83</v>
          </cell>
          <cell r="H600">
            <v>151245000</v>
          </cell>
        </row>
        <row r="601">
          <cell r="B601" t="str">
            <v>21仁怀城投债</v>
          </cell>
          <cell r="C601">
            <v>2800000</v>
          </cell>
          <cell r="D601">
            <v>100</v>
          </cell>
          <cell r="E601">
            <v>280000000</v>
          </cell>
          <cell r="F601">
            <v>0.1144</v>
          </cell>
          <cell r="G601">
            <v>94.08</v>
          </cell>
          <cell r="H601">
            <v>263424000</v>
          </cell>
        </row>
        <row r="602">
          <cell r="B602" t="str">
            <v>21孝感长兴债</v>
          </cell>
          <cell r="C602">
            <v>200000</v>
          </cell>
          <cell r="D602">
            <v>100</v>
          </cell>
          <cell r="E602">
            <v>20000000</v>
          </cell>
          <cell r="F602">
            <v>8.2000000000000007E-3</v>
          </cell>
          <cell r="G602">
            <v>99.43</v>
          </cell>
          <cell r="H602">
            <v>19886000</v>
          </cell>
        </row>
        <row r="603">
          <cell r="B603" t="str">
            <v>21当阳鑫源债</v>
          </cell>
          <cell r="C603">
            <v>1510000</v>
          </cell>
          <cell r="D603">
            <v>100</v>
          </cell>
          <cell r="E603">
            <v>151000000</v>
          </cell>
          <cell r="F603">
            <v>6.1699999999999998E-2</v>
          </cell>
          <cell r="G603">
            <v>100.56</v>
          </cell>
          <cell r="H603">
            <v>151845600</v>
          </cell>
        </row>
        <row r="604">
          <cell r="B604" t="str">
            <v>21株洲国投债</v>
          </cell>
          <cell r="C604">
            <v>600000</v>
          </cell>
          <cell r="D604">
            <v>100</v>
          </cell>
          <cell r="E604">
            <v>60000000</v>
          </cell>
          <cell r="F604">
            <v>2.4500000000000001E-2</v>
          </cell>
          <cell r="G604">
            <v>102.75</v>
          </cell>
          <cell r="H604">
            <v>61650000</v>
          </cell>
        </row>
        <row r="605">
          <cell r="B605" t="str">
            <v>21延新投债</v>
          </cell>
          <cell r="C605">
            <v>900000</v>
          </cell>
          <cell r="D605">
            <v>100</v>
          </cell>
          <cell r="E605">
            <v>90000000</v>
          </cell>
          <cell r="F605">
            <v>3.6799999999999999E-2</v>
          </cell>
          <cell r="G605">
            <v>99.02</v>
          </cell>
          <cell r="H605">
            <v>89118000</v>
          </cell>
        </row>
        <row r="606">
          <cell r="B606" t="str">
            <v>21江油鸿飞债</v>
          </cell>
          <cell r="C606">
            <v>1300000</v>
          </cell>
          <cell r="D606">
            <v>100</v>
          </cell>
          <cell r="E606">
            <v>130000000</v>
          </cell>
          <cell r="F606">
            <v>5.3100000000000001E-2</v>
          </cell>
          <cell r="G606">
            <v>98.61</v>
          </cell>
          <cell r="H606">
            <v>128193000</v>
          </cell>
        </row>
        <row r="607">
          <cell r="B607" t="str">
            <v>21益高新债</v>
          </cell>
          <cell r="C607">
            <v>1550000</v>
          </cell>
          <cell r="D607">
            <v>100</v>
          </cell>
          <cell r="E607">
            <v>155000000</v>
          </cell>
          <cell r="F607">
            <v>6.3299999999999995E-2</v>
          </cell>
          <cell r="G607">
            <v>99.3</v>
          </cell>
          <cell r="H607">
            <v>153915000</v>
          </cell>
        </row>
        <row r="608">
          <cell r="B608" t="str">
            <v>21内江小微债</v>
          </cell>
          <cell r="C608">
            <v>3000000</v>
          </cell>
          <cell r="D608">
            <v>100</v>
          </cell>
          <cell r="E608">
            <v>300000000</v>
          </cell>
          <cell r="F608">
            <v>0.1226</v>
          </cell>
          <cell r="G608">
            <v>98.87</v>
          </cell>
          <cell r="H608">
            <v>296610000</v>
          </cell>
        </row>
        <row r="609">
          <cell r="B609" t="str">
            <v>22邛崃旅投项目债01</v>
          </cell>
          <cell r="C609">
            <v>500000</v>
          </cell>
          <cell r="D609">
            <v>100</v>
          </cell>
          <cell r="E609">
            <v>50000000</v>
          </cell>
          <cell r="F609">
            <v>2.0400000000000001E-2</v>
          </cell>
          <cell r="G609">
            <v>96.99</v>
          </cell>
          <cell r="H609">
            <v>48495000</v>
          </cell>
        </row>
        <row r="610">
          <cell r="B610" t="str">
            <v>22磁湖高新债</v>
          </cell>
          <cell r="C610">
            <v>3100000</v>
          </cell>
          <cell r="D610">
            <v>100</v>
          </cell>
          <cell r="E610">
            <v>310000000</v>
          </cell>
          <cell r="F610">
            <v>0.12659999999999999</v>
          </cell>
          <cell r="G610">
            <v>98.51</v>
          </cell>
          <cell r="H610">
            <v>305381000</v>
          </cell>
        </row>
        <row r="611">
          <cell r="B611" t="str">
            <v>22桂阳城投01</v>
          </cell>
          <cell r="C611">
            <v>370000</v>
          </cell>
          <cell r="D611">
            <v>100</v>
          </cell>
          <cell r="E611">
            <v>37000000</v>
          </cell>
          <cell r="F611">
            <v>1.5100000000000001E-2</v>
          </cell>
          <cell r="G611">
            <v>99.27</v>
          </cell>
          <cell r="H611">
            <v>36729900</v>
          </cell>
        </row>
        <row r="612">
          <cell r="B612" t="str">
            <v>22宁沩产融01</v>
          </cell>
          <cell r="C612">
            <v>400000</v>
          </cell>
          <cell r="D612">
            <v>100</v>
          </cell>
          <cell r="E612">
            <v>40000000</v>
          </cell>
          <cell r="F612">
            <v>1.6299999999999999E-2</v>
          </cell>
          <cell r="G612">
            <v>99.19</v>
          </cell>
          <cell r="H612">
            <v>39676000</v>
          </cell>
        </row>
        <row r="613">
          <cell r="B613" t="str">
            <v>22蓝海债</v>
          </cell>
          <cell r="C613">
            <v>500000</v>
          </cell>
          <cell r="D613">
            <v>100</v>
          </cell>
          <cell r="E613">
            <v>50000000</v>
          </cell>
          <cell r="F613">
            <v>2.0400000000000001E-2</v>
          </cell>
          <cell r="G613">
            <v>93.5</v>
          </cell>
          <cell r="H613">
            <v>46750000</v>
          </cell>
        </row>
        <row r="614">
          <cell r="B614" t="str">
            <v>22沂南城发债</v>
          </cell>
          <cell r="C614">
            <v>3150000</v>
          </cell>
          <cell r="D614">
            <v>100</v>
          </cell>
          <cell r="E614">
            <v>315000000</v>
          </cell>
          <cell r="F614">
            <v>0.12870000000000001</v>
          </cell>
          <cell r="G614">
            <v>98.71</v>
          </cell>
          <cell r="H614">
            <v>310936500</v>
          </cell>
        </row>
        <row r="615">
          <cell r="B615" t="str">
            <v>22孝顺和债01</v>
          </cell>
          <cell r="C615">
            <v>1400000</v>
          </cell>
          <cell r="D615">
            <v>100</v>
          </cell>
          <cell r="E615">
            <v>140000000</v>
          </cell>
          <cell r="F615">
            <v>5.7200000000000001E-2</v>
          </cell>
          <cell r="G615">
            <v>98.81</v>
          </cell>
          <cell r="H615">
            <v>138334000</v>
          </cell>
        </row>
        <row r="616">
          <cell r="B616" t="str">
            <v>22萍投小微债01</v>
          </cell>
          <cell r="C616">
            <v>1650000</v>
          </cell>
          <cell r="D616">
            <v>100</v>
          </cell>
          <cell r="E616">
            <v>165000000</v>
          </cell>
          <cell r="F616">
            <v>6.7400000000000002E-2</v>
          </cell>
          <cell r="G616">
            <v>99.37</v>
          </cell>
          <cell r="H616">
            <v>163960500</v>
          </cell>
        </row>
        <row r="617">
          <cell r="B617" t="str">
            <v>22通瑞专项债</v>
          </cell>
          <cell r="C617">
            <v>2800000</v>
          </cell>
          <cell r="D617">
            <v>100</v>
          </cell>
          <cell r="E617">
            <v>280000000</v>
          </cell>
          <cell r="F617">
            <v>0.1144</v>
          </cell>
          <cell r="G617">
            <v>98.58</v>
          </cell>
          <cell r="H617">
            <v>276024000</v>
          </cell>
        </row>
        <row r="618">
          <cell r="B618" t="str">
            <v>22龙廷债01</v>
          </cell>
          <cell r="C618">
            <v>1800000</v>
          </cell>
          <cell r="D618">
            <v>100</v>
          </cell>
          <cell r="E618">
            <v>180000000</v>
          </cell>
          <cell r="F618">
            <v>7.3499999999999996E-2</v>
          </cell>
          <cell r="G618">
            <v>97.85</v>
          </cell>
          <cell r="H618">
            <v>176130000</v>
          </cell>
        </row>
        <row r="619">
          <cell r="B619" t="str">
            <v>22东坡发展02</v>
          </cell>
          <cell r="C619">
            <v>1000000</v>
          </cell>
          <cell r="D619">
            <v>100</v>
          </cell>
          <cell r="E619">
            <v>100000000</v>
          </cell>
          <cell r="F619">
            <v>4.0899999999999999E-2</v>
          </cell>
          <cell r="G619">
            <v>98.58</v>
          </cell>
          <cell r="H619">
            <v>98580000</v>
          </cell>
        </row>
        <row r="620">
          <cell r="B620" t="str">
            <v>22饶城投债</v>
          </cell>
          <cell r="C620">
            <v>3300000</v>
          </cell>
          <cell r="D620">
            <v>100</v>
          </cell>
          <cell r="E620">
            <v>330000000</v>
          </cell>
          <cell r="F620">
            <v>0.1348</v>
          </cell>
          <cell r="G620">
            <v>97.78</v>
          </cell>
          <cell r="H620">
            <v>322674000</v>
          </cell>
        </row>
        <row r="621">
          <cell r="B621" t="str">
            <v>22醴渌债01</v>
          </cell>
          <cell r="C621">
            <v>1700000</v>
          </cell>
          <cell r="D621">
            <v>100</v>
          </cell>
          <cell r="E621">
            <v>170000000</v>
          </cell>
          <cell r="F621">
            <v>6.9400000000000003E-2</v>
          </cell>
          <cell r="G621">
            <v>96.31</v>
          </cell>
          <cell r="H621">
            <v>163727000</v>
          </cell>
        </row>
        <row r="622">
          <cell r="B622" t="str">
            <v>22西安港债02</v>
          </cell>
          <cell r="C622">
            <v>2210000</v>
          </cell>
          <cell r="D622">
            <v>100</v>
          </cell>
          <cell r="E622">
            <v>221000000</v>
          </cell>
          <cell r="F622">
            <v>9.0300000000000005E-2</v>
          </cell>
          <cell r="G622">
            <v>97.99</v>
          </cell>
          <cell r="H622">
            <v>216557900</v>
          </cell>
        </row>
        <row r="623">
          <cell r="B623" t="str">
            <v>22金洲专项01</v>
          </cell>
          <cell r="C623">
            <v>3000000</v>
          </cell>
          <cell r="D623">
            <v>100</v>
          </cell>
          <cell r="E623">
            <v>300000000</v>
          </cell>
          <cell r="F623">
            <v>0.1226</v>
          </cell>
          <cell r="G623">
            <v>98</v>
          </cell>
          <cell r="H623">
            <v>294000000</v>
          </cell>
        </row>
        <row r="624">
          <cell r="B624" t="str">
            <v>22渝宏烨债</v>
          </cell>
          <cell r="C624">
            <v>2800000</v>
          </cell>
          <cell r="D624">
            <v>100</v>
          </cell>
          <cell r="E624">
            <v>280000000</v>
          </cell>
          <cell r="F624">
            <v>0.1144</v>
          </cell>
          <cell r="G624">
            <v>97.69</v>
          </cell>
          <cell r="H624">
            <v>273532000</v>
          </cell>
        </row>
        <row r="625">
          <cell r="B625" t="str">
            <v>22内兴元小微债01</v>
          </cell>
          <cell r="C625">
            <v>1500000</v>
          </cell>
          <cell r="D625">
            <v>100</v>
          </cell>
          <cell r="E625">
            <v>150000000</v>
          </cell>
          <cell r="F625">
            <v>6.13E-2</v>
          </cell>
          <cell r="G625">
            <v>98.35</v>
          </cell>
          <cell r="H625">
            <v>147525000</v>
          </cell>
        </row>
        <row r="626">
          <cell r="B626" t="str">
            <v>22远景管廊债01</v>
          </cell>
          <cell r="C626">
            <v>1500000</v>
          </cell>
          <cell r="D626">
            <v>100</v>
          </cell>
          <cell r="E626">
            <v>150000000</v>
          </cell>
          <cell r="F626">
            <v>6.13E-2</v>
          </cell>
          <cell r="G626">
            <v>90.8</v>
          </cell>
          <cell r="H626">
            <v>136200000</v>
          </cell>
        </row>
        <row r="627">
          <cell r="B627" t="str">
            <v>22兰考城投债02</v>
          </cell>
          <cell r="C627">
            <v>1500000</v>
          </cell>
          <cell r="D627">
            <v>100</v>
          </cell>
          <cell r="E627">
            <v>150000000</v>
          </cell>
          <cell r="F627">
            <v>6.13E-2</v>
          </cell>
          <cell r="G627">
            <v>97.71</v>
          </cell>
          <cell r="H627">
            <v>146565000</v>
          </cell>
        </row>
        <row r="628">
          <cell r="B628" t="str">
            <v>22文金滩02</v>
          </cell>
          <cell r="C628">
            <v>1950000</v>
          </cell>
          <cell r="D628">
            <v>100</v>
          </cell>
          <cell r="E628">
            <v>195000000</v>
          </cell>
          <cell r="F628">
            <v>7.9699999999999993E-2</v>
          </cell>
          <cell r="G628">
            <v>97.47</v>
          </cell>
          <cell r="H628">
            <v>190066500</v>
          </cell>
        </row>
        <row r="629">
          <cell r="B629" t="str">
            <v>22蚌埠淮上债</v>
          </cell>
          <cell r="C629">
            <v>1400000</v>
          </cell>
          <cell r="D629">
            <v>100</v>
          </cell>
          <cell r="E629">
            <v>140000000</v>
          </cell>
          <cell r="F629">
            <v>5.7200000000000001E-2</v>
          </cell>
          <cell r="G629">
            <v>97.63</v>
          </cell>
          <cell r="H629">
            <v>136682000</v>
          </cell>
        </row>
        <row r="630">
          <cell r="B630" t="str">
            <v>22萍昌盛债01</v>
          </cell>
          <cell r="C630">
            <v>1000000</v>
          </cell>
          <cell r="D630">
            <v>100</v>
          </cell>
          <cell r="E630">
            <v>100000000</v>
          </cell>
          <cell r="F630">
            <v>4.0899999999999999E-2</v>
          </cell>
          <cell r="G630">
            <v>97.2</v>
          </cell>
          <cell r="H630">
            <v>97200000</v>
          </cell>
        </row>
        <row r="631">
          <cell r="B631" t="str">
            <v>22雄州债</v>
          </cell>
          <cell r="C631">
            <v>1350000</v>
          </cell>
          <cell r="D631">
            <v>100</v>
          </cell>
          <cell r="E631">
            <v>135000000</v>
          </cell>
          <cell r="F631">
            <v>5.5100000000000003E-2</v>
          </cell>
          <cell r="G631">
            <v>96.84</v>
          </cell>
          <cell r="H631">
            <v>130734000</v>
          </cell>
        </row>
        <row r="632">
          <cell r="B632" t="str">
            <v>22南充顺投债</v>
          </cell>
          <cell r="C632">
            <v>800000</v>
          </cell>
          <cell r="D632">
            <v>100</v>
          </cell>
          <cell r="E632">
            <v>80000000</v>
          </cell>
          <cell r="F632">
            <v>3.27E-2</v>
          </cell>
          <cell r="G632">
            <v>96.46</v>
          </cell>
          <cell r="H632">
            <v>77168000</v>
          </cell>
        </row>
        <row r="633">
          <cell r="B633" t="str">
            <v>22芦溪专项债01</v>
          </cell>
          <cell r="C633">
            <v>660000</v>
          </cell>
          <cell r="D633">
            <v>100</v>
          </cell>
          <cell r="E633">
            <v>66000000</v>
          </cell>
          <cell r="F633">
            <v>2.7E-2</v>
          </cell>
          <cell r="G633">
            <v>97.21</v>
          </cell>
          <cell r="H633">
            <v>64158600</v>
          </cell>
        </row>
        <row r="634">
          <cell r="B634" t="str">
            <v>22芦溪专项债02</v>
          </cell>
          <cell r="C634">
            <v>900000</v>
          </cell>
          <cell r="D634">
            <v>100</v>
          </cell>
          <cell r="E634">
            <v>90000000</v>
          </cell>
          <cell r="F634">
            <v>3.6799999999999999E-2</v>
          </cell>
          <cell r="G634">
            <v>97.21</v>
          </cell>
          <cell r="H634">
            <v>87489000</v>
          </cell>
        </row>
        <row r="635">
          <cell r="B635" t="str">
            <v>22景城投绿色债01</v>
          </cell>
          <cell r="C635">
            <v>1530000</v>
          </cell>
          <cell r="D635">
            <v>100</v>
          </cell>
          <cell r="E635">
            <v>153000000</v>
          </cell>
          <cell r="F635">
            <v>6.25E-2</v>
          </cell>
          <cell r="G635">
            <v>96.84</v>
          </cell>
          <cell r="H635">
            <v>148165200</v>
          </cell>
        </row>
        <row r="636">
          <cell r="B636" t="str">
            <v>22贵溪铜都债01</v>
          </cell>
          <cell r="C636">
            <v>2500000</v>
          </cell>
          <cell r="D636">
            <v>100</v>
          </cell>
          <cell r="E636">
            <v>250000000</v>
          </cell>
          <cell r="F636">
            <v>0.1021</v>
          </cell>
          <cell r="G636">
            <v>97.47</v>
          </cell>
          <cell r="H636">
            <v>243675000</v>
          </cell>
        </row>
        <row r="637">
          <cell r="B637" t="str">
            <v>22远景管廊债02</v>
          </cell>
          <cell r="C637">
            <v>780000</v>
          </cell>
          <cell r="D637">
            <v>100</v>
          </cell>
          <cell r="E637">
            <v>78000000</v>
          </cell>
          <cell r="F637">
            <v>3.1899999999999998E-2</v>
          </cell>
          <cell r="G637">
            <v>90.44</v>
          </cell>
          <cell r="H637">
            <v>70543200</v>
          </cell>
        </row>
        <row r="638">
          <cell r="B638" t="str">
            <v>22富源绿色债01</v>
          </cell>
          <cell r="C638">
            <v>850000</v>
          </cell>
          <cell r="D638">
            <v>100</v>
          </cell>
          <cell r="E638">
            <v>85000000</v>
          </cell>
          <cell r="F638">
            <v>3.4700000000000002E-2</v>
          </cell>
          <cell r="G638">
            <v>85.98</v>
          </cell>
          <cell r="H638">
            <v>73083000</v>
          </cell>
        </row>
        <row r="639">
          <cell r="B639" t="str">
            <v>22賨成专项债</v>
          </cell>
          <cell r="C639">
            <v>1650000</v>
          </cell>
          <cell r="D639">
            <v>100</v>
          </cell>
          <cell r="E639">
            <v>165000000</v>
          </cell>
          <cell r="F639">
            <v>6.7400000000000002E-2</v>
          </cell>
          <cell r="G639">
            <v>96.8</v>
          </cell>
          <cell r="H639">
            <v>159720000</v>
          </cell>
        </row>
        <row r="640">
          <cell r="B640" t="str">
            <v>22红停债</v>
          </cell>
          <cell r="C640">
            <v>2750000</v>
          </cell>
          <cell r="D640">
            <v>100</v>
          </cell>
          <cell r="E640">
            <v>275000000</v>
          </cell>
          <cell r="F640">
            <v>0.1123</v>
          </cell>
          <cell r="G640">
            <v>95.87</v>
          </cell>
          <cell r="H640">
            <v>263642500</v>
          </cell>
        </row>
        <row r="641">
          <cell r="B641" t="str">
            <v>22梁山城投债</v>
          </cell>
          <cell r="C641">
            <v>3000000</v>
          </cell>
          <cell r="D641">
            <v>100</v>
          </cell>
          <cell r="E641">
            <v>300000000</v>
          </cell>
          <cell r="F641">
            <v>0.1226</v>
          </cell>
          <cell r="G641">
            <v>97.32</v>
          </cell>
          <cell r="H641">
            <v>291960000</v>
          </cell>
        </row>
        <row r="642">
          <cell r="B642" t="str">
            <v>短期融资券</v>
          </cell>
          <cell r="E642">
            <v>2110000000</v>
          </cell>
          <cell r="F642">
            <v>0.86199999999999999</v>
          </cell>
          <cell r="H642">
            <v>2099815000</v>
          </cell>
        </row>
        <row r="643">
          <cell r="B643" t="str">
            <v>银行间</v>
          </cell>
          <cell r="E643">
            <v>2110000000</v>
          </cell>
          <cell r="F643">
            <v>0.86199999999999999</v>
          </cell>
          <cell r="H643">
            <v>2099815000</v>
          </cell>
        </row>
        <row r="644">
          <cell r="B644" t="str">
            <v>22曹妃国控CP002</v>
          </cell>
          <cell r="C644">
            <v>4900000</v>
          </cell>
          <cell r="D644">
            <v>100</v>
          </cell>
          <cell r="E644">
            <v>490000000</v>
          </cell>
          <cell r="F644">
            <v>0.20019999999999999</v>
          </cell>
          <cell r="G644">
            <v>99.19</v>
          </cell>
          <cell r="H644">
            <v>486031000</v>
          </cell>
        </row>
        <row r="645">
          <cell r="B645" t="str">
            <v>22恒逸CP007(科创票据)</v>
          </cell>
          <cell r="C645">
            <v>3500000</v>
          </cell>
          <cell r="D645">
            <v>100</v>
          </cell>
          <cell r="E645">
            <v>350000000</v>
          </cell>
          <cell r="F645">
            <v>0.14299999999999999</v>
          </cell>
          <cell r="G645">
            <v>99.49</v>
          </cell>
          <cell r="H645">
            <v>348215000</v>
          </cell>
        </row>
        <row r="646">
          <cell r="B646" t="str">
            <v>22津南城投CP002</v>
          </cell>
          <cell r="C646">
            <v>3900000</v>
          </cell>
          <cell r="D646">
            <v>100</v>
          </cell>
          <cell r="E646">
            <v>390000000</v>
          </cell>
          <cell r="F646">
            <v>0.1593</v>
          </cell>
          <cell r="G646">
            <v>99.46</v>
          </cell>
          <cell r="H646">
            <v>387894000</v>
          </cell>
        </row>
        <row r="647">
          <cell r="B647" t="str">
            <v>22恒逸CP003</v>
          </cell>
          <cell r="C647">
            <v>1500000</v>
          </cell>
          <cell r="D647">
            <v>100</v>
          </cell>
          <cell r="E647">
            <v>150000000</v>
          </cell>
          <cell r="F647">
            <v>6.13E-2</v>
          </cell>
          <cell r="G647">
            <v>99.95</v>
          </cell>
          <cell r="H647">
            <v>149925000</v>
          </cell>
        </row>
        <row r="648">
          <cell r="B648" t="str">
            <v>22津南城投CP001</v>
          </cell>
          <cell r="C648">
            <v>1500000</v>
          </cell>
          <cell r="D648">
            <v>100</v>
          </cell>
          <cell r="E648">
            <v>150000000</v>
          </cell>
          <cell r="F648">
            <v>6.13E-2</v>
          </cell>
          <cell r="G648">
            <v>99.99</v>
          </cell>
          <cell r="H648">
            <v>149985000</v>
          </cell>
        </row>
        <row r="649">
          <cell r="B649" t="str">
            <v>22昆明土地CP001</v>
          </cell>
          <cell r="C649">
            <v>600000</v>
          </cell>
          <cell r="D649">
            <v>100</v>
          </cell>
          <cell r="E649">
            <v>60000000</v>
          </cell>
          <cell r="F649">
            <v>2.4500000000000001E-2</v>
          </cell>
          <cell r="G649">
            <v>99.4</v>
          </cell>
          <cell r="H649">
            <v>59640000</v>
          </cell>
        </row>
        <row r="650">
          <cell r="B650" t="str">
            <v>22恒逸CP005(高成长债)</v>
          </cell>
          <cell r="C650">
            <v>1700000</v>
          </cell>
          <cell r="D650">
            <v>100</v>
          </cell>
          <cell r="E650">
            <v>170000000</v>
          </cell>
          <cell r="F650">
            <v>6.9400000000000003E-2</v>
          </cell>
          <cell r="G650">
            <v>99.7</v>
          </cell>
          <cell r="H650">
            <v>169490000</v>
          </cell>
        </row>
        <row r="651">
          <cell r="B651" t="str">
            <v>22恒逸CP006</v>
          </cell>
          <cell r="C651">
            <v>3500000</v>
          </cell>
          <cell r="D651">
            <v>100</v>
          </cell>
          <cell r="E651">
            <v>350000000</v>
          </cell>
          <cell r="F651">
            <v>0.14299999999999999</v>
          </cell>
          <cell r="G651">
            <v>99.61</v>
          </cell>
          <cell r="H651">
            <v>348635000</v>
          </cell>
        </row>
        <row r="652">
          <cell r="B652" t="str">
            <v>政策性金融债</v>
          </cell>
          <cell r="E652">
            <v>2300000000</v>
          </cell>
          <cell r="F652">
            <v>0.93959999999999999</v>
          </cell>
          <cell r="H652">
            <v>2338045000</v>
          </cell>
        </row>
        <row r="653">
          <cell r="B653" t="str">
            <v>银行间</v>
          </cell>
          <cell r="E653">
            <v>2300000000</v>
          </cell>
          <cell r="F653">
            <v>0.93959999999999999</v>
          </cell>
          <cell r="H653">
            <v>2338045000</v>
          </cell>
        </row>
        <row r="654">
          <cell r="B654" t="str">
            <v>15国开18</v>
          </cell>
          <cell r="C654">
            <v>8500000</v>
          </cell>
          <cell r="D654">
            <v>100</v>
          </cell>
          <cell r="E654">
            <v>850000000</v>
          </cell>
          <cell r="F654">
            <v>0.34720000000000001</v>
          </cell>
          <cell r="G654">
            <v>102.27</v>
          </cell>
          <cell r="H654">
            <v>869295000</v>
          </cell>
        </row>
        <row r="655">
          <cell r="B655" t="str">
            <v>16国开10</v>
          </cell>
          <cell r="C655">
            <v>9000000</v>
          </cell>
          <cell r="D655">
            <v>100</v>
          </cell>
          <cell r="E655">
            <v>900000000</v>
          </cell>
          <cell r="F655">
            <v>0.36770000000000003</v>
          </cell>
          <cell r="G655">
            <v>101.02</v>
          </cell>
          <cell r="H655">
            <v>909180000</v>
          </cell>
        </row>
        <row r="656">
          <cell r="B656" t="str">
            <v>16进出03</v>
          </cell>
          <cell r="C656">
            <v>3300000</v>
          </cell>
          <cell r="D656">
            <v>100</v>
          </cell>
          <cell r="E656">
            <v>330000000</v>
          </cell>
          <cell r="F656">
            <v>0.1348</v>
          </cell>
          <cell r="G656">
            <v>101.4</v>
          </cell>
          <cell r="H656">
            <v>334620000</v>
          </cell>
        </row>
        <row r="657">
          <cell r="B657" t="str">
            <v>16农发18</v>
          </cell>
          <cell r="C657">
            <v>2200000</v>
          </cell>
          <cell r="D657">
            <v>100</v>
          </cell>
          <cell r="E657">
            <v>220000000</v>
          </cell>
          <cell r="F657">
            <v>8.9899999999999994E-2</v>
          </cell>
          <cell r="G657">
            <v>102.25</v>
          </cell>
          <cell r="H657">
            <v>224950000</v>
          </cell>
        </row>
        <row r="658">
          <cell r="B658" t="str">
            <v>地方政府债</v>
          </cell>
          <cell r="E658">
            <v>1650000000</v>
          </cell>
          <cell r="F658">
            <v>0.67400000000000004</v>
          </cell>
          <cell r="H658">
            <v>1720473000</v>
          </cell>
        </row>
        <row r="659">
          <cell r="B659" t="str">
            <v>银行间</v>
          </cell>
          <cell r="E659">
            <v>1650000000</v>
          </cell>
          <cell r="F659">
            <v>0.67400000000000004</v>
          </cell>
          <cell r="H659">
            <v>1720473000</v>
          </cell>
        </row>
        <row r="660">
          <cell r="B660" t="str">
            <v>21湖南61</v>
          </cell>
          <cell r="C660">
            <v>10000000</v>
          </cell>
          <cell r="D660">
            <v>100</v>
          </cell>
          <cell r="E660">
            <v>1000000000</v>
          </cell>
          <cell r="F660">
            <v>0.40849999999999997</v>
          </cell>
          <cell r="G660">
            <v>103.25</v>
          </cell>
          <cell r="H660">
            <v>1032500000</v>
          </cell>
        </row>
        <row r="661">
          <cell r="B661" t="str">
            <v>21广东债84</v>
          </cell>
          <cell r="C661">
            <v>4800000</v>
          </cell>
          <cell r="D661">
            <v>100</v>
          </cell>
          <cell r="E661">
            <v>480000000</v>
          </cell>
          <cell r="F661">
            <v>0.1961</v>
          </cell>
          <cell r="G661">
            <v>105.45</v>
          </cell>
          <cell r="H661">
            <v>506160000</v>
          </cell>
        </row>
        <row r="662">
          <cell r="B662" t="str">
            <v>21重庆债14</v>
          </cell>
          <cell r="C662">
            <v>1400000</v>
          </cell>
          <cell r="D662">
            <v>100</v>
          </cell>
          <cell r="E662">
            <v>140000000</v>
          </cell>
          <cell r="F662">
            <v>5.7200000000000001E-2</v>
          </cell>
          <cell r="G662">
            <v>107.27</v>
          </cell>
          <cell r="H662">
            <v>150178000</v>
          </cell>
        </row>
        <row r="663">
          <cell r="B663" t="str">
            <v>21重庆债16</v>
          </cell>
          <cell r="C663">
            <v>300000</v>
          </cell>
          <cell r="D663">
            <v>100</v>
          </cell>
          <cell r="E663">
            <v>30000000</v>
          </cell>
          <cell r="F663">
            <v>1.23E-2</v>
          </cell>
          <cell r="G663">
            <v>105.45</v>
          </cell>
          <cell r="H663">
            <v>31635000</v>
          </cell>
        </row>
        <row r="664">
          <cell r="B664" t="str">
            <v>超短期融资券</v>
          </cell>
          <cell r="E664">
            <v>590000000</v>
          </cell>
          <cell r="F664">
            <v>0.24099999999999999</v>
          </cell>
          <cell r="H664">
            <v>436770000</v>
          </cell>
        </row>
        <row r="665">
          <cell r="B665" t="str">
            <v>21金科地产SCP004</v>
          </cell>
          <cell r="C665">
            <v>2400000</v>
          </cell>
          <cell r="D665">
            <v>100</v>
          </cell>
          <cell r="E665">
            <v>240000000</v>
          </cell>
          <cell r="F665">
            <v>9.8000000000000004E-2</v>
          </cell>
          <cell r="G665">
            <v>36.65</v>
          </cell>
          <cell r="H665">
            <v>87960000</v>
          </cell>
        </row>
        <row r="666">
          <cell r="B666" t="str">
            <v>22恒逸SCP001(科创票据)</v>
          </cell>
          <cell r="C666">
            <v>3500000</v>
          </cell>
          <cell r="D666">
            <v>100</v>
          </cell>
          <cell r="E666">
            <v>350000000</v>
          </cell>
          <cell r="F666">
            <v>0.14299999999999999</v>
          </cell>
          <cell r="G666">
            <v>99.66</v>
          </cell>
          <cell r="H666">
            <v>348810000</v>
          </cell>
        </row>
        <row r="667">
          <cell r="B667" t="str">
            <v>可供出售产品成本</v>
          </cell>
          <cell r="E667">
            <v>122875108116.28</v>
          </cell>
          <cell r="F667">
            <v>50.195500000000003</v>
          </cell>
          <cell r="H667">
            <v>116771722543.3</v>
          </cell>
        </row>
        <row r="668">
          <cell r="B668" t="str">
            <v>保险产品</v>
          </cell>
          <cell r="E668">
            <v>47685444626.419998</v>
          </cell>
          <cell r="F668">
            <v>19.479900000000001</v>
          </cell>
          <cell r="H668">
            <v>47919820374.139999</v>
          </cell>
        </row>
        <row r="669">
          <cell r="B669" t="str">
            <v>保险资管产品</v>
          </cell>
          <cell r="E669">
            <v>4764825846.6800003</v>
          </cell>
          <cell r="F669">
            <v>1.9464999999999999</v>
          </cell>
          <cell r="H669">
            <v>4518430461.6700001</v>
          </cell>
        </row>
        <row r="670">
          <cell r="B670" t="str">
            <v>光大永明光大聚宝2号</v>
          </cell>
          <cell r="C670">
            <v>528036386.13</v>
          </cell>
          <cell r="D670">
            <v>1.1000000000000001</v>
          </cell>
          <cell r="E670">
            <v>578482402.05999994</v>
          </cell>
          <cell r="F670">
            <v>0.23630000000000001</v>
          </cell>
          <cell r="G670">
            <v>1.0174000000000001</v>
          </cell>
          <cell r="H670">
            <v>537224219.25</v>
          </cell>
        </row>
        <row r="671">
          <cell r="B671" t="str">
            <v>泰康资产开泰稳健增值</v>
          </cell>
          <cell r="C671">
            <v>785382344.65999997</v>
          </cell>
          <cell r="D671">
            <v>1.66</v>
          </cell>
          <cell r="E671">
            <v>1306095576.51</v>
          </cell>
          <cell r="F671">
            <v>0.53359999999999996</v>
          </cell>
          <cell r="G671">
            <v>1.5767</v>
          </cell>
          <cell r="H671">
            <v>1238312342.8299999</v>
          </cell>
        </row>
        <row r="672">
          <cell r="B672" t="str">
            <v>泰康资产尊享配置</v>
          </cell>
          <cell r="C672">
            <v>554630445.20000005</v>
          </cell>
          <cell r="D672">
            <v>1.08</v>
          </cell>
          <cell r="E672">
            <v>600000000</v>
          </cell>
          <cell r="F672">
            <v>0.24510000000000001</v>
          </cell>
          <cell r="G672">
            <v>1.0565</v>
          </cell>
          <cell r="H672">
            <v>585967065.35000002</v>
          </cell>
        </row>
        <row r="673">
          <cell r="B673" t="str">
            <v>阳光盈时4号（三期）</v>
          </cell>
          <cell r="C673">
            <v>1051124558.98</v>
          </cell>
          <cell r="D673">
            <v>1.1100000000000001</v>
          </cell>
          <cell r="E673">
            <v>1161675188.5999999</v>
          </cell>
          <cell r="F673">
            <v>0.47460000000000002</v>
          </cell>
          <cell r="G673">
            <v>1.0628</v>
          </cell>
          <cell r="H673">
            <v>1117135181.28</v>
          </cell>
        </row>
        <row r="674">
          <cell r="B674" t="str">
            <v>阳光盈时10号</v>
          </cell>
          <cell r="C674">
            <v>953499911.00999999</v>
          </cell>
          <cell r="D674">
            <v>1.17</v>
          </cell>
          <cell r="E674">
            <v>1118572679.51</v>
          </cell>
          <cell r="F674">
            <v>0.45689999999999997</v>
          </cell>
          <cell r="G674">
            <v>1.0905</v>
          </cell>
          <cell r="H674">
            <v>1039791652.96</v>
          </cell>
        </row>
        <row r="675">
          <cell r="B675" t="str">
            <v>场外</v>
          </cell>
          <cell r="E675">
            <v>42920618779.739998</v>
          </cell>
          <cell r="F675">
            <v>17.5334</v>
          </cell>
          <cell r="H675">
            <v>43401389912.470001</v>
          </cell>
        </row>
        <row r="676">
          <cell r="B676" t="str">
            <v>国联汇睿12号单一资产管理计划</v>
          </cell>
          <cell r="C676">
            <v>4746868661.0129995</v>
          </cell>
          <cell r="D676">
            <v>0.84</v>
          </cell>
          <cell r="E676">
            <v>3996086985.1799998</v>
          </cell>
          <cell r="F676">
            <v>1.6324000000000001</v>
          </cell>
          <cell r="G676">
            <v>0.72260000000000002</v>
          </cell>
          <cell r="H676">
            <v>3430087294.4499998</v>
          </cell>
        </row>
        <row r="677">
          <cell r="B677" t="str">
            <v>国联汇鑫82号单一资产管理计划</v>
          </cell>
          <cell r="C677">
            <v>21550967923.7206</v>
          </cell>
          <cell r="D677">
            <v>1.04</v>
          </cell>
          <cell r="E677">
            <v>22401700033.139999</v>
          </cell>
          <cell r="F677">
            <v>9.1513000000000009</v>
          </cell>
          <cell r="G677">
            <v>1.0637000000000001</v>
          </cell>
          <cell r="H677">
            <v>22923764580.459999</v>
          </cell>
        </row>
        <row r="678">
          <cell r="B678" t="str">
            <v>华鑫证券鑫源7号单一资产管理计划</v>
          </cell>
          <cell r="C678">
            <v>16000</v>
          </cell>
          <cell r="D678">
            <v>1</v>
          </cell>
          <cell r="E678">
            <v>16000</v>
          </cell>
          <cell r="G678">
            <v>4.9399999999999999E-2</v>
          </cell>
          <cell r="H678">
            <v>790.4</v>
          </cell>
        </row>
        <row r="679">
          <cell r="B679" t="str">
            <v>华鑫证券鑫源9号单一资产管理计划</v>
          </cell>
          <cell r="C679">
            <v>8025450807.0445995</v>
          </cell>
          <cell r="D679">
            <v>1.06</v>
          </cell>
          <cell r="E679">
            <v>8522809761.4200001</v>
          </cell>
          <cell r="F679">
            <v>3.4815999999999998</v>
          </cell>
          <cell r="G679">
            <v>1.1324000000000001</v>
          </cell>
          <cell r="H679">
            <v>9088020493.8999996</v>
          </cell>
        </row>
        <row r="680">
          <cell r="B680" t="str">
            <v>申万宏源-和谐1号单一资产管理计划</v>
          </cell>
          <cell r="C680">
            <v>2998500899.46</v>
          </cell>
          <cell r="D680">
            <v>1</v>
          </cell>
          <cell r="E680">
            <v>3000000000</v>
          </cell>
          <cell r="F680">
            <v>1.2255</v>
          </cell>
          <cell r="G680">
            <v>0.99329999999999996</v>
          </cell>
          <cell r="H680">
            <v>2978410943.4299998</v>
          </cell>
        </row>
        <row r="681">
          <cell r="B681" t="str">
            <v>银河明汇67号单一资产管理计划</v>
          </cell>
          <cell r="C681">
            <v>28619.13</v>
          </cell>
          <cell r="D681">
            <v>0.21</v>
          </cell>
          <cell r="E681">
            <v>6000</v>
          </cell>
          <cell r="G681">
            <v>1.23E-2</v>
          </cell>
          <cell r="H681">
            <v>352.02</v>
          </cell>
        </row>
        <row r="682">
          <cell r="B682" t="str">
            <v>招商资管-安赢202203号单一资产管理计划</v>
          </cell>
          <cell r="C682">
            <v>4998600559.7700005</v>
          </cell>
          <cell r="D682">
            <v>1</v>
          </cell>
          <cell r="E682">
            <v>5000000000</v>
          </cell>
          <cell r="F682">
            <v>2.0425</v>
          </cell>
          <cell r="G682">
            <v>0.99650000000000005</v>
          </cell>
          <cell r="H682">
            <v>4981105457.8100004</v>
          </cell>
        </row>
        <row r="683">
          <cell r="B683" t="str">
            <v>证券产品</v>
          </cell>
          <cell r="E683">
            <v>84083614.629999995</v>
          </cell>
          <cell r="F683">
            <v>3.4299999999999997E-2</v>
          </cell>
          <cell r="H683">
            <v>81157311.849999994</v>
          </cell>
        </row>
        <row r="684">
          <cell r="B684" t="str">
            <v>证券理财产品</v>
          </cell>
          <cell r="E684">
            <v>84083614.629999995</v>
          </cell>
          <cell r="F684">
            <v>3.4299999999999997E-2</v>
          </cell>
          <cell r="H684">
            <v>81157311.849999994</v>
          </cell>
        </row>
        <row r="685">
          <cell r="B685" t="str">
            <v>广发基金嘉福1号FOF单一资产管理计划</v>
          </cell>
          <cell r="C685">
            <v>10000000</v>
          </cell>
          <cell r="D685">
            <v>1</v>
          </cell>
          <cell r="E685">
            <v>10000000</v>
          </cell>
          <cell r="F685">
            <v>4.1000000000000003E-3</v>
          </cell>
          <cell r="G685">
            <v>1</v>
          </cell>
          <cell r="H685">
            <v>10000000</v>
          </cell>
        </row>
        <row r="686">
          <cell r="B686" t="str">
            <v>华金证券蓝图16号基础设施基金策略FOF单一资产管理计划</v>
          </cell>
          <cell r="C686">
            <v>74083614.629999995</v>
          </cell>
          <cell r="D686">
            <v>1</v>
          </cell>
          <cell r="E686">
            <v>74083614.629999995</v>
          </cell>
          <cell r="F686">
            <v>3.0300000000000001E-2</v>
          </cell>
          <cell r="G686">
            <v>0.96050000000000002</v>
          </cell>
          <cell r="H686">
            <v>71157311.849999994</v>
          </cell>
        </row>
        <row r="687">
          <cell r="B687" t="str">
            <v>保险</v>
          </cell>
          <cell r="E687">
            <v>62605499354.050003</v>
          </cell>
          <cell r="F687">
            <v>25.5749</v>
          </cell>
          <cell r="H687">
            <v>56314346632.349998</v>
          </cell>
        </row>
        <row r="688">
          <cell r="B688" t="str">
            <v>场外</v>
          </cell>
          <cell r="E688">
            <v>62605499354.050003</v>
          </cell>
          <cell r="F688">
            <v>25.5749</v>
          </cell>
          <cell r="H688">
            <v>56314346632.349998</v>
          </cell>
        </row>
        <row r="689">
          <cell r="B689" t="str">
            <v>新华资产-明义五号资产管理产品</v>
          </cell>
          <cell r="C689">
            <v>491186203.47000003</v>
          </cell>
          <cell r="D689">
            <v>1.44</v>
          </cell>
          <cell r="E689">
            <v>706940890.17999995</v>
          </cell>
          <cell r="F689">
            <v>0.2888</v>
          </cell>
          <cell r="G689">
            <v>1.4008</v>
          </cell>
          <cell r="H689">
            <v>688053633.82000005</v>
          </cell>
        </row>
        <row r="690">
          <cell r="B690" t="str">
            <v>新华资产-明义六号资产管理产品</v>
          </cell>
          <cell r="C690">
            <v>491080117.20999998</v>
          </cell>
          <cell r="D690">
            <v>1.44</v>
          </cell>
          <cell r="E690">
            <v>706795395.11000001</v>
          </cell>
          <cell r="F690">
            <v>0.28870000000000001</v>
          </cell>
          <cell r="G690">
            <v>1.3976</v>
          </cell>
          <cell r="H690">
            <v>686333571.80999994</v>
          </cell>
        </row>
        <row r="691">
          <cell r="B691" t="str">
            <v>新华资产-明义八号资产管理产品</v>
          </cell>
          <cell r="C691">
            <v>658434075.27999997</v>
          </cell>
          <cell r="D691">
            <v>1.04</v>
          </cell>
          <cell r="E691">
            <v>682965606.83000004</v>
          </cell>
          <cell r="F691">
            <v>0.27900000000000003</v>
          </cell>
          <cell r="G691">
            <v>0.95</v>
          </cell>
          <cell r="H691">
            <v>625512371.51999998</v>
          </cell>
        </row>
        <row r="692">
          <cell r="B692" t="str">
            <v>新华资产-明义九号资产管理产品</v>
          </cell>
          <cell r="C692">
            <v>657090690.10000002</v>
          </cell>
          <cell r="D692">
            <v>1.04</v>
          </cell>
          <cell r="E692">
            <v>685537913.51999998</v>
          </cell>
          <cell r="F692">
            <v>0.28000000000000003</v>
          </cell>
          <cell r="G692">
            <v>0.96150000000000002</v>
          </cell>
          <cell r="H692">
            <v>631792698.52999997</v>
          </cell>
        </row>
        <row r="693">
          <cell r="B693" t="str">
            <v>新华资产-明义十号资产管理产品</v>
          </cell>
          <cell r="C693">
            <v>655619124.88999999</v>
          </cell>
          <cell r="D693">
            <v>1.05</v>
          </cell>
          <cell r="E693">
            <v>685730162.85000002</v>
          </cell>
          <cell r="F693">
            <v>0.28010000000000002</v>
          </cell>
          <cell r="G693">
            <v>0.98340000000000005</v>
          </cell>
          <cell r="H693">
            <v>644735847.41999996</v>
          </cell>
        </row>
        <row r="694">
          <cell r="B694" t="str">
            <v>新华资产-明义十一号资产管理产品</v>
          </cell>
          <cell r="C694">
            <v>655214915.69000006</v>
          </cell>
          <cell r="D694">
            <v>1.05</v>
          </cell>
          <cell r="E694">
            <v>686833096.14999998</v>
          </cell>
          <cell r="F694">
            <v>0.28060000000000002</v>
          </cell>
          <cell r="G694">
            <v>0.98680000000000001</v>
          </cell>
          <cell r="H694">
            <v>646566078.79999995</v>
          </cell>
        </row>
        <row r="695">
          <cell r="B695" t="str">
            <v>新华资产-明义十四号资产管理产品</v>
          </cell>
          <cell r="C695">
            <v>669211130.5</v>
          </cell>
          <cell r="D695">
            <v>1</v>
          </cell>
          <cell r="E695">
            <v>670366630.14999998</v>
          </cell>
          <cell r="F695">
            <v>0.27389999999999998</v>
          </cell>
          <cell r="G695">
            <v>0.99490000000000001</v>
          </cell>
          <cell r="H695">
            <v>665798153.73000002</v>
          </cell>
        </row>
        <row r="696">
          <cell r="B696" t="str">
            <v>新华资产-明义十五号资产管理产品</v>
          </cell>
          <cell r="C696">
            <v>669148904.87</v>
          </cell>
          <cell r="D696">
            <v>1</v>
          </cell>
          <cell r="E696">
            <v>670317985.97000003</v>
          </cell>
          <cell r="F696">
            <v>0.27379999999999999</v>
          </cell>
          <cell r="G696">
            <v>0.99009999999999998</v>
          </cell>
          <cell r="H696">
            <v>662524330.71000004</v>
          </cell>
        </row>
        <row r="697">
          <cell r="B697" t="str">
            <v>新华资产-明义十六号资产管理产品</v>
          </cell>
          <cell r="C697">
            <v>660846958.44000006</v>
          </cell>
          <cell r="D697">
            <v>1</v>
          </cell>
          <cell r="E697">
            <v>662141151.33000004</v>
          </cell>
          <cell r="F697">
            <v>0.27050000000000002</v>
          </cell>
          <cell r="G697">
            <v>0.97260000000000002</v>
          </cell>
          <cell r="H697">
            <v>642739751.77999997</v>
          </cell>
        </row>
        <row r="698">
          <cell r="B698" t="str">
            <v>光大永明聚宝15号</v>
          </cell>
          <cell r="C698">
            <v>370333299.97000003</v>
          </cell>
          <cell r="D698">
            <v>1</v>
          </cell>
          <cell r="E698">
            <v>370000000</v>
          </cell>
          <cell r="F698">
            <v>0.15110000000000001</v>
          </cell>
          <cell r="G698">
            <v>1.0138</v>
          </cell>
          <cell r="H698">
            <v>375443899.50999999</v>
          </cell>
        </row>
        <row r="699">
          <cell r="B699" t="str">
            <v>光大永明聚宝16号</v>
          </cell>
          <cell r="C699">
            <v>750600480.38</v>
          </cell>
          <cell r="D699">
            <v>1</v>
          </cell>
          <cell r="E699">
            <v>750000000</v>
          </cell>
          <cell r="F699">
            <v>0.30640000000000001</v>
          </cell>
          <cell r="G699">
            <v>0.99780000000000002</v>
          </cell>
          <cell r="H699">
            <v>748949159.32000005</v>
          </cell>
        </row>
        <row r="700">
          <cell r="B700" t="str">
            <v>大家资产厚坤3号资产管理产品</v>
          </cell>
          <cell r="C700">
            <v>13818674425.77</v>
          </cell>
          <cell r="D700">
            <v>1.22</v>
          </cell>
          <cell r="E700">
            <v>16812199089.85</v>
          </cell>
          <cell r="F700">
            <v>6.8678999999999997</v>
          </cell>
          <cell r="G700">
            <v>1.0125999999999999</v>
          </cell>
          <cell r="H700">
            <v>13992789723.530001</v>
          </cell>
        </row>
        <row r="701">
          <cell r="B701" t="str">
            <v>国寿资产-稳盈固收增强2276资产管理产品</v>
          </cell>
          <cell r="C701">
            <v>2999354321.6199999</v>
          </cell>
          <cell r="D701">
            <v>1</v>
          </cell>
          <cell r="E701">
            <v>2999841679.1700001</v>
          </cell>
          <cell r="F701">
            <v>1.2255</v>
          </cell>
          <cell r="G701">
            <v>0.98709999999999998</v>
          </cell>
          <cell r="H701">
            <v>2960662650.8699999</v>
          </cell>
        </row>
        <row r="702">
          <cell r="B702" t="str">
            <v>华安财保资管安华优选11号固定收益集合产品</v>
          </cell>
          <cell r="C702">
            <v>7580330549.4300003</v>
          </cell>
          <cell r="D702">
            <v>1.1499999999999999</v>
          </cell>
          <cell r="E702">
            <v>8717995843.2000008</v>
          </cell>
          <cell r="F702">
            <v>3.5613999999999999</v>
          </cell>
          <cell r="G702">
            <v>1.0089999999999999</v>
          </cell>
          <cell r="H702">
            <v>7648553524.3699999</v>
          </cell>
        </row>
        <row r="703">
          <cell r="B703" t="str">
            <v>华安财保资管安华优选22号集合资产管理产品</v>
          </cell>
          <cell r="C703">
            <v>4590555410.7200003</v>
          </cell>
          <cell r="D703">
            <v>0.98</v>
          </cell>
          <cell r="E703">
            <v>4483109075</v>
          </cell>
          <cell r="F703">
            <v>1.8313999999999999</v>
          </cell>
          <cell r="G703">
            <v>0.98260000000000003</v>
          </cell>
          <cell r="H703">
            <v>4510679746.5699997</v>
          </cell>
        </row>
        <row r="704">
          <cell r="B704" t="str">
            <v>华安财保资管安创稳赢4号集合资产管理产品</v>
          </cell>
          <cell r="C704">
            <v>10012336002.370001</v>
          </cell>
          <cell r="D704">
            <v>1.22</v>
          </cell>
          <cell r="E704">
            <v>12226879150.34</v>
          </cell>
          <cell r="F704">
            <v>4.9947999999999997</v>
          </cell>
          <cell r="G704">
            <v>1.0145999999999999</v>
          </cell>
          <cell r="H704">
            <v>10158516108</v>
          </cell>
        </row>
        <row r="705">
          <cell r="B705" t="str">
            <v>阳光积极配置4号</v>
          </cell>
          <cell r="C705">
            <v>713847503.87</v>
          </cell>
          <cell r="D705">
            <v>1.02</v>
          </cell>
          <cell r="E705">
            <v>725439822.37</v>
          </cell>
          <cell r="F705">
            <v>0.29630000000000001</v>
          </cell>
          <cell r="G705">
            <v>0.98150000000000004</v>
          </cell>
          <cell r="H705">
            <v>700641325.04999995</v>
          </cell>
        </row>
        <row r="706">
          <cell r="B706" t="str">
            <v>阳光积极配置8号</v>
          </cell>
          <cell r="C706">
            <v>695592127.08000004</v>
          </cell>
          <cell r="D706">
            <v>1.01</v>
          </cell>
          <cell r="E706">
            <v>700135247.91999996</v>
          </cell>
          <cell r="F706">
            <v>0.28599999999999998</v>
          </cell>
          <cell r="G706">
            <v>1.0011000000000001</v>
          </cell>
          <cell r="H706">
            <v>696357278.41999996</v>
          </cell>
        </row>
        <row r="707">
          <cell r="B707" t="str">
            <v>阳光盈时11号</v>
          </cell>
          <cell r="C707">
            <v>711434571.88999999</v>
          </cell>
          <cell r="D707">
            <v>1</v>
          </cell>
          <cell r="E707">
            <v>712633851.49000001</v>
          </cell>
          <cell r="F707">
            <v>0.29110000000000003</v>
          </cell>
          <cell r="G707">
            <v>0.98060000000000003</v>
          </cell>
          <cell r="H707">
            <v>697632741.20000005</v>
          </cell>
        </row>
        <row r="708">
          <cell r="B708" t="str">
            <v>阳光盈时12号</v>
          </cell>
          <cell r="C708">
            <v>711182927.20000005</v>
          </cell>
          <cell r="D708">
            <v>1</v>
          </cell>
          <cell r="E708">
            <v>712630520.38999999</v>
          </cell>
          <cell r="F708">
            <v>0.29110000000000003</v>
          </cell>
          <cell r="G708">
            <v>0.98440000000000005</v>
          </cell>
          <cell r="H708">
            <v>700088473.53999996</v>
          </cell>
        </row>
        <row r="709">
          <cell r="B709" t="str">
            <v>阳光盈时13号</v>
          </cell>
          <cell r="C709">
            <v>711866665.53999996</v>
          </cell>
          <cell r="D709">
            <v>1</v>
          </cell>
          <cell r="E709">
            <v>713289753.70000005</v>
          </cell>
          <cell r="F709">
            <v>0.29139999999999999</v>
          </cell>
          <cell r="G709">
            <v>0.98329999999999995</v>
          </cell>
          <cell r="H709">
            <v>699978492.23000002</v>
          </cell>
        </row>
        <row r="710">
          <cell r="B710" t="str">
            <v>阳光盈时15号</v>
          </cell>
          <cell r="C710">
            <v>711159135.82000005</v>
          </cell>
          <cell r="D710">
            <v>1</v>
          </cell>
          <cell r="E710">
            <v>712630815.29999995</v>
          </cell>
          <cell r="F710">
            <v>0.29110000000000003</v>
          </cell>
          <cell r="G710">
            <v>0.98499999999999999</v>
          </cell>
          <cell r="H710">
            <v>700491748.77999997</v>
          </cell>
        </row>
        <row r="711">
          <cell r="B711" t="str">
            <v>阳光盈时16号</v>
          </cell>
          <cell r="C711">
            <v>741315773.46000004</v>
          </cell>
          <cell r="D711">
            <v>1</v>
          </cell>
          <cell r="E711">
            <v>741971023.45000005</v>
          </cell>
          <cell r="F711">
            <v>0.30309999999999998</v>
          </cell>
          <cell r="G711">
            <v>1.0109999999999999</v>
          </cell>
          <cell r="H711">
            <v>749470246.97000003</v>
          </cell>
        </row>
        <row r="712">
          <cell r="B712" t="str">
            <v>阳光盈时17号</v>
          </cell>
          <cell r="C712">
            <v>742009950.63999999</v>
          </cell>
          <cell r="D712">
            <v>1</v>
          </cell>
          <cell r="E712">
            <v>742678659.52999997</v>
          </cell>
          <cell r="F712">
            <v>0.3034</v>
          </cell>
          <cell r="G712">
            <v>1.0111000000000001</v>
          </cell>
          <cell r="H712">
            <v>750246261.09000003</v>
          </cell>
        </row>
        <row r="713">
          <cell r="B713" t="str">
            <v>阳光盈时18号</v>
          </cell>
          <cell r="C713">
            <v>742019715.92999995</v>
          </cell>
          <cell r="D713">
            <v>1</v>
          </cell>
          <cell r="E713">
            <v>742678992.15999997</v>
          </cell>
          <cell r="F713">
            <v>0.3034</v>
          </cell>
          <cell r="G713">
            <v>1.0108999999999999</v>
          </cell>
          <cell r="H713">
            <v>750107730.83000004</v>
          </cell>
        </row>
        <row r="714">
          <cell r="B714" t="str">
            <v>阳光盈时19号</v>
          </cell>
          <cell r="C714">
            <v>741442405.83000004</v>
          </cell>
          <cell r="D714">
            <v>1</v>
          </cell>
          <cell r="E714">
            <v>741896998.09000003</v>
          </cell>
          <cell r="F714">
            <v>0.30309999999999998</v>
          </cell>
          <cell r="G714">
            <v>1.0066999999999999</v>
          </cell>
          <cell r="H714">
            <v>746410069.95000005</v>
          </cell>
        </row>
        <row r="715">
          <cell r="B715" t="str">
            <v>中意资产安享稳健16号</v>
          </cell>
          <cell r="C715">
            <v>714350000</v>
          </cell>
          <cell r="D715">
            <v>1</v>
          </cell>
          <cell r="E715">
            <v>714350000</v>
          </cell>
          <cell r="F715">
            <v>0.2918</v>
          </cell>
          <cell r="G715">
            <v>0.99760000000000004</v>
          </cell>
          <cell r="H715">
            <v>712635560</v>
          </cell>
        </row>
        <row r="716">
          <cell r="B716" t="str">
            <v>中意资产安享稳健17号</v>
          </cell>
          <cell r="C716">
            <v>712040000</v>
          </cell>
          <cell r="D716">
            <v>1</v>
          </cell>
          <cell r="E716">
            <v>712040000</v>
          </cell>
          <cell r="F716">
            <v>0.29089999999999999</v>
          </cell>
          <cell r="G716">
            <v>0.998</v>
          </cell>
          <cell r="H716">
            <v>710615920</v>
          </cell>
        </row>
        <row r="717">
          <cell r="B717" t="str">
            <v>中意资产安享稳健18号</v>
          </cell>
          <cell r="C717">
            <v>709030000</v>
          </cell>
          <cell r="D717">
            <v>1</v>
          </cell>
          <cell r="E717">
            <v>709030000</v>
          </cell>
          <cell r="F717">
            <v>0.28960000000000002</v>
          </cell>
          <cell r="G717">
            <v>0.99580000000000002</v>
          </cell>
          <cell r="H717">
            <v>706052074</v>
          </cell>
        </row>
        <row r="718">
          <cell r="B718" t="str">
            <v>中意资产安享稳健19号</v>
          </cell>
          <cell r="C718">
            <v>706440000</v>
          </cell>
          <cell r="D718">
            <v>1</v>
          </cell>
          <cell r="E718">
            <v>706440000</v>
          </cell>
          <cell r="F718">
            <v>0.28860000000000002</v>
          </cell>
          <cell r="G718">
            <v>0.99650000000000005</v>
          </cell>
          <cell r="H718">
            <v>703967460</v>
          </cell>
        </row>
        <row r="719">
          <cell r="B719" t="str">
            <v>基金</v>
          </cell>
          <cell r="E719">
            <v>12500080521.18</v>
          </cell>
          <cell r="F719">
            <v>5.1063999999999998</v>
          </cell>
          <cell r="H719">
            <v>12456398224.959999</v>
          </cell>
        </row>
        <row r="720">
          <cell r="B720" t="str">
            <v>场外</v>
          </cell>
          <cell r="E720">
            <v>12500080521.18</v>
          </cell>
          <cell r="F720">
            <v>5.1063999999999998</v>
          </cell>
          <cell r="H720">
            <v>12456398224.959999</v>
          </cell>
        </row>
        <row r="721">
          <cell r="B721" t="str">
            <v>博时基金凯旋2号单一资产管理计划</v>
          </cell>
          <cell r="C721">
            <v>1000000000</v>
          </cell>
          <cell r="D721">
            <v>1</v>
          </cell>
          <cell r="E721">
            <v>1000000000</v>
          </cell>
          <cell r="F721">
            <v>0.40849999999999997</v>
          </cell>
          <cell r="G721">
            <v>0.84599999999999997</v>
          </cell>
          <cell r="H721">
            <v>846000000</v>
          </cell>
        </row>
        <row r="722">
          <cell r="B722" t="str">
            <v>博时基金和谐固收1号单一资产管理计划</v>
          </cell>
          <cell r="C722">
            <v>271302.46999999997</v>
          </cell>
          <cell r="D722">
            <v>1</v>
          </cell>
          <cell r="E722">
            <v>271302.46999999997</v>
          </cell>
          <cell r="F722">
            <v>1E-4</v>
          </cell>
          <cell r="G722">
            <v>0.84699999999999998</v>
          </cell>
          <cell r="H722">
            <v>229793.19</v>
          </cell>
        </row>
        <row r="723">
          <cell r="B723" t="str">
            <v>华夏基金-华璟固收1号单一资产管理计划</v>
          </cell>
          <cell r="C723">
            <v>499657239.93199998</v>
          </cell>
          <cell r="D723">
            <v>1</v>
          </cell>
          <cell r="E723">
            <v>500000000</v>
          </cell>
          <cell r="F723">
            <v>0.20430000000000001</v>
          </cell>
          <cell r="G723">
            <v>1.0992999999999999</v>
          </cell>
          <cell r="H723">
            <v>549273203.86000001</v>
          </cell>
        </row>
        <row r="724">
          <cell r="B724" t="str">
            <v>华夏基金-华璟权益1号单一资产管理计划</v>
          </cell>
          <cell r="C724">
            <v>9802554.0368000008</v>
          </cell>
          <cell r="D724">
            <v>1</v>
          </cell>
          <cell r="E724">
            <v>9805435.9700000007</v>
          </cell>
          <cell r="F724">
            <v>4.0000000000000001E-3</v>
          </cell>
          <cell r="G724">
            <v>0.68059999999999998</v>
          </cell>
          <cell r="H724">
            <v>6671618.2800000003</v>
          </cell>
        </row>
        <row r="725">
          <cell r="B725" t="str">
            <v>汇添富-和谐健康1号单一资产管理计划</v>
          </cell>
          <cell r="C725">
            <v>2998251224.1399999</v>
          </cell>
          <cell r="D725">
            <v>1</v>
          </cell>
          <cell r="E725">
            <v>3000000000</v>
          </cell>
          <cell r="F725">
            <v>1.2255</v>
          </cell>
          <cell r="G725">
            <v>1.0046999999999999</v>
          </cell>
          <cell r="H725">
            <v>3012343004.8899999</v>
          </cell>
        </row>
        <row r="726">
          <cell r="B726" t="str">
            <v>华夏基金-华璟固收2号单一资产管理计划</v>
          </cell>
          <cell r="C726">
            <v>3000750225.0700002</v>
          </cell>
          <cell r="D726">
            <v>1</v>
          </cell>
          <cell r="E726">
            <v>3000000000</v>
          </cell>
          <cell r="F726">
            <v>1.2255</v>
          </cell>
          <cell r="G726">
            <v>0.99670000000000003</v>
          </cell>
          <cell r="H726">
            <v>2990847749.3299999</v>
          </cell>
        </row>
        <row r="727">
          <cell r="B727" t="str">
            <v>景顺长城和悦混合1号单一资产管理计划</v>
          </cell>
          <cell r="C727">
            <v>1000000000</v>
          </cell>
          <cell r="D727">
            <v>1</v>
          </cell>
          <cell r="E727">
            <v>1000000000</v>
          </cell>
          <cell r="F727">
            <v>0.40849999999999997</v>
          </cell>
          <cell r="G727">
            <v>1.046</v>
          </cell>
          <cell r="H727">
            <v>1046000000</v>
          </cell>
        </row>
        <row r="728">
          <cell r="B728" t="str">
            <v>南方基金和谐健康保险固收1号单一资产管理计划</v>
          </cell>
          <cell r="C728">
            <v>499853044.08679998</v>
          </cell>
          <cell r="D728">
            <v>1</v>
          </cell>
          <cell r="E728">
            <v>500000000</v>
          </cell>
          <cell r="F728">
            <v>0.20430000000000001</v>
          </cell>
          <cell r="G728">
            <v>1.0728</v>
          </cell>
          <cell r="H728">
            <v>536242345.69999999</v>
          </cell>
        </row>
        <row r="729">
          <cell r="B729" t="str">
            <v>南方基金和谐健康保险混合型单一资产管理计划</v>
          </cell>
          <cell r="C729">
            <v>499706176.2942</v>
          </cell>
          <cell r="D729">
            <v>1</v>
          </cell>
          <cell r="E729">
            <v>500000000</v>
          </cell>
          <cell r="F729">
            <v>0.20430000000000001</v>
          </cell>
          <cell r="G729">
            <v>0.98419999999999996</v>
          </cell>
          <cell r="H729">
            <v>491810818.70999998</v>
          </cell>
        </row>
        <row r="730">
          <cell r="B730" t="str">
            <v>鹏华基金-领航1号单一资产管理计划</v>
          </cell>
          <cell r="C730">
            <v>1989406456.3399999</v>
          </cell>
          <cell r="D730">
            <v>1</v>
          </cell>
          <cell r="E730">
            <v>1990003782.74</v>
          </cell>
          <cell r="F730">
            <v>0.81289999999999996</v>
          </cell>
          <cell r="G730">
            <v>0.98980000000000001</v>
          </cell>
          <cell r="H730">
            <v>1969114510.49</v>
          </cell>
        </row>
        <row r="731">
          <cell r="B731" t="str">
            <v>嘉实基金-和谐健康委托投资混合1号单一资产管理计划</v>
          </cell>
          <cell r="C731">
            <v>499902019.59609997</v>
          </cell>
          <cell r="D731">
            <v>1</v>
          </cell>
          <cell r="E731">
            <v>500000000</v>
          </cell>
          <cell r="F731">
            <v>0.20430000000000001</v>
          </cell>
          <cell r="G731">
            <v>0.93059999999999998</v>
          </cell>
          <cell r="H731">
            <v>465208819.44</v>
          </cell>
        </row>
        <row r="732">
          <cell r="B732" t="str">
            <v>嘉实基金-和谐健康委托投资固收1号单一资产管理计划</v>
          </cell>
          <cell r="C732">
            <v>500098019.60390002</v>
          </cell>
          <cell r="D732">
            <v>1</v>
          </cell>
          <cell r="E732">
            <v>500000000</v>
          </cell>
          <cell r="F732">
            <v>0.20430000000000001</v>
          </cell>
          <cell r="G732">
            <v>1.0851</v>
          </cell>
          <cell r="H732">
            <v>542656361.07000005</v>
          </cell>
        </row>
        <row r="733">
          <cell r="B733" t="str">
            <v>可供出售借出证券成本</v>
          </cell>
          <cell r="E733">
            <v>5666175.8300000001</v>
          </cell>
          <cell r="F733">
            <v>2.3E-3</v>
          </cell>
          <cell r="H733">
            <v>5268200</v>
          </cell>
        </row>
        <row r="734">
          <cell r="B734" t="str">
            <v>股票</v>
          </cell>
          <cell r="E734">
            <v>5666175.8300000001</v>
          </cell>
          <cell r="F734">
            <v>2.3E-3</v>
          </cell>
          <cell r="H734">
            <v>5268200</v>
          </cell>
        </row>
        <row r="735">
          <cell r="B735" t="str">
            <v>上海</v>
          </cell>
          <cell r="E735">
            <v>5666175.8300000001</v>
          </cell>
          <cell r="F735">
            <v>2.3E-3</v>
          </cell>
          <cell r="H735">
            <v>5268200</v>
          </cell>
        </row>
        <row r="736">
          <cell r="B736" t="str">
            <v>工商银行</v>
          </cell>
          <cell r="C736">
            <v>1094000</v>
          </cell>
          <cell r="D736">
            <v>4.6399999999999997</v>
          </cell>
          <cell r="E736">
            <v>5073604.32</v>
          </cell>
          <cell r="F736">
            <v>2.0999999999999999E-3</v>
          </cell>
          <cell r="G736">
            <v>4.3</v>
          </cell>
          <cell r="H736">
            <v>4704200</v>
          </cell>
        </row>
        <row r="737">
          <cell r="B737" t="str">
            <v>建设银行</v>
          </cell>
          <cell r="C737">
            <v>100000</v>
          </cell>
          <cell r="D737">
            <v>5.93</v>
          </cell>
          <cell r="E737">
            <v>592571.51</v>
          </cell>
          <cell r="F737">
            <v>2.0000000000000001E-4</v>
          </cell>
          <cell r="G737">
            <v>5.64</v>
          </cell>
          <cell r="H737">
            <v>564000</v>
          </cell>
        </row>
        <row r="738">
          <cell r="B738" t="str">
            <v>借出股票</v>
          </cell>
          <cell r="E738">
            <v>435547.09</v>
          </cell>
          <cell r="F738">
            <v>2.0000000000000001E-4</v>
          </cell>
          <cell r="H738">
            <v>430000</v>
          </cell>
        </row>
        <row r="739">
          <cell r="B739" t="str">
            <v>上交所</v>
          </cell>
          <cell r="E739">
            <v>435547.09</v>
          </cell>
          <cell r="F739">
            <v>2.0000000000000001E-4</v>
          </cell>
          <cell r="H739">
            <v>430000</v>
          </cell>
        </row>
        <row r="740">
          <cell r="B740" t="str">
            <v>上交所</v>
          </cell>
          <cell r="E740">
            <v>435547.09</v>
          </cell>
          <cell r="F740">
            <v>2.0000000000000001E-4</v>
          </cell>
          <cell r="H740">
            <v>430000</v>
          </cell>
        </row>
        <row r="741">
          <cell r="B741" t="str">
            <v>工商银行</v>
          </cell>
          <cell r="C741">
            <v>100000</v>
          </cell>
          <cell r="D741">
            <v>4.3600000000000003</v>
          </cell>
          <cell r="E741">
            <v>435547.09</v>
          </cell>
          <cell r="F741">
            <v>2.0000000000000001E-4</v>
          </cell>
          <cell r="G741">
            <v>4.3</v>
          </cell>
          <cell r="H741">
            <v>430000</v>
          </cell>
        </row>
        <row r="742">
          <cell r="B742" t="str">
            <v>公允价值变动</v>
          </cell>
          <cell r="E742">
            <v>-7183348189</v>
          </cell>
          <cell r="F742">
            <v>-2.9344999999999999</v>
          </cell>
          <cell r="H742">
            <v>-7183348189</v>
          </cell>
        </row>
        <row r="743">
          <cell r="B743" t="str">
            <v>基金</v>
          </cell>
          <cell r="E743">
            <v>-750451175.07000005</v>
          </cell>
          <cell r="F743">
            <v>-0.30659999999999998</v>
          </cell>
          <cell r="H743">
            <v>-750451175.07000005</v>
          </cell>
        </row>
        <row r="744">
          <cell r="B744" t="str">
            <v>场内基金</v>
          </cell>
          <cell r="E744">
            <v>508500</v>
          </cell>
          <cell r="F744">
            <v>2.0000000000000001E-4</v>
          </cell>
          <cell r="H744">
            <v>508500</v>
          </cell>
        </row>
        <row r="745">
          <cell r="B745" t="str">
            <v>上交所封闭式估值增值</v>
          </cell>
          <cell r="E745">
            <v>508500</v>
          </cell>
          <cell r="F745">
            <v>2.0000000000000001E-4</v>
          </cell>
          <cell r="H745">
            <v>508500</v>
          </cell>
        </row>
        <row r="746">
          <cell r="B746" t="str">
            <v>铁建REIT</v>
          </cell>
          <cell r="E746">
            <v>508500</v>
          </cell>
          <cell r="F746">
            <v>2.0000000000000001E-4</v>
          </cell>
          <cell r="H746">
            <v>508500</v>
          </cell>
        </row>
        <row r="747">
          <cell r="B747" t="str">
            <v>场外</v>
          </cell>
          <cell r="E747">
            <v>-748033372.28999996</v>
          </cell>
          <cell r="F747">
            <v>-0.30559999999999998</v>
          </cell>
          <cell r="H747">
            <v>-748033372.28999996</v>
          </cell>
        </row>
        <row r="748">
          <cell r="B748" t="str">
            <v>一般开放式基金</v>
          </cell>
          <cell r="E748">
            <v>-692268846.51999998</v>
          </cell>
          <cell r="F748">
            <v>-0.2828</v>
          </cell>
          <cell r="H748">
            <v>-692268846.51999998</v>
          </cell>
        </row>
        <row r="749">
          <cell r="B749" t="str">
            <v>广发聚鑫债券A</v>
          </cell>
          <cell r="E749">
            <v>-7641611.8799999999</v>
          </cell>
          <cell r="F749">
            <v>-3.0999999999999999E-3</v>
          </cell>
          <cell r="H749">
            <v>-7641611.8799999999</v>
          </cell>
        </row>
        <row r="750">
          <cell r="B750" t="str">
            <v>易方达裕丰回报债券A</v>
          </cell>
          <cell r="E750">
            <v>-448794087.45999998</v>
          </cell>
          <cell r="F750">
            <v>-0.18329999999999999</v>
          </cell>
          <cell r="H750">
            <v>-448794087.45999998</v>
          </cell>
        </row>
        <row r="751">
          <cell r="B751" t="str">
            <v>华安生态优先混合A</v>
          </cell>
          <cell r="E751">
            <v>4840340.55</v>
          </cell>
          <cell r="F751">
            <v>2E-3</v>
          </cell>
          <cell r="H751">
            <v>4840340.55</v>
          </cell>
        </row>
        <row r="752">
          <cell r="B752" t="str">
            <v>鹏华双债保利债券</v>
          </cell>
          <cell r="E752">
            <v>-62897731.299999997</v>
          </cell>
          <cell r="F752">
            <v>-2.5700000000000001E-2</v>
          </cell>
          <cell r="H752">
            <v>-62897731.299999997</v>
          </cell>
        </row>
        <row r="753">
          <cell r="B753" t="str">
            <v>鹏华环保产业股票</v>
          </cell>
          <cell r="E753">
            <v>-28154647.239999998</v>
          </cell>
          <cell r="F753">
            <v>-1.15E-2</v>
          </cell>
          <cell r="H753">
            <v>-28154647.239999998</v>
          </cell>
        </row>
        <row r="754">
          <cell r="B754" t="str">
            <v>大成高新技术产业股票A</v>
          </cell>
          <cell r="E754">
            <v>50407699.43</v>
          </cell>
          <cell r="F754">
            <v>2.06E-2</v>
          </cell>
          <cell r="H754">
            <v>50407699.43</v>
          </cell>
        </row>
        <row r="755">
          <cell r="B755" t="str">
            <v>工银瑞信新金融股票A</v>
          </cell>
          <cell r="E755">
            <v>-17634655.02</v>
          </cell>
          <cell r="F755">
            <v>-7.1999999999999998E-3</v>
          </cell>
          <cell r="H755">
            <v>-17634655.02</v>
          </cell>
        </row>
        <row r="756">
          <cell r="B756" t="str">
            <v>易方达信息产业混合</v>
          </cell>
          <cell r="E756">
            <v>-5715266.6699999999</v>
          </cell>
          <cell r="F756">
            <v>-2.3E-3</v>
          </cell>
          <cell r="H756">
            <v>-5715266.6699999999</v>
          </cell>
        </row>
        <row r="757">
          <cell r="B757" t="str">
            <v>国泰智能装备股票A</v>
          </cell>
          <cell r="E757">
            <v>-20332249.420000002</v>
          </cell>
          <cell r="F757">
            <v>-8.3000000000000001E-3</v>
          </cell>
          <cell r="H757">
            <v>-20332249.420000002</v>
          </cell>
        </row>
        <row r="758">
          <cell r="B758" t="str">
            <v>国泰大健康股票A</v>
          </cell>
          <cell r="E758">
            <v>5531243.1799999997</v>
          </cell>
          <cell r="F758">
            <v>2.3E-3</v>
          </cell>
          <cell r="H758">
            <v>5531243.1799999997</v>
          </cell>
        </row>
        <row r="759">
          <cell r="B759" t="str">
            <v>南方转型增长灵活配置混合A</v>
          </cell>
          <cell r="E759">
            <v>-3678258.31</v>
          </cell>
          <cell r="F759">
            <v>-1.5E-3</v>
          </cell>
          <cell r="H759">
            <v>-3678258.31</v>
          </cell>
        </row>
        <row r="760">
          <cell r="B760" t="str">
            <v>工银瑞信前沿医疗股票A</v>
          </cell>
          <cell r="E760">
            <v>8270683.6200000001</v>
          </cell>
          <cell r="F760">
            <v>3.3999999999999998E-3</v>
          </cell>
          <cell r="H760">
            <v>8270683.6200000001</v>
          </cell>
        </row>
        <row r="761">
          <cell r="B761" t="str">
            <v>景顺长城环保优势股票</v>
          </cell>
          <cell r="E761">
            <v>-27003679.5</v>
          </cell>
          <cell r="F761">
            <v>-1.0999999999999999E-2</v>
          </cell>
          <cell r="H761">
            <v>-27003679.5</v>
          </cell>
        </row>
        <row r="762">
          <cell r="B762" t="str">
            <v>富国价值优势混合</v>
          </cell>
          <cell r="E762">
            <v>146736.38</v>
          </cell>
          <cell r="F762">
            <v>1E-4</v>
          </cell>
          <cell r="H762">
            <v>146736.38</v>
          </cell>
        </row>
        <row r="763">
          <cell r="B763" t="str">
            <v>华夏鼎利债券A</v>
          </cell>
          <cell r="E763">
            <v>-26122181.850000001</v>
          </cell>
          <cell r="F763">
            <v>-1.0699999999999999E-2</v>
          </cell>
          <cell r="H763">
            <v>-26122181.850000001</v>
          </cell>
        </row>
        <row r="764">
          <cell r="B764" t="str">
            <v>华夏行业景气混合</v>
          </cell>
          <cell r="E764">
            <v>-6193117.6399999997</v>
          </cell>
          <cell r="F764">
            <v>-2.5000000000000001E-3</v>
          </cell>
          <cell r="H764">
            <v>-6193117.6399999997</v>
          </cell>
        </row>
        <row r="765">
          <cell r="B765" t="str">
            <v>广发多元新兴股票</v>
          </cell>
          <cell r="E765">
            <v>-32316670.780000001</v>
          </cell>
          <cell r="F765">
            <v>-1.32E-2</v>
          </cell>
          <cell r="H765">
            <v>-32316670.780000001</v>
          </cell>
        </row>
        <row r="766">
          <cell r="B766" t="str">
            <v>华夏能源革新股票A</v>
          </cell>
          <cell r="E766">
            <v>-37229687.030000001</v>
          </cell>
          <cell r="F766">
            <v>-1.52E-2</v>
          </cell>
          <cell r="H766">
            <v>-37229687.030000001</v>
          </cell>
        </row>
        <row r="767">
          <cell r="B767" t="str">
            <v>嘉实新能源新材料股票A</v>
          </cell>
          <cell r="E767">
            <v>-49686144.57</v>
          </cell>
          <cell r="F767">
            <v>-2.0299999999999999E-2</v>
          </cell>
          <cell r="H767">
            <v>-49686144.57</v>
          </cell>
        </row>
        <row r="768">
          <cell r="B768" t="str">
            <v>交银施罗德股息优化混合</v>
          </cell>
          <cell r="E768">
            <v>21839247.079999998</v>
          </cell>
          <cell r="F768">
            <v>8.8999999999999999E-3</v>
          </cell>
          <cell r="H768">
            <v>21839247.079999998</v>
          </cell>
        </row>
        <row r="769">
          <cell r="B769" t="str">
            <v>兴全恒益债券A</v>
          </cell>
          <cell r="E769">
            <v>5177941.63</v>
          </cell>
          <cell r="F769">
            <v>2.0999999999999999E-3</v>
          </cell>
          <cell r="H769">
            <v>5177941.63</v>
          </cell>
        </row>
        <row r="770">
          <cell r="B770" t="str">
            <v>广发高端制造股票A</v>
          </cell>
          <cell r="E770">
            <v>-44216723.060000002</v>
          </cell>
          <cell r="F770">
            <v>-1.8100000000000002E-2</v>
          </cell>
          <cell r="H770">
            <v>-44216723.060000002</v>
          </cell>
        </row>
        <row r="771">
          <cell r="B771" t="str">
            <v>博时宏观回报债券A/B</v>
          </cell>
          <cell r="E771">
            <v>-1642682.87</v>
          </cell>
          <cell r="F771">
            <v>-6.9999999999999999E-4</v>
          </cell>
          <cell r="H771">
            <v>-1642682.87</v>
          </cell>
        </row>
        <row r="772">
          <cell r="B772" t="str">
            <v>博时天颐债券A</v>
          </cell>
          <cell r="E772">
            <v>-3235316.97</v>
          </cell>
          <cell r="F772">
            <v>-1.2999999999999999E-3</v>
          </cell>
          <cell r="H772">
            <v>-3235316.97</v>
          </cell>
        </row>
        <row r="773">
          <cell r="B773" t="str">
            <v>大成新锐产业混合</v>
          </cell>
          <cell r="E773">
            <v>53784400.43</v>
          </cell>
          <cell r="F773">
            <v>2.1999999999999999E-2</v>
          </cell>
          <cell r="H773">
            <v>53784400.43</v>
          </cell>
        </row>
        <row r="774">
          <cell r="B774" t="str">
            <v>易方达科翔混合</v>
          </cell>
          <cell r="E774">
            <v>44850787.899999999</v>
          </cell>
          <cell r="F774">
            <v>1.83E-2</v>
          </cell>
          <cell r="H774">
            <v>44850787.899999999</v>
          </cell>
        </row>
        <row r="775">
          <cell r="B775" t="str">
            <v>南方广利回报债券A/B</v>
          </cell>
          <cell r="E775">
            <v>-13552075.689999999</v>
          </cell>
          <cell r="F775">
            <v>-5.4999999999999997E-3</v>
          </cell>
          <cell r="H775">
            <v>-13552075.689999999</v>
          </cell>
        </row>
        <row r="776">
          <cell r="B776" t="str">
            <v>鹏华信用增利债券A</v>
          </cell>
          <cell r="E776">
            <v>-20003838.609999999</v>
          </cell>
          <cell r="F776">
            <v>-8.2000000000000007E-3</v>
          </cell>
          <cell r="H776">
            <v>-20003838.609999999</v>
          </cell>
        </row>
        <row r="777">
          <cell r="B777" t="str">
            <v>广发制造业精选混合A</v>
          </cell>
          <cell r="E777">
            <v>-67125062.230000004</v>
          </cell>
          <cell r="F777">
            <v>-2.7400000000000001E-2</v>
          </cell>
          <cell r="H777">
            <v>-67125062.230000004</v>
          </cell>
        </row>
        <row r="778">
          <cell r="B778" t="str">
            <v>交银施罗德先进制造混合A</v>
          </cell>
          <cell r="E778">
            <v>20390568.350000001</v>
          </cell>
          <cell r="F778">
            <v>8.3000000000000001E-3</v>
          </cell>
          <cell r="H778">
            <v>20390568.350000001</v>
          </cell>
        </row>
        <row r="779">
          <cell r="B779" t="str">
            <v>交银施罗德消费新驱动股票</v>
          </cell>
          <cell r="E779">
            <v>15667193.029999999</v>
          </cell>
          <cell r="F779">
            <v>6.4000000000000003E-3</v>
          </cell>
          <cell r="H779">
            <v>15667193.029999999</v>
          </cell>
        </row>
        <row r="780">
          <cell r="B780" t="str">
            <v>场外LOF</v>
          </cell>
          <cell r="E780">
            <v>-55764525.770000003</v>
          </cell>
          <cell r="F780">
            <v>-2.2800000000000001E-2</v>
          </cell>
          <cell r="H780">
            <v>-55764525.770000003</v>
          </cell>
        </row>
        <row r="781">
          <cell r="B781" t="str">
            <v>广发小盘LOF</v>
          </cell>
          <cell r="E781">
            <v>-55764525.770000003</v>
          </cell>
          <cell r="F781">
            <v>-2.2800000000000001E-2</v>
          </cell>
          <cell r="H781">
            <v>-55764525.770000003</v>
          </cell>
        </row>
        <row r="782">
          <cell r="B782" t="str">
            <v>场外基金</v>
          </cell>
          <cell r="E782">
            <v>-2926302.78</v>
          </cell>
          <cell r="F782">
            <v>-1.1999999999999999E-3</v>
          </cell>
          <cell r="H782">
            <v>-2926302.78</v>
          </cell>
        </row>
        <row r="783">
          <cell r="B783" t="str">
            <v>资产管理公司估值增值</v>
          </cell>
          <cell r="E783">
            <v>-2926302.78</v>
          </cell>
          <cell r="F783">
            <v>-1.1999999999999999E-3</v>
          </cell>
          <cell r="H783">
            <v>-2926302.78</v>
          </cell>
        </row>
        <row r="784">
          <cell r="B784" t="str">
            <v>华金证券蓝图16号基础设施基金策略FOF单一资产管理计划</v>
          </cell>
          <cell r="E784">
            <v>-2926302.78</v>
          </cell>
          <cell r="F784">
            <v>-1.1999999999999999E-3</v>
          </cell>
          <cell r="H784">
            <v>-2926302.78</v>
          </cell>
        </row>
        <row r="785">
          <cell r="B785" t="str">
            <v>股票</v>
          </cell>
          <cell r="E785">
            <v>-2026578120.46</v>
          </cell>
          <cell r="F785">
            <v>-0.82789999999999997</v>
          </cell>
          <cell r="H785">
            <v>-2026578120.46</v>
          </cell>
        </row>
        <row r="786">
          <cell r="B786" t="str">
            <v>上海</v>
          </cell>
          <cell r="E786">
            <v>-513003880.38999999</v>
          </cell>
          <cell r="F786">
            <v>-0.20960000000000001</v>
          </cell>
          <cell r="H786">
            <v>-513003880.38999999</v>
          </cell>
        </row>
        <row r="787">
          <cell r="B787" t="str">
            <v>流通股</v>
          </cell>
          <cell r="E787">
            <v>-511501674.69999999</v>
          </cell>
          <cell r="F787">
            <v>-0.20899999999999999</v>
          </cell>
          <cell r="H787">
            <v>-511501674.69999999</v>
          </cell>
        </row>
        <row r="788">
          <cell r="B788" t="str">
            <v>保利发展</v>
          </cell>
          <cell r="E788">
            <v>-28319411.41</v>
          </cell>
          <cell r="F788">
            <v>-1.1599999999999999E-2</v>
          </cell>
          <cell r="H788">
            <v>-28319411.41</v>
          </cell>
        </row>
        <row r="789">
          <cell r="B789" t="str">
            <v>贵州茅台</v>
          </cell>
          <cell r="E789">
            <v>47441901.5</v>
          </cell>
          <cell r="F789">
            <v>1.9400000000000001E-2</v>
          </cell>
          <cell r="H789">
            <v>47441901.5</v>
          </cell>
        </row>
        <row r="790">
          <cell r="B790" t="str">
            <v>中航重机</v>
          </cell>
          <cell r="E790">
            <v>2918475.39</v>
          </cell>
          <cell r="F790">
            <v>1.1999999999999999E-3</v>
          </cell>
          <cell r="H790">
            <v>2918475.39</v>
          </cell>
        </row>
        <row r="791">
          <cell r="B791" t="str">
            <v>伊利股份</v>
          </cell>
          <cell r="E791">
            <v>-117557344.54000001</v>
          </cell>
          <cell r="F791">
            <v>-4.8000000000000001E-2</v>
          </cell>
          <cell r="H791">
            <v>-117557344.54000001</v>
          </cell>
        </row>
        <row r="792">
          <cell r="B792" t="str">
            <v>航发动力</v>
          </cell>
          <cell r="E792">
            <v>10249944.41</v>
          </cell>
          <cell r="F792">
            <v>4.1999999999999997E-3</v>
          </cell>
          <cell r="H792">
            <v>10249944.41</v>
          </cell>
        </row>
        <row r="793">
          <cell r="B793" t="str">
            <v>三峡能源</v>
          </cell>
          <cell r="E793">
            <v>-283837326.61000001</v>
          </cell>
          <cell r="F793">
            <v>-0.1159</v>
          </cell>
          <cell r="H793">
            <v>-283837326.61000001</v>
          </cell>
        </row>
        <row r="794">
          <cell r="B794" t="str">
            <v>隆基绿能</v>
          </cell>
          <cell r="E794">
            <v>-634291.71</v>
          </cell>
          <cell r="F794">
            <v>-2.9999999999999997E-4</v>
          </cell>
          <cell r="H794">
            <v>-634291.71</v>
          </cell>
        </row>
        <row r="795">
          <cell r="B795" t="str">
            <v>农业银行</v>
          </cell>
          <cell r="E795">
            <v>3753182.24</v>
          </cell>
          <cell r="F795">
            <v>1.5E-3</v>
          </cell>
          <cell r="H795">
            <v>3753182.24</v>
          </cell>
        </row>
        <row r="796">
          <cell r="B796" t="str">
            <v>交通银行</v>
          </cell>
          <cell r="E796">
            <v>1730726.54</v>
          </cell>
          <cell r="F796">
            <v>6.9999999999999999E-4</v>
          </cell>
          <cell r="H796">
            <v>1730726.54</v>
          </cell>
        </row>
        <row r="797">
          <cell r="B797" t="str">
            <v>工商银行</v>
          </cell>
          <cell r="E797">
            <v>-59739630.060000002</v>
          </cell>
          <cell r="F797">
            <v>-2.4400000000000002E-2</v>
          </cell>
          <cell r="H797">
            <v>-59739630.060000002</v>
          </cell>
        </row>
        <row r="798">
          <cell r="B798" t="str">
            <v>明阳智能</v>
          </cell>
          <cell r="E798">
            <v>9360068.3800000008</v>
          </cell>
          <cell r="F798">
            <v>3.8E-3</v>
          </cell>
          <cell r="H798">
            <v>9360068.3800000008</v>
          </cell>
        </row>
        <row r="799">
          <cell r="B799" t="str">
            <v>建设银行</v>
          </cell>
          <cell r="E799">
            <v>-53284466.200000003</v>
          </cell>
          <cell r="F799">
            <v>-2.18E-2</v>
          </cell>
          <cell r="H799">
            <v>-53284466.200000003</v>
          </cell>
        </row>
        <row r="800">
          <cell r="B800" t="str">
            <v>药明康德</v>
          </cell>
          <cell r="E800">
            <v>-2856276.09</v>
          </cell>
          <cell r="F800">
            <v>-1.1999999999999999E-3</v>
          </cell>
          <cell r="H800">
            <v>-2856276.09</v>
          </cell>
        </row>
        <row r="801">
          <cell r="B801" t="str">
            <v>安井食品</v>
          </cell>
          <cell r="E801">
            <v>5895691.0599999996</v>
          </cell>
          <cell r="F801">
            <v>2.3999999999999998E-3</v>
          </cell>
          <cell r="H801">
            <v>5895691.0599999996</v>
          </cell>
        </row>
        <row r="802">
          <cell r="B802" t="str">
            <v>科沃斯</v>
          </cell>
          <cell r="E802">
            <v>-243770.54</v>
          </cell>
          <cell r="F802">
            <v>-1E-4</v>
          </cell>
          <cell r="H802">
            <v>-243770.54</v>
          </cell>
        </row>
        <row r="803">
          <cell r="B803" t="str">
            <v>东方电缆</v>
          </cell>
          <cell r="E803">
            <v>-44687895.759999998</v>
          </cell>
          <cell r="F803">
            <v>-1.83E-2</v>
          </cell>
          <cell r="H803">
            <v>-44687895.759999998</v>
          </cell>
        </row>
        <row r="804">
          <cell r="B804" t="str">
            <v>益丰药房</v>
          </cell>
          <cell r="E804">
            <v>96620.78</v>
          </cell>
          <cell r="H804">
            <v>96620.78</v>
          </cell>
        </row>
        <row r="805">
          <cell r="B805" t="str">
            <v>兆易创新</v>
          </cell>
          <cell r="E805">
            <v>-1787872.08</v>
          </cell>
          <cell r="F805">
            <v>-6.9999999999999999E-4</v>
          </cell>
          <cell r="H805">
            <v>-1787872.08</v>
          </cell>
        </row>
        <row r="806">
          <cell r="B806" t="str">
            <v>非公开发行</v>
          </cell>
          <cell r="E806">
            <v>-1502205.69</v>
          </cell>
          <cell r="F806">
            <v>-5.9999999999999995E-4</v>
          </cell>
          <cell r="H806">
            <v>-1502205.69</v>
          </cell>
        </row>
        <row r="807">
          <cell r="B807" t="str">
            <v>浦发银行优先股</v>
          </cell>
          <cell r="E807">
            <v>-1502205.69</v>
          </cell>
          <cell r="F807">
            <v>-5.9999999999999995E-4</v>
          </cell>
          <cell r="H807">
            <v>-1502205.69</v>
          </cell>
        </row>
        <row r="808">
          <cell r="B808" t="str">
            <v>深交所</v>
          </cell>
          <cell r="E808">
            <v>-1496849988.99</v>
          </cell>
          <cell r="F808">
            <v>-0.61150000000000004</v>
          </cell>
          <cell r="H808">
            <v>-1496849988.99</v>
          </cell>
        </row>
        <row r="809">
          <cell r="B809" t="str">
            <v>流通股</v>
          </cell>
          <cell r="E809">
            <v>-1496849988.99</v>
          </cell>
          <cell r="F809">
            <v>-0.61150000000000004</v>
          </cell>
          <cell r="H809">
            <v>-1496849988.99</v>
          </cell>
        </row>
        <row r="810">
          <cell r="B810" t="str">
            <v>平安银行</v>
          </cell>
          <cell r="E810">
            <v>11498561.300000001</v>
          </cell>
          <cell r="F810">
            <v>4.7000000000000002E-3</v>
          </cell>
          <cell r="H810">
            <v>11498561.300000001</v>
          </cell>
        </row>
        <row r="811">
          <cell r="B811" t="str">
            <v>金科股份</v>
          </cell>
          <cell r="E811">
            <v>-210342510.90000001</v>
          </cell>
          <cell r="F811">
            <v>-8.5900000000000004E-2</v>
          </cell>
          <cell r="H811">
            <v>-210342510.90000001</v>
          </cell>
        </row>
        <row r="812">
          <cell r="B812" t="str">
            <v>招商蛇口</v>
          </cell>
          <cell r="E812">
            <v>3385489.13</v>
          </cell>
          <cell r="F812">
            <v>1.4E-3</v>
          </cell>
          <cell r="H812">
            <v>3385489.13</v>
          </cell>
        </row>
        <row r="813">
          <cell r="B813" t="str">
            <v>双鹭药业</v>
          </cell>
          <cell r="E813">
            <v>-70.400000000000006</v>
          </cell>
          <cell r="H813">
            <v>-70.400000000000006</v>
          </cell>
        </row>
        <row r="814">
          <cell r="B814" t="str">
            <v>中航光电</v>
          </cell>
          <cell r="E814">
            <v>-49407195.380000003</v>
          </cell>
          <cell r="F814">
            <v>-2.0199999999999999E-2</v>
          </cell>
          <cell r="H814">
            <v>-49407195.380000003</v>
          </cell>
        </row>
        <row r="815">
          <cell r="B815" t="str">
            <v>金风科技</v>
          </cell>
          <cell r="E815">
            <v>-717037447.27999997</v>
          </cell>
          <cell r="F815">
            <v>-0.29289999999999999</v>
          </cell>
          <cell r="H815">
            <v>-717037447.27999997</v>
          </cell>
        </row>
        <row r="816">
          <cell r="B816" t="str">
            <v>海康威视</v>
          </cell>
          <cell r="E816">
            <v>116591.33</v>
          </cell>
          <cell r="H816">
            <v>116591.33</v>
          </cell>
        </row>
        <row r="817">
          <cell r="B817" t="str">
            <v>恩捷股份</v>
          </cell>
          <cell r="E817">
            <v>-90375975.890000001</v>
          </cell>
          <cell r="F817">
            <v>-3.6900000000000002E-2</v>
          </cell>
          <cell r="H817">
            <v>-90375975.890000001</v>
          </cell>
        </row>
        <row r="818">
          <cell r="B818" t="str">
            <v>万达信息</v>
          </cell>
          <cell r="E818">
            <v>-393758400</v>
          </cell>
          <cell r="F818">
            <v>-0.16089999999999999</v>
          </cell>
          <cell r="H818">
            <v>-393758400</v>
          </cell>
        </row>
        <row r="819">
          <cell r="B819" t="str">
            <v>中科创达</v>
          </cell>
          <cell r="E819">
            <v>-28761048.059999999</v>
          </cell>
          <cell r="F819">
            <v>-1.17E-2</v>
          </cell>
          <cell r="H819">
            <v>-28761048.059999999</v>
          </cell>
        </row>
        <row r="820">
          <cell r="B820" t="str">
            <v>温氏股份</v>
          </cell>
          <cell r="E820">
            <v>3160405.12</v>
          </cell>
          <cell r="F820">
            <v>1.2999999999999999E-3</v>
          </cell>
          <cell r="H820">
            <v>3160405.12</v>
          </cell>
        </row>
        <row r="821">
          <cell r="B821" t="str">
            <v>光威复材</v>
          </cell>
          <cell r="E821">
            <v>-19748429.510000002</v>
          </cell>
          <cell r="F821">
            <v>-8.0999999999999996E-3</v>
          </cell>
          <cell r="H821">
            <v>-19748429.510000002</v>
          </cell>
        </row>
        <row r="822">
          <cell r="B822" t="str">
            <v>迈瑞医疗</v>
          </cell>
          <cell r="E822">
            <v>-11441705.199999999</v>
          </cell>
          <cell r="F822">
            <v>-4.7000000000000002E-3</v>
          </cell>
          <cell r="H822">
            <v>-11441705.199999999</v>
          </cell>
        </row>
        <row r="823">
          <cell r="B823" t="str">
            <v>贝泰妮</v>
          </cell>
          <cell r="E823">
            <v>5861746.75</v>
          </cell>
          <cell r="F823">
            <v>2.3999999999999998E-3</v>
          </cell>
          <cell r="H823">
            <v>5861746.75</v>
          </cell>
        </row>
        <row r="824">
          <cell r="B824" t="str">
            <v>沪港通</v>
          </cell>
          <cell r="E824">
            <v>-16724251.08</v>
          </cell>
          <cell r="F824">
            <v>-6.7999999999999996E-3</v>
          </cell>
          <cell r="H824">
            <v>-16724251.08</v>
          </cell>
        </row>
        <row r="825">
          <cell r="B825" t="str">
            <v>主板</v>
          </cell>
          <cell r="E825">
            <v>-16724251.08</v>
          </cell>
          <cell r="F825">
            <v>-6.7999999999999996E-3</v>
          </cell>
          <cell r="H825">
            <v>-16724251.08</v>
          </cell>
        </row>
        <row r="826">
          <cell r="B826" t="str">
            <v>中国燃气</v>
          </cell>
          <cell r="E826">
            <v>-16724251.08</v>
          </cell>
          <cell r="F826">
            <v>-6.7999999999999996E-3</v>
          </cell>
          <cell r="H826">
            <v>-16724251.08</v>
          </cell>
        </row>
        <row r="827">
          <cell r="B827" t="str">
            <v>可供出售债券公允价值变动</v>
          </cell>
          <cell r="E827">
            <v>-158964491.97</v>
          </cell>
          <cell r="F827">
            <v>-6.4899999999999999E-2</v>
          </cell>
          <cell r="H827">
            <v>-158964491.97</v>
          </cell>
        </row>
        <row r="828">
          <cell r="B828" t="str">
            <v>国债</v>
          </cell>
          <cell r="E828">
            <v>579509550.62</v>
          </cell>
          <cell r="F828">
            <v>0.23669999999999999</v>
          </cell>
          <cell r="H828">
            <v>579509550.62</v>
          </cell>
        </row>
        <row r="829">
          <cell r="B829" t="str">
            <v>上海</v>
          </cell>
          <cell r="E829">
            <v>581191318.59000003</v>
          </cell>
          <cell r="F829">
            <v>0.2374</v>
          </cell>
          <cell r="H829">
            <v>581191318.59000003</v>
          </cell>
        </row>
        <row r="830">
          <cell r="B830" t="str">
            <v>03国债(3)</v>
          </cell>
          <cell r="E830">
            <v>2090.23</v>
          </cell>
          <cell r="H830">
            <v>2090.23</v>
          </cell>
        </row>
        <row r="831">
          <cell r="B831" t="str">
            <v>21国债03</v>
          </cell>
          <cell r="E831">
            <v>581189228.36000001</v>
          </cell>
          <cell r="F831">
            <v>0.2374</v>
          </cell>
          <cell r="H831">
            <v>581189228.36000001</v>
          </cell>
        </row>
        <row r="832">
          <cell r="B832" t="str">
            <v>银行间</v>
          </cell>
          <cell r="E832">
            <v>-1681767.97</v>
          </cell>
          <cell r="F832">
            <v>-6.9999999999999999E-4</v>
          </cell>
          <cell r="H832">
            <v>-1681767.97</v>
          </cell>
        </row>
        <row r="833">
          <cell r="B833" t="str">
            <v>16附息国债10</v>
          </cell>
          <cell r="E833">
            <v>431733.11</v>
          </cell>
          <cell r="F833">
            <v>2.0000000000000001E-4</v>
          </cell>
          <cell r="H833">
            <v>431733.11</v>
          </cell>
        </row>
        <row r="834">
          <cell r="B834" t="str">
            <v>16附息国债19</v>
          </cell>
          <cell r="E834">
            <v>-2113501.08</v>
          </cell>
          <cell r="F834">
            <v>-8.9999999999999998E-4</v>
          </cell>
          <cell r="H834">
            <v>-2113501.08</v>
          </cell>
        </row>
        <row r="835">
          <cell r="B835" t="str">
            <v>次级债</v>
          </cell>
          <cell r="E835">
            <v>-78200000</v>
          </cell>
          <cell r="F835">
            <v>-3.1899999999999998E-2</v>
          </cell>
          <cell r="H835">
            <v>-78200000</v>
          </cell>
        </row>
        <row r="836">
          <cell r="B836" t="str">
            <v>银行间</v>
          </cell>
          <cell r="E836">
            <v>-78200000</v>
          </cell>
          <cell r="F836">
            <v>-3.1899999999999998E-2</v>
          </cell>
          <cell r="H836">
            <v>-78200000</v>
          </cell>
        </row>
        <row r="837">
          <cell r="B837" t="str">
            <v>2022盛京银行二级资本债01</v>
          </cell>
          <cell r="E837">
            <v>-78200000</v>
          </cell>
          <cell r="F837">
            <v>-3.1899999999999998E-2</v>
          </cell>
          <cell r="H837">
            <v>-78200000</v>
          </cell>
        </row>
        <row r="838">
          <cell r="B838" t="str">
            <v>企业债</v>
          </cell>
          <cell r="E838">
            <v>-591272034.15999997</v>
          </cell>
          <cell r="F838">
            <v>-0.24149999999999999</v>
          </cell>
          <cell r="H838">
            <v>-591272034.15999997</v>
          </cell>
        </row>
        <row r="839">
          <cell r="B839" t="str">
            <v>上海</v>
          </cell>
          <cell r="E839">
            <v>-285100024.20999998</v>
          </cell>
          <cell r="F839">
            <v>-0.11650000000000001</v>
          </cell>
          <cell r="H839">
            <v>-285100024.20999998</v>
          </cell>
        </row>
        <row r="840">
          <cell r="B840" t="str">
            <v>22津投15</v>
          </cell>
          <cell r="E840">
            <v>-6370000</v>
          </cell>
          <cell r="F840">
            <v>-2.5999999999999999E-3</v>
          </cell>
          <cell r="H840">
            <v>-6370000</v>
          </cell>
        </row>
        <row r="841">
          <cell r="B841" t="str">
            <v>22津投17</v>
          </cell>
          <cell r="E841">
            <v>-11700000</v>
          </cell>
          <cell r="F841">
            <v>-4.7999999999999996E-3</v>
          </cell>
          <cell r="H841">
            <v>-11700000</v>
          </cell>
        </row>
        <row r="842">
          <cell r="B842" t="str">
            <v>22成大01</v>
          </cell>
          <cell r="E842">
            <v>-510000</v>
          </cell>
          <cell r="F842">
            <v>-2.0000000000000001E-4</v>
          </cell>
          <cell r="H842">
            <v>-510000</v>
          </cell>
        </row>
        <row r="843">
          <cell r="B843" t="str">
            <v>18金隅01</v>
          </cell>
          <cell r="E843">
            <v>158693.84</v>
          </cell>
          <cell r="F843">
            <v>1E-4</v>
          </cell>
          <cell r="H843">
            <v>158693.84</v>
          </cell>
        </row>
        <row r="844">
          <cell r="B844" t="str">
            <v>20宁经开</v>
          </cell>
          <cell r="E844">
            <v>4536000</v>
          </cell>
          <cell r="F844">
            <v>1.9E-3</v>
          </cell>
          <cell r="H844">
            <v>4536000</v>
          </cell>
        </row>
        <row r="845">
          <cell r="B845" t="str">
            <v>20永兴01</v>
          </cell>
          <cell r="E845">
            <v>792000</v>
          </cell>
          <cell r="F845">
            <v>2.9999999999999997E-4</v>
          </cell>
          <cell r="H845">
            <v>792000</v>
          </cell>
        </row>
        <row r="846">
          <cell r="B846" t="str">
            <v>20荆经开</v>
          </cell>
          <cell r="E846">
            <v>504000</v>
          </cell>
          <cell r="F846">
            <v>2.0000000000000001E-4</v>
          </cell>
          <cell r="H846">
            <v>504000</v>
          </cell>
        </row>
        <row r="847">
          <cell r="B847" t="str">
            <v>20丰管廊</v>
          </cell>
          <cell r="E847">
            <v>15120000</v>
          </cell>
          <cell r="F847">
            <v>6.1999999999999998E-3</v>
          </cell>
          <cell r="H847">
            <v>15120000</v>
          </cell>
        </row>
        <row r="848">
          <cell r="B848" t="str">
            <v>20蒙开01</v>
          </cell>
          <cell r="E848">
            <v>-1560000</v>
          </cell>
          <cell r="F848">
            <v>-5.9999999999999995E-4</v>
          </cell>
          <cell r="H848">
            <v>-1560000</v>
          </cell>
        </row>
        <row r="849">
          <cell r="B849" t="str">
            <v>20醴陵债</v>
          </cell>
          <cell r="E849">
            <v>4140000</v>
          </cell>
          <cell r="F849">
            <v>1.6999999999999999E-3</v>
          </cell>
          <cell r="H849">
            <v>4140000</v>
          </cell>
        </row>
        <row r="850">
          <cell r="B850" t="str">
            <v>20铸康债</v>
          </cell>
          <cell r="E850">
            <v>-1656000</v>
          </cell>
          <cell r="F850">
            <v>-6.9999999999999999E-4</v>
          </cell>
          <cell r="H850">
            <v>-1656000</v>
          </cell>
        </row>
        <row r="851">
          <cell r="B851" t="str">
            <v>20航高01</v>
          </cell>
          <cell r="E851">
            <v>1680000</v>
          </cell>
          <cell r="F851">
            <v>6.9999999999999999E-4</v>
          </cell>
          <cell r="H851">
            <v>1680000</v>
          </cell>
        </row>
        <row r="852">
          <cell r="B852" t="str">
            <v>20瀛洲债</v>
          </cell>
          <cell r="E852">
            <v>9301500</v>
          </cell>
          <cell r="F852">
            <v>3.8E-3</v>
          </cell>
          <cell r="H852">
            <v>9301500</v>
          </cell>
        </row>
        <row r="853">
          <cell r="B853" t="str">
            <v>21句容债</v>
          </cell>
          <cell r="E853">
            <v>3786000</v>
          </cell>
          <cell r="F853">
            <v>1.5E-3</v>
          </cell>
          <cell r="H853">
            <v>3786000</v>
          </cell>
        </row>
        <row r="854">
          <cell r="B854" t="str">
            <v>H20红星3</v>
          </cell>
          <cell r="E854">
            <v>-253600000</v>
          </cell>
          <cell r="F854">
            <v>-0.1036</v>
          </cell>
          <cell r="H854">
            <v>-253600000</v>
          </cell>
        </row>
        <row r="855">
          <cell r="B855" t="str">
            <v>20昆交G1</v>
          </cell>
          <cell r="E855">
            <v>-1133191.48</v>
          </cell>
          <cell r="F855">
            <v>-5.0000000000000001E-4</v>
          </cell>
          <cell r="H855">
            <v>-1133191.48</v>
          </cell>
        </row>
        <row r="856">
          <cell r="B856" t="str">
            <v>20柳投04</v>
          </cell>
          <cell r="E856">
            <v>-11560000</v>
          </cell>
          <cell r="F856">
            <v>-4.7000000000000002E-3</v>
          </cell>
          <cell r="H856">
            <v>-11560000</v>
          </cell>
        </row>
        <row r="857">
          <cell r="B857" t="str">
            <v>21醴高01</v>
          </cell>
          <cell r="E857">
            <v>-1392000</v>
          </cell>
          <cell r="F857">
            <v>-5.9999999999999995E-4</v>
          </cell>
          <cell r="H857">
            <v>-1392000</v>
          </cell>
        </row>
        <row r="858">
          <cell r="B858" t="str">
            <v>21双桥01</v>
          </cell>
          <cell r="E858">
            <v>-2080000</v>
          </cell>
          <cell r="F858">
            <v>-8.0000000000000004E-4</v>
          </cell>
          <cell r="H858">
            <v>-2080000</v>
          </cell>
        </row>
        <row r="859">
          <cell r="B859" t="str">
            <v>21龙廷01</v>
          </cell>
          <cell r="E859">
            <v>-1935000</v>
          </cell>
          <cell r="F859">
            <v>-8.0000000000000004E-4</v>
          </cell>
          <cell r="H859">
            <v>-1935000</v>
          </cell>
        </row>
        <row r="860">
          <cell r="B860" t="str">
            <v>21蓝海03</v>
          </cell>
          <cell r="E860">
            <v>-2312150</v>
          </cell>
          <cell r="F860">
            <v>-8.9999999999999998E-4</v>
          </cell>
          <cell r="H860">
            <v>-2312150</v>
          </cell>
        </row>
        <row r="861">
          <cell r="B861" t="str">
            <v>21株金02</v>
          </cell>
          <cell r="E861">
            <v>-1343000</v>
          </cell>
          <cell r="F861">
            <v>-5.0000000000000001E-4</v>
          </cell>
          <cell r="H861">
            <v>-1343000</v>
          </cell>
        </row>
        <row r="862">
          <cell r="B862" t="str">
            <v>21灌江债</v>
          </cell>
          <cell r="E862">
            <v>-3537000</v>
          </cell>
          <cell r="F862">
            <v>-1.4E-3</v>
          </cell>
          <cell r="H862">
            <v>-3537000</v>
          </cell>
        </row>
        <row r="863">
          <cell r="B863" t="str">
            <v>21鑫达01</v>
          </cell>
          <cell r="E863">
            <v>2848755.78</v>
          </cell>
          <cell r="F863">
            <v>1.1999999999999999E-3</v>
          </cell>
          <cell r="H863">
            <v>2848755.78</v>
          </cell>
        </row>
        <row r="864">
          <cell r="B864" t="str">
            <v>21西高02</v>
          </cell>
          <cell r="E864">
            <v>2745000</v>
          </cell>
          <cell r="F864">
            <v>1.1000000000000001E-3</v>
          </cell>
          <cell r="H864">
            <v>2745000</v>
          </cell>
        </row>
        <row r="865">
          <cell r="B865" t="str">
            <v>22嘉鱼01</v>
          </cell>
          <cell r="E865">
            <v>-815656.84</v>
          </cell>
          <cell r="F865">
            <v>-2.9999999999999997E-4</v>
          </cell>
          <cell r="H865">
            <v>-815656.84</v>
          </cell>
        </row>
        <row r="866">
          <cell r="B866" t="str">
            <v>22航天02</v>
          </cell>
          <cell r="E866">
            <v>-1920000</v>
          </cell>
          <cell r="F866">
            <v>-8.0000000000000004E-4</v>
          </cell>
          <cell r="H866">
            <v>-1920000</v>
          </cell>
        </row>
        <row r="867">
          <cell r="B867" t="str">
            <v>22祁投01</v>
          </cell>
          <cell r="E867">
            <v>-920000</v>
          </cell>
          <cell r="F867">
            <v>-4.0000000000000002E-4</v>
          </cell>
          <cell r="H867">
            <v>-920000</v>
          </cell>
        </row>
        <row r="868">
          <cell r="B868" t="str">
            <v>22祁投02</v>
          </cell>
          <cell r="E868">
            <v>-333000</v>
          </cell>
          <cell r="F868">
            <v>-1E-4</v>
          </cell>
          <cell r="H868">
            <v>-333000</v>
          </cell>
        </row>
        <row r="869">
          <cell r="B869" t="str">
            <v>22湘乡02</v>
          </cell>
          <cell r="E869">
            <v>168000</v>
          </cell>
          <cell r="F869">
            <v>1E-4</v>
          </cell>
          <cell r="H869">
            <v>168000</v>
          </cell>
        </row>
        <row r="870">
          <cell r="B870" t="str">
            <v>21昆速01</v>
          </cell>
          <cell r="E870">
            <v>1296000</v>
          </cell>
          <cell r="F870">
            <v>5.0000000000000001E-4</v>
          </cell>
          <cell r="H870">
            <v>1296000</v>
          </cell>
        </row>
        <row r="871">
          <cell r="B871" t="str">
            <v>22昆交G1</v>
          </cell>
          <cell r="E871">
            <v>-1729231.89</v>
          </cell>
          <cell r="F871">
            <v>-6.9999999999999999E-4</v>
          </cell>
          <cell r="H871">
            <v>-1729231.89</v>
          </cell>
        </row>
        <row r="872">
          <cell r="B872" t="str">
            <v>22曹国02</v>
          </cell>
          <cell r="E872">
            <v>-1404000</v>
          </cell>
          <cell r="F872">
            <v>-5.9999999999999995E-4</v>
          </cell>
          <cell r="H872">
            <v>-1404000</v>
          </cell>
        </row>
        <row r="873">
          <cell r="B873" t="str">
            <v>22云龙01</v>
          </cell>
          <cell r="E873">
            <v>-2349000</v>
          </cell>
          <cell r="F873">
            <v>-1E-3</v>
          </cell>
          <cell r="H873">
            <v>-2349000</v>
          </cell>
        </row>
        <row r="874">
          <cell r="B874" t="str">
            <v>22津投09</v>
          </cell>
          <cell r="E874">
            <v>-5688000</v>
          </cell>
          <cell r="F874">
            <v>-2.3E-3</v>
          </cell>
          <cell r="H874">
            <v>-5688000</v>
          </cell>
        </row>
        <row r="875">
          <cell r="B875" t="str">
            <v>22津投11</v>
          </cell>
          <cell r="E875">
            <v>-4209000</v>
          </cell>
          <cell r="F875">
            <v>-1.6999999999999999E-3</v>
          </cell>
          <cell r="H875">
            <v>-4209000</v>
          </cell>
        </row>
        <row r="876">
          <cell r="B876" t="str">
            <v>22交通G2</v>
          </cell>
          <cell r="E876">
            <v>-2100000</v>
          </cell>
          <cell r="F876">
            <v>-8.9999999999999998E-4</v>
          </cell>
          <cell r="H876">
            <v>-2100000</v>
          </cell>
        </row>
        <row r="877">
          <cell r="B877" t="str">
            <v>22津投13</v>
          </cell>
          <cell r="E877">
            <v>-5735000</v>
          </cell>
          <cell r="F877">
            <v>-2.3E-3</v>
          </cell>
          <cell r="H877">
            <v>-5735000</v>
          </cell>
        </row>
        <row r="878">
          <cell r="B878" t="str">
            <v>21水发01</v>
          </cell>
          <cell r="E878">
            <v>1355256.38</v>
          </cell>
          <cell r="F878">
            <v>5.9999999999999995E-4</v>
          </cell>
          <cell r="H878">
            <v>1355256.38</v>
          </cell>
        </row>
        <row r="879">
          <cell r="B879" t="str">
            <v>21曹国04</v>
          </cell>
          <cell r="E879">
            <v>-5640000</v>
          </cell>
          <cell r="F879">
            <v>-2.3E-3</v>
          </cell>
          <cell r="H879">
            <v>-5640000</v>
          </cell>
        </row>
        <row r="880">
          <cell r="B880" t="str">
            <v>深圳</v>
          </cell>
          <cell r="E880">
            <v>4288666.01</v>
          </cell>
          <cell r="F880">
            <v>1.8E-3</v>
          </cell>
          <cell r="H880">
            <v>4288666.01</v>
          </cell>
        </row>
        <row r="881">
          <cell r="B881" t="str">
            <v>18申宏02</v>
          </cell>
          <cell r="E881">
            <v>178666.01</v>
          </cell>
          <cell r="F881">
            <v>1E-4</v>
          </cell>
          <cell r="H881">
            <v>178666.01</v>
          </cell>
        </row>
        <row r="882">
          <cell r="B882" t="str">
            <v>20潍投02</v>
          </cell>
          <cell r="E882">
            <v>4092000</v>
          </cell>
          <cell r="F882">
            <v>1.6999999999999999E-3</v>
          </cell>
          <cell r="H882">
            <v>4092000</v>
          </cell>
        </row>
        <row r="883">
          <cell r="B883" t="str">
            <v>20长新05</v>
          </cell>
          <cell r="E883">
            <v>18000</v>
          </cell>
          <cell r="H883">
            <v>18000</v>
          </cell>
        </row>
        <row r="884">
          <cell r="B884" t="str">
            <v>银行间</v>
          </cell>
          <cell r="E884">
            <v>-310460675.95999998</v>
          </cell>
          <cell r="F884">
            <v>-0.1268</v>
          </cell>
          <cell r="H884">
            <v>-310460675.95999998</v>
          </cell>
        </row>
        <row r="885">
          <cell r="B885" t="str">
            <v>14陕煤化债</v>
          </cell>
          <cell r="E885">
            <v>678636.07</v>
          </cell>
          <cell r="F885">
            <v>2.9999999999999997E-4</v>
          </cell>
          <cell r="H885">
            <v>678636.07</v>
          </cell>
        </row>
        <row r="886">
          <cell r="B886" t="str">
            <v>15渤海水产债</v>
          </cell>
          <cell r="E886">
            <v>340000</v>
          </cell>
          <cell r="F886">
            <v>1E-4</v>
          </cell>
          <cell r="H886">
            <v>340000</v>
          </cell>
        </row>
        <row r="887">
          <cell r="B887" t="str">
            <v>19兰陵国资债</v>
          </cell>
          <cell r="E887">
            <v>-1718627.52</v>
          </cell>
          <cell r="F887">
            <v>-6.9999999999999999E-4</v>
          </cell>
          <cell r="H887">
            <v>-1718627.52</v>
          </cell>
        </row>
        <row r="888">
          <cell r="B888" t="str">
            <v>19费城资债01</v>
          </cell>
          <cell r="E888">
            <v>-276481.64</v>
          </cell>
          <cell r="F888">
            <v>-1E-4</v>
          </cell>
          <cell r="H888">
            <v>-276481.64</v>
          </cell>
        </row>
        <row r="889">
          <cell r="B889" t="str">
            <v>16雅安MTN001</v>
          </cell>
          <cell r="E889">
            <v>-1861039.57</v>
          </cell>
          <cell r="F889">
            <v>-8.0000000000000004E-4</v>
          </cell>
          <cell r="H889">
            <v>-1861039.57</v>
          </cell>
        </row>
        <row r="890">
          <cell r="B890" t="str">
            <v>18淄博高新MTN001</v>
          </cell>
          <cell r="E890">
            <v>788832.52</v>
          </cell>
          <cell r="F890">
            <v>2.9999999999999997E-4</v>
          </cell>
          <cell r="H890">
            <v>788832.52</v>
          </cell>
        </row>
        <row r="891">
          <cell r="B891" t="str">
            <v>18首钢MTN005</v>
          </cell>
          <cell r="E891">
            <v>1574404.68</v>
          </cell>
          <cell r="F891">
            <v>5.9999999999999995E-4</v>
          </cell>
          <cell r="H891">
            <v>1574404.68</v>
          </cell>
        </row>
        <row r="892">
          <cell r="B892" t="str">
            <v>19青岛城投MTN001</v>
          </cell>
          <cell r="E892">
            <v>153217.25</v>
          </cell>
          <cell r="F892">
            <v>1E-4</v>
          </cell>
          <cell r="H892">
            <v>153217.25</v>
          </cell>
        </row>
        <row r="893">
          <cell r="B893" t="str">
            <v>19首钢MTN001</v>
          </cell>
          <cell r="E893">
            <v>171127.9</v>
          </cell>
          <cell r="F893">
            <v>1E-4</v>
          </cell>
          <cell r="H893">
            <v>171127.9</v>
          </cell>
        </row>
        <row r="894">
          <cell r="B894" t="str">
            <v>19苏州国际MTN002</v>
          </cell>
          <cell r="E894">
            <v>1851155.43</v>
          </cell>
          <cell r="F894">
            <v>8.0000000000000004E-4</v>
          </cell>
          <cell r="H894">
            <v>1851155.43</v>
          </cell>
        </row>
        <row r="895">
          <cell r="B895" t="str">
            <v>19大足工业MTN001</v>
          </cell>
          <cell r="E895">
            <v>495760.96</v>
          </cell>
          <cell r="F895">
            <v>2.0000000000000001E-4</v>
          </cell>
          <cell r="H895">
            <v>495760.96</v>
          </cell>
        </row>
        <row r="896">
          <cell r="B896" t="str">
            <v>19首钢MTN003</v>
          </cell>
          <cell r="E896">
            <v>467001.28</v>
          </cell>
          <cell r="F896">
            <v>2.0000000000000001E-4</v>
          </cell>
          <cell r="H896">
            <v>467001.28</v>
          </cell>
        </row>
        <row r="897">
          <cell r="B897" t="str">
            <v>19大足永晟MTN001</v>
          </cell>
          <cell r="E897">
            <v>1975128.92</v>
          </cell>
          <cell r="F897">
            <v>8.0000000000000004E-4</v>
          </cell>
          <cell r="H897">
            <v>1975128.92</v>
          </cell>
        </row>
        <row r="898">
          <cell r="B898" t="str">
            <v>19首钢MTN004</v>
          </cell>
          <cell r="E898">
            <v>1638493.1</v>
          </cell>
          <cell r="F898">
            <v>6.9999999999999999E-4</v>
          </cell>
          <cell r="H898">
            <v>1638493.1</v>
          </cell>
        </row>
        <row r="899">
          <cell r="B899" t="str">
            <v>19金隅MTN001</v>
          </cell>
          <cell r="E899">
            <v>185407.85</v>
          </cell>
          <cell r="F899">
            <v>1E-4</v>
          </cell>
          <cell r="H899">
            <v>185407.85</v>
          </cell>
        </row>
        <row r="900">
          <cell r="B900" t="str">
            <v>19苏交通MTN003</v>
          </cell>
          <cell r="E900">
            <v>1468880.2</v>
          </cell>
          <cell r="F900">
            <v>5.9999999999999995E-4</v>
          </cell>
          <cell r="H900">
            <v>1468880.2</v>
          </cell>
        </row>
        <row r="901">
          <cell r="B901" t="str">
            <v>19闽投MTN004</v>
          </cell>
          <cell r="E901">
            <v>711006.69</v>
          </cell>
          <cell r="F901">
            <v>2.9999999999999997E-4</v>
          </cell>
          <cell r="H901">
            <v>711006.69</v>
          </cell>
        </row>
        <row r="902">
          <cell r="B902" t="str">
            <v>19苏交通MTN004</v>
          </cell>
          <cell r="E902">
            <v>802100.01</v>
          </cell>
          <cell r="F902">
            <v>2.9999999999999997E-4</v>
          </cell>
          <cell r="H902">
            <v>802100.01</v>
          </cell>
        </row>
        <row r="903">
          <cell r="B903" t="str">
            <v>19金隅MTN002</v>
          </cell>
          <cell r="E903">
            <v>1184847.17</v>
          </cell>
          <cell r="F903">
            <v>5.0000000000000001E-4</v>
          </cell>
          <cell r="H903">
            <v>1184847.17</v>
          </cell>
        </row>
        <row r="904">
          <cell r="B904" t="str">
            <v>19陕煤化MTN003</v>
          </cell>
          <cell r="E904">
            <v>765074.28</v>
          </cell>
          <cell r="F904">
            <v>2.9999999999999997E-4</v>
          </cell>
          <cell r="H904">
            <v>765074.28</v>
          </cell>
        </row>
        <row r="905">
          <cell r="B905" t="str">
            <v>20自贡城投MTN001</v>
          </cell>
          <cell r="E905">
            <v>-320000</v>
          </cell>
          <cell r="F905">
            <v>-1E-4</v>
          </cell>
          <cell r="H905">
            <v>-320000</v>
          </cell>
        </row>
        <row r="906">
          <cell r="B906" t="str">
            <v>20天津经开MTN002</v>
          </cell>
          <cell r="E906">
            <v>-2790000</v>
          </cell>
          <cell r="F906">
            <v>-1.1000000000000001E-3</v>
          </cell>
          <cell r="H906">
            <v>-2790000</v>
          </cell>
        </row>
        <row r="907">
          <cell r="B907" t="str">
            <v>20柳州城投MTN002</v>
          </cell>
          <cell r="E907">
            <v>-4980000</v>
          </cell>
          <cell r="F907">
            <v>-2E-3</v>
          </cell>
          <cell r="H907">
            <v>-4980000</v>
          </cell>
        </row>
        <row r="908">
          <cell r="B908" t="str">
            <v>20邳州润城MTN001</v>
          </cell>
          <cell r="E908">
            <v>1560000</v>
          </cell>
          <cell r="F908">
            <v>5.9999999999999995E-4</v>
          </cell>
          <cell r="H908">
            <v>1560000</v>
          </cell>
        </row>
        <row r="909">
          <cell r="B909" t="str">
            <v>20蓝海投资MTN001</v>
          </cell>
          <cell r="E909">
            <v>283694.98</v>
          </cell>
          <cell r="F909">
            <v>1E-4</v>
          </cell>
          <cell r="H909">
            <v>283694.98</v>
          </cell>
        </row>
        <row r="910">
          <cell r="B910" t="str">
            <v>20贾汪城投MTN002</v>
          </cell>
          <cell r="E910">
            <v>600000</v>
          </cell>
          <cell r="F910">
            <v>2.0000000000000001E-4</v>
          </cell>
          <cell r="H910">
            <v>600000</v>
          </cell>
        </row>
        <row r="911">
          <cell r="B911" t="str">
            <v>20天津经开MTN004</v>
          </cell>
          <cell r="E911">
            <v>-3162000</v>
          </cell>
          <cell r="F911">
            <v>-1.2999999999999999E-3</v>
          </cell>
          <cell r="H911">
            <v>-3162000</v>
          </cell>
        </row>
        <row r="912">
          <cell r="B912" t="str">
            <v>20红谷滩MTN001</v>
          </cell>
          <cell r="E912">
            <v>1177000</v>
          </cell>
          <cell r="F912">
            <v>5.0000000000000001E-4</v>
          </cell>
          <cell r="H912">
            <v>1177000</v>
          </cell>
        </row>
        <row r="913">
          <cell r="B913" t="str">
            <v>21黔江城投MTN001</v>
          </cell>
          <cell r="E913">
            <v>946000</v>
          </cell>
          <cell r="F913">
            <v>4.0000000000000002E-4</v>
          </cell>
          <cell r="H913">
            <v>946000</v>
          </cell>
        </row>
        <row r="914">
          <cell r="B914" t="str">
            <v>21昆明高速MTN002</v>
          </cell>
          <cell r="E914">
            <v>-7230000</v>
          </cell>
          <cell r="F914">
            <v>-3.0000000000000001E-3</v>
          </cell>
          <cell r="H914">
            <v>-7230000</v>
          </cell>
        </row>
        <row r="915">
          <cell r="B915" t="str">
            <v>21金阳投资MTN001</v>
          </cell>
          <cell r="E915">
            <v>2940000</v>
          </cell>
          <cell r="F915">
            <v>1.1999999999999999E-3</v>
          </cell>
          <cell r="H915">
            <v>2940000</v>
          </cell>
        </row>
        <row r="916">
          <cell r="B916" t="str">
            <v>21株洲云龙MTN002</v>
          </cell>
          <cell r="E916">
            <v>918000</v>
          </cell>
          <cell r="F916">
            <v>4.0000000000000002E-4</v>
          </cell>
          <cell r="H916">
            <v>918000</v>
          </cell>
        </row>
        <row r="917">
          <cell r="B917" t="str">
            <v>21广元城建MTN001</v>
          </cell>
          <cell r="E917">
            <v>444000</v>
          </cell>
          <cell r="F917">
            <v>2.0000000000000001E-4</v>
          </cell>
          <cell r="H917">
            <v>444000</v>
          </cell>
        </row>
        <row r="918">
          <cell r="B918" t="str">
            <v>21潞安MTN003B</v>
          </cell>
          <cell r="E918">
            <v>5670000</v>
          </cell>
          <cell r="F918">
            <v>2.3E-3</v>
          </cell>
          <cell r="H918">
            <v>5670000</v>
          </cell>
        </row>
        <row r="919">
          <cell r="B919" t="str">
            <v>21磁湖高新MTN003</v>
          </cell>
          <cell r="E919">
            <v>66000</v>
          </cell>
          <cell r="H919">
            <v>66000</v>
          </cell>
        </row>
        <row r="920">
          <cell r="B920" t="str">
            <v>21益阳城投MTN001</v>
          </cell>
          <cell r="E920">
            <v>2040000</v>
          </cell>
          <cell r="F920">
            <v>8.0000000000000004E-4</v>
          </cell>
          <cell r="H920">
            <v>2040000</v>
          </cell>
        </row>
        <row r="921">
          <cell r="B921" t="str">
            <v>21晋能电力MTN011</v>
          </cell>
          <cell r="E921">
            <v>17120000</v>
          </cell>
          <cell r="F921">
            <v>7.0000000000000001E-3</v>
          </cell>
          <cell r="H921">
            <v>17120000</v>
          </cell>
        </row>
        <row r="922">
          <cell r="B922" t="str">
            <v>21怀化城投MTN002</v>
          </cell>
          <cell r="E922">
            <v>6750000</v>
          </cell>
          <cell r="F922">
            <v>2.8E-3</v>
          </cell>
          <cell r="H922">
            <v>6750000</v>
          </cell>
        </row>
        <row r="923">
          <cell r="B923" t="str">
            <v>21昆明土地MTN001</v>
          </cell>
          <cell r="E923">
            <v>-8280000</v>
          </cell>
          <cell r="F923">
            <v>-3.3999999999999998E-3</v>
          </cell>
          <cell r="H923">
            <v>-8280000</v>
          </cell>
        </row>
        <row r="924">
          <cell r="B924" t="str">
            <v>21曹妃国控MTN001</v>
          </cell>
          <cell r="E924">
            <v>-1102000</v>
          </cell>
          <cell r="F924">
            <v>-5.0000000000000001E-4</v>
          </cell>
          <cell r="H924">
            <v>-1102000</v>
          </cell>
        </row>
        <row r="925">
          <cell r="B925" t="str">
            <v>21晋能电力MTN006</v>
          </cell>
          <cell r="E925">
            <v>16240000</v>
          </cell>
          <cell r="F925">
            <v>6.6E-3</v>
          </cell>
          <cell r="H925">
            <v>16240000</v>
          </cell>
        </row>
        <row r="926">
          <cell r="B926" t="str">
            <v>21淮北建投MTN003</v>
          </cell>
          <cell r="E926">
            <v>637000</v>
          </cell>
          <cell r="F926">
            <v>2.9999999999999997E-4</v>
          </cell>
          <cell r="H926">
            <v>637000</v>
          </cell>
        </row>
        <row r="927">
          <cell r="B927" t="str">
            <v>21吉首华泰MTN001</v>
          </cell>
          <cell r="E927">
            <v>-570000</v>
          </cell>
          <cell r="F927">
            <v>-2.0000000000000001E-4</v>
          </cell>
          <cell r="H927">
            <v>-570000</v>
          </cell>
        </row>
        <row r="928">
          <cell r="B928" t="str">
            <v>21安康高新MTN001</v>
          </cell>
          <cell r="E928">
            <v>31500</v>
          </cell>
          <cell r="H928">
            <v>31500</v>
          </cell>
        </row>
        <row r="929">
          <cell r="B929" t="str">
            <v>21兆泰集团MTN001</v>
          </cell>
          <cell r="E929">
            <v>228903.48</v>
          </cell>
          <cell r="F929">
            <v>1E-4</v>
          </cell>
          <cell r="H929">
            <v>228903.48</v>
          </cell>
        </row>
        <row r="930">
          <cell r="B930" t="str">
            <v>21泸州高新MTN001</v>
          </cell>
          <cell r="E930">
            <v>-90000</v>
          </cell>
          <cell r="H930">
            <v>-90000</v>
          </cell>
        </row>
        <row r="931">
          <cell r="B931" t="str">
            <v>21昆明公租MTN001</v>
          </cell>
          <cell r="E931">
            <v>-3405000</v>
          </cell>
          <cell r="F931">
            <v>-1.4E-3</v>
          </cell>
          <cell r="H931">
            <v>-3405000</v>
          </cell>
        </row>
        <row r="932">
          <cell r="B932" t="str">
            <v>22临淄公资MTN001</v>
          </cell>
          <cell r="E932">
            <v>-10059000</v>
          </cell>
          <cell r="F932">
            <v>-4.1000000000000003E-3</v>
          </cell>
          <cell r="H932">
            <v>-10059000</v>
          </cell>
        </row>
        <row r="933">
          <cell r="B933" t="str">
            <v>22临淄公资MTN002</v>
          </cell>
          <cell r="E933">
            <v>-5039100</v>
          </cell>
          <cell r="F933">
            <v>-2.0999999999999999E-3</v>
          </cell>
          <cell r="H933">
            <v>-5039100</v>
          </cell>
        </row>
        <row r="934">
          <cell r="B934" t="str">
            <v>22唐山金融MTN001</v>
          </cell>
          <cell r="E934">
            <v>-810000</v>
          </cell>
          <cell r="F934">
            <v>-2.9999999999999997E-4</v>
          </cell>
          <cell r="H934">
            <v>-810000</v>
          </cell>
        </row>
        <row r="935">
          <cell r="B935" t="str">
            <v>22江津城建MTN001</v>
          </cell>
          <cell r="E935">
            <v>3136000</v>
          </cell>
          <cell r="F935">
            <v>1.2999999999999999E-3</v>
          </cell>
          <cell r="H935">
            <v>3136000</v>
          </cell>
        </row>
        <row r="936">
          <cell r="B936" t="str">
            <v>22重庆合川MTN001</v>
          </cell>
          <cell r="E936">
            <v>432000</v>
          </cell>
          <cell r="F936">
            <v>2.0000000000000001E-4</v>
          </cell>
          <cell r="H936">
            <v>432000</v>
          </cell>
        </row>
        <row r="937">
          <cell r="B937" t="str">
            <v>22昆明公租MTN001</v>
          </cell>
          <cell r="E937">
            <v>-5565000</v>
          </cell>
          <cell r="F937">
            <v>-2.3E-3</v>
          </cell>
          <cell r="H937">
            <v>-5565000</v>
          </cell>
        </row>
        <row r="938">
          <cell r="B938" t="str">
            <v>22西安浐灞MTN001</v>
          </cell>
          <cell r="E938">
            <v>-1445000</v>
          </cell>
          <cell r="F938">
            <v>-5.9999999999999995E-4</v>
          </cell>
          <cell r="H938">
            <v>-1445000</v>
          </cell>
        </row>
        <row r="939">
          <cell r="B939" t="str">
            <v>22黄石国资MTN001</v>
          </cell>
          <cell r="E939">
            <v>1300000</v>
          </cell>
          <cell r="F939">
            <v>5.0000000000000001E-4</v>
          </cell>
          <cell r="H939">
            <v>1300000</v>
          </cell>
        </row>
        <row r="940">
          <cell r="B940" t="str">
            <v>22昆明土地MTN001</v>
          </cell>
          <cell r="E940">
            <v>-8272000</v>
          </cell>
          <cell r="F940">
            <v>-3.3999999999999998E-3</v>
          </cell>
          <cell r="H940">
            <v>-8272000</v>
          </cell>
        </row>
        <row r="941">
          <cell r="B941" t="str">
            <v>22寿光城投MTN001</v>
          </cell>
          <cell r="E941">
            <v>-2025000</v>
          </cell>
          <cell r="F941">
            <v>-8.0000000000000004E-4</v>
          </cell>
          <cell r="H941">
            <v>-2025000</v>
          </cell>
        </row>
        <row r="942">
          <cell r="B942" t="str">
            <v>22津城建MTN002</v>
          </cell>
          <cell r="E942">
            <v>-1490000</v>
          </cell>
          <cell r="F942">
            <v>-5.9999999999999995E-4</v>
          </cell>
          <cell r="H942">
            <v>-1490000</v>
          </cell>
        </row>
        <row r="943">
          <cell r="B943" t="str">
            <v>22吉林国资MTN001</v>
          </cell>
          <cell r="E943">
            <v>-2520000</v>
          </cell>
          <cell r="F943">
            <v>-1E-3</v>
          </cell>
          <cell r="H943">
            <v>-2520000</v>
          </cell>
        </row>
        <row r="944">
          <cell r="B944" t="str">
            <v>22綦江新城MTN001</v>
          </cell>
          <cell r="E944">
            <v>-1725000</v>
          </cell>
          <cell r="F944">
            <v>-6.9999999999999999E-4</v>
          </cell>
          <cell r="H944">
            <v>-1725000</v>
          </cell>
        </row>
        <row r="945">
          <cell r="B945" t="str">
            <v>22新中泰MTN001(乡村振兴)</v>
          </cell>
          <cell r="E945">
            <v>-12000</v>
          </cell>
          <cell r="H945">
            <v>-12000</v>
          </cell>
        </row>
        <row r="946">
          <cell r="B946" t="str">
            <v>22曹妃国控MTN001</v>
          </cell>
          <cell r="E946">
            <v>-3880000</v>
          </cell>
          <cell r="F946">
            <v>-1.6000000000000001E-3</v>
          </cell>
          <cell r="H946">
            <v>-3880000</v>
          </cell>
        </row>
        <row r="947">
          <cell r="B947" t="str">
            <v>22昆明公租MTN002</v>
          </cell>
          <cell r="E947">
            <v>-7512000</v>
          </cell>
          <cell r="F947">
            <v>-3.0999999999999999E-3</v>
          </cell>
          <cell r="H947">
            <v>-7512000</v>
          </cell>
        </row>
        <row r="948">
          <cell r="B948" t="str">
            <v>22遂宁兴业MTN001</v>
          </cell>
          <cell r="E948">
            <v>-115000</v>
          </cell>
          <cell r="H948">
            <v>-115000</v>
          </cell>
        </row>
        <row r="949">
          <cell r="B949" t="str">
            <v>22西安浐灞MTN002</v>
          </cell>
          <cell r="E949">
            <v>-768000</v>
          </cell>
          <cell r="F949">
            <v>-2.9999999999999997E-4</v>
          </cell>
          <cell r="H949">
            <v>-768000</v>
          </cell>
        </row>
        <row r="950">
          <cell r="B950" t="str">
            <v>22津城建MTN007</v>
          </cell>
          <cell r="E950">
            <v>-10570000</v>
          </cell>
          <cell r="F950">
            <v>-4.3E-3</v>
          </cell>
          <cell r="H950">
            <v>-10570000</v>
          </cell>
        </row>
        <row r="951">
          <cell r="B951" t="str">
            <v>22津城建MTN004</v>
          </cell>
          <cell r="E951">
            <v>-10500000</v>
          </cell>
          <cell r="F951">
            <v>-4.3E-3</v>
          </cell>
          <cell r="H951">
            <v>-10500000</v>
          </cell>
        </row>
        <row r="952">
          <cell r="B952" t="str">
            <v>22浦里开发MTN001</v>
          </cell>
          <cell r="E952">
            <v>-1710000</v>
          </cell>
          <cell r="F952">
            <v>-6.9999999999999999E-4</v>
          </cell>
          <cell r="H952">
            <v>-1710000</v>
          </cell>
        </row>
        <row r="953">
          <cell r="B953" t="str">
            <v>22株洲云龙MTN001</v>
          </cell>
          <cell r="E953">
            <v>-1365000</v>
          </cell>
          <cell r="F953">
            <v>-5.9999999999999995E-4</v>
          </cell>
          <cell r="H953">
            <v>-1365000</v>
          </cell>
        </row>
        <row r="954">
          <cell r="B954" t="str">
            <v>22津城建MTN008</v>
          </cell>
          <cell r="E954">
            <v>-10710000</v>
          </cell>
          <cell r="F954">
            <v>-4.4000000000000003E-3</v>
          </cell>
          <cell r="H954">
            <v>-10710000</v>
          </cell>
        </row>
        <row r="955">
          <cell r="B955" t="str">
            <v>22益阳城投MTN001</v>
          </cell>
          <cell r="E955">
            <v>-1242000</v>
          </cell>
          <cell r="F955">
            <v>-5.0000000000000001E-4</v>
          </cell>
          <cell r="H955">
            <v>-1242000</v>
          </cell>
        </row>
        <row r="956">
          <cell r="B956" t="str">
            <v>22辽成大MTN001</v>
          </cell>
          <cell r="E956">
            <v>330000</v>
          </cell>
          <cell r="F956">
            <v>1E-4</v>
          </cell>
          <cell r="H956">
            <v>330000</v>
          </cell>
        </row>
        <row r="957">
          <cell r="B957" t="str">
            <v>22津城建MTN009</v>
          </cell>
          <cell r="E957">
            <v>-10570000</v>
          </cell>
          <cell r="F957">
            <v>-4.3E-3</v>
          </cell>
          <cell r="H957">
            <v>-10570000</v>
          </cell>
        </row>
        <row r="958">
          <cell r="B958" t="str">
            <v>22津城建MTN005</v>
          </cell>
          <cell r="E958">
            <v>-10465000</v>
          </cell>
          <cell r="F958">
            <v>-4.3E-3</v>
          </cell>
          <cell r="H958">
            <v>-10465000</v>
          </cell>
        </row>
        <row r="959">
          <cell r="B959" t="str">
            <v>22重庆合川MTN002</v>
          </cell>
          <cell r="E959">
            <v>-4392000</v>
          </cell>
          <cell r="F959">
            <v>-1.8E-3</v>
          </cell>
          <cell r="H959">
            <v>-4392000</v>
          </cell>
        </row>
        <row r="960">
          <cell r="B960" t="str">
            <v>22株洲云龙MTN002</v>
          </cell>
          <cell r="E960">
            <v>-5066000</v>
          </cell>
          <cell r="F960">
            <v>-2.0999999999999999E-3</v>
          </cell>
          <cell r="H960">
            <v>-5066000</v>
          </cell>
        </row>
        <row r="961">
          <cell r="B961" t="str">
            <v>22吉林国资MTN002</v>
          </cell>
          <cell r="E961">
            <v>-2672000</v>
          </cell>
          <cell r="F961">
            <v>-1.1000000000000001E-3</v>
          </cell>
          <cell r="H961">
            <v>-2672000</v>
          </cell>
        </row>
        <row r="962">
          <cell r="B962" t="str">
            <v>22娄底城发MTN002</v>
          </cell>
          <cell r="E962">
            <v>-663000</v>
          </cell>
          <cell r="F962">
            <v>-2.9999999999999997E-4</v>
          </cell>
          <cell r="H962">
            <v>-663000</v>
          </cell>
        </row>
        <row r="963">
          <cell r="B963" t="str">
            <v>22宝城投MTN001</v>
          </cell>
          <cell r="E963">
            <v>-2145000</v>
          </cell>
          <cell r="F963">
            <v>-8.9999999999999998E-4</v>
          </cell>
          <cell r="H963">
            <v>-2145000</v>
          </cell>
        </row>
        <row r="964">
          <cell r="B964" t="str">
            <v>22津城建MTN006</v>
          </cell>
          <cell r="E964">
            <v>-10465000</v>
          </cell>
          <cell r="F964">
            <v>-4.3E-3</v>
          </cell>
          <cell r="H964">
            <v>-10465000</v>
          </cell>
        </row>
        <row r="965">
          <cell r="B965" t="str">
            <v>22淄博城投MTN001</v>
          </cell>
          <cell r="E965">
            <v>-3380000</v>
          </cell>
          <cell r="F965">
            <v>-1.4E-3</v>
          </cell>
          <cell r="H965">
            <v>-3380000</v>
          </cell>
        </row>
        <row r="966">
          <cell r="B966" t="str">
            <v>22株洲金城MTN001</v>
          </cell>
          <cell r="E966">
            <v>195000</v>
          </cell>
          <cell r="F966">
            <v>1E-4</v>
          </cell>
          <cell r="H966">
            <v>195000</v>
          </cell>
        </row>
        <row r="967">
          <cell r="B967" t="str">
            <v>22大连万达MTN002</v>
          </cell>
          <cell r="E967">
            <v>-25140000</v>
          </cell>
          <cell r="F967">
            <v>-1.03E-2</v>
          </cell>
          <cell r="H967">
            <v>-25140000</v>
          </cell>
        </row>
        <row r="968">
          <cell r="B968" t="str">
            <v>22娄底城发MTN003</v>
          </cell>
          <cell r="E968">
            <v>-1260000</v>
          </cell>
          <cell r="F968">
            <v>-5.0000000000000001E-4</v>
          </cell>
          <cell r="H968">
            <v>-1260000</v>
          </cell>
        </row>
        <row r="969">
          <cell r="B969" t="str">
            <v>23西安陆港MTN001</v>
          </cell>
          <cell r="E969">
            <v>999000</v>
          </cell>
          <cell r="F969">
            <v>4.0000000000000002E-4</v>
          </cell>
          <cell r="H969">
            <v>999000</v>
          </cell>
        </row>
        <row r="970">
          <cell r="B970" t="str">
            <v>23衡阳交通MTN001</v>
          </cell>
          <cell r="E970">
            <v>1764000</v>
          </cell>
          <cell r="F970">
            <v>6.9999999999999999E-4</v>
          </cell>
          <cell r="H970">
            <v>1764000</v>
          </cell>
        </row>
        <row r="971">
          <cell r="B971" t="str">
            <v>23贾汪城投MTN001</v>
          </cell>
          <cell r="E971">
            <v>1740000</v>
          </cell>
          <cell r="F971">
            <v>6.9999999999999999E-4</v>
          </cell>
          <cell r="H971">
            <v>1740000</v>
          </cell>
        </row>
        <row r="972">
          <cell r="B972" t="str">
            <v>23荆门高新MTN001</v>
          </cell>
          <cell r="E972">
            <v>693000</v>
          </cell>
          <cell r="F972">
            <v>2.9999999999999997E-4</v>
          </cell>
          <cell r="H972">
            <v>693000</v>
          </cell>
        </row>
        <row r="973">
          <cell r="B973" t="str">
            <v>20邛崃债02</v>
          </cell>
          <cell r="E973">
            <v>-320000</v>
          </cell>
          <cell r="F973">
            <v>-1E-4</v>
          </cell>
          <cell r="H973">
            <v>-320000</v>
          </cell>
        </row>
        <row r="974">
          <cell r="B974" t="str">
            <v>20德源绿色债02</v>
          </cell>
          <cell r="E974">
            <v>3570000</v>
          </cell>
          <cell r="F974">
            <v>1.5E-3</v>
          </cell>
          <cell r="H974">
            <v>3570000</v>
          </cell>
        </row>
        <row r="975">
          <cell r="B975" t="str">
            <v>20寿光惠农债</v>
          </cell>
          <cell r="E975">
            <v>-9152000</v>
          </cell>
          <cell r="F975">
            <v>-3.7000000000000002E-3</v>
          </cell>
          <cell r="H975">
            <v>-9152000</v>
          </cell>
        </row>
        <row r="976">
          <cell r="B976" t="str">
            <v>20钦州临海债01</v>
          </cell>
          <cell r="E976">
            <v>-465000</v>
          </cell>
          <cell r="F976">
            <v>-2.0000000000000001E-4</v>
          </cell>
          <cell r="H976">
            <v>-465000</v>
          </cell>
        </row>
        <row r="977">
          <cell r="B977" t="str">
            <v>20广安金财债</v>
          </cell>
          <cell r="E977">
            <v>1180000</v>
          </cell>
          <cell r="F977">
            <v>5.0000000000000001E-4</v>
          </cell>
          <cell r="H977">
            <v>1180000</v>
          </cell>
        </row>
        <row r="978">
          <cell r="B978" t="str">
            <v>20常鼎绿色债01</v>
          </cell>
          <cell r="E978">
            <v>1608000</v>
          </cell>
          <cell r="F978">
            <v>6.9999999999999999E-4</v>
          </cell>
          <cell r="H978">
            <v>1608000</v>
          </cell>
        </row>
        <row r="979">
          <cell r="B979" t="str">
            <v>20青州专项债</v>
          </cell>
          <cell r="E979">
            <v>-28192000</v>
          </cell>
          <cell r="F979">
            <v>-1.15E-2</v>
          </cell>
          <cell r="H979">
            <v>-28192000</v>
          </cell>
        </row>
        <row r="980">
          <cell r="B980" t="str">
            <v>20禹州投总债02</v>
          </cell>
          <cell r="E980">
            <v>-3380000</v>
          </cell>
          <cell r="F980">
            <v>-1.4E-3</v>
          </cell>
          <cell r="H980">
            <v>-3380000</v>
          </cell>
        </row>
        <row r="981">
          <cell r="B981" t="str">
            <v>20荆门高新债</v>
          </cell>
          <cell r="E981">
            <v>1748000</v>
          </cell>
          <cell r="F981">
            <v>6.9999999999999999E-4</v>
          </cell>
          <cell r="H981">
            <v>1748000</v>
          </cell>
        </row>
        <row r="982">
          <cell r="B982" t="str">
            <v>20黄石城投债</v>
          </cell>
          <cell r="E982">
            <v>7068000</v>
          </cell>
          <cell r="F982">
            <v>2.8999999999999998E-3</v>
          </cell>
          <cell r="H982">
            <v>7068000</v>
          </cell>
        </row>
        <row r="983">
          <cell r="B983" t="str">
            <v>20长交绿色债01</v>
          </cell>
          <cell r="E983">
            <v>2540000</v>
          </cell>
          <cell r="F983">
            <v>1E-3</v>
          </cell>
          <cell r="H983">
            <v>2540000</v>
          </cell>
        </row>
        <row r="984">
          <cell r="B984" t="str">
            <v>20萍投专项债</v>
          </cell>
          <cell r="E984">
            <v>3483000</v>
          </cell>
          <cell r="F984">
            <v>1.4E-3</v>
          </cell>
          <cell r="H984">
            <v>3483000</v>
          </cell>
        </row>
        <row r="985">
          <cell r="B985" t="str">
            <v>20应城债</v>
          </cell>
          <cell r="E985">
            <v>-750000</v>
          </cell>
          <cell r="F985">
            <v>-2.9999999999999997E-4</v>
          </cell>
          <cell r="H985">
            <v>-750000</v>
          </cell>
        </row>
        <row r="986">
          <cell r="B986" t="str">
            <v>20衡阳高新01</v>
          </cell>
          <cell r="E986">
            <v>495000</v>
          </cell>
          <cell r="F986">
            <v>2.0000000000000001E-4</v>
          </cell>
          <cell r="H986">
            <v>495000</v>
          </cell>
        </row>
        <row r="987">
          <cell r="B987" t="str">
            <v>20内建绿01</v>
          </cell>
          <cell r="E987">
            <v>1245000</v>
          </cell>
          <cell r="F987">
            <v>5.0000000000000001E-4</v>
          </cell>
          <cell r="H987">
            <v>1245000</v>
          </cell>
        </row>
        <row r="988">
          <cell r="B988" t="str">
            <v>21仁怀城投债</v>
          </cell>
          <cell r="E988">
            <v>-16576000</v>
          </cell>
          <cell r="F988">
            <v>-6.7999999999999996E-3</v>
          </cell>
          <cell r="H988">
            <v>-16576000</v>
          </cell>
        </row>
        <row r="989">
          <cell r="B989" t="str">
            <v>21孝感长兴债</v>
          </cell>
          <cell r="E989">
            <v>-114000</v>
          </cell>
          <cell r="H989">
            <v>-114000</v>
          </cell>
        </row>
        <row r="990">
          <cell r="B990" t="str">
            <v>21当阳鑫源债</v>
          </cell>
          <cell r="E990">
            <v>845600</v>
          </cell>
          <cell r="F990">
            <v>2.9999999999999997E-4</v>
          </cell>
          <cell r="H990">
            <v>845600</v>
          </cell>
        </row>
        <row r="991">
          <cell r="B991" t="str">
            <v>21株洲国投债</v>
          </cell>
          <cell r="E991">
            <v>1650000</v>
          </cell>
          <cell r="F991">
            <v>6.9999999999999999E-4</v>
          </cell>
          <cell r="H991">
            <v>1650000</v>
          </cell>
        </row>
        <row r="992">
          <cell r="B992" t="str">
            <v>21延新投债</v>
          </cell>
          <cell r="E992">
            <v>-882000</v>
          </cell>
          <cell r="F992">
            <v>-4.0000000000000002E-4</v>
          </cell>
          <cell r="H992">
            <v>-882000</v>
          </cell>
        </row>
        <row r="993">
          <cell r="B993" t="str">
            <v>21江油鸿飞债</v>
          </cell>
          <cell r="E993">
            <v>-1807000</v>
          </cell>
          <cell r="F993">
            <v>-6.9999999999999999E-4</v>
          </cell>
          <cell r="H993">
            <v>-1807000</v>
          </cell>
        </row>
        <row r="994">
          <cell r="B994" t="str">
            <v>21益高新债</v>
          </cell>
          <cell r="E994">
            <v>-1085000</v>
          </cell>
          <cell r="F994">
            <v>-4.0000000000000002E-4</v>
          </cell>
          <cell r="H994">
            <v>-1085000</v>
          </cell>
        </row>
        <row r="995">
          <cell r="B995" t="str">
            <v>21内江小微债</v>
          </cell>
          <cell r="E995">
            <v>-3390000</v>
          </cell>
          <cell r="F995">
            <v>-1.4E-3</v>
          </cell>
          <cell r="H995">
            <v>-3390000</v>
          </cell>
        </row>
        <row r="996">
          <cell r="B996" t="str">
            <v>22邛崃旅投项目债01</v>
          </cell>
          <cell r="E996">
            <v>-1505000</v>
          </cell>
          <cell r="F996">
            <v>-5.9999999999999995E-4</v>
          </cell>
          <cell r="H996">
            <v>-1505000</v>
          </cell>
        </row>
        <row r="997">
          <cell r="B997" t="str">
            <v>22磁湖高新债</v>
          </cell>
          <cell r="E997">
            <v>-4619000</v>
          </cell>
          <cell r="F997">
            <v>-1.9E-3</v>
          </cell>
          <cell r="H997">
            <v>-4619000</v>
          </cell>
        </row>
        <row r="998">
          <cell r="B998" t="str">
            <v>22桂阳城投01</v>
          </cell>
          <cell r="E998">
            <v>-270100</v>
          </cell>
          <cell r="F998">
            <v>-1E-4</v>
          </cell>
          <cell r="H998">
            <v>-270100</v>
          </cell>
        </row>
        <row r="999">
          <cell r="B999" t="str">
            <v>22宁沩产融01</v>
          </cell>
          <cell r="E999">
            <v>-324000</v>
          </cell>
          <cell r="F999">
            <v>-1E-4</v>
          </cell>
          <cell r="H999">
            <v>-324000</v>
          </cell>
        </row>
        <row r="1000">
          <cell r="B1000" t="str">
            <v>22蓝海债</v>
          </cell>
          <cell r="E1000">
            <v>-3250000</v>
          </cell>
          <cell r="F1000">
            <v>-1.2999999999999999E-3</v>
          </cell>
          <cell r="H1000">
            <v>-3250000</v>
          </cell>
        </row>
        <row r="1001">
          <cell r="B1001" t="str">
            <v>22沂南城发债</v>
          </cell>
          <cell r="E1001">
            <v>-4063500</v>
          </cell>
          <cell r="F1001">
            <v>-1.6999999999999999E-3</v>
          </cell>
          <cell r="H1001">
            <v>-4063500</v>
          </cell>
        </row>
        <row r="1002">
          <cell r="B1002" t="str">
            <v>22孝顺和债01</v>
          </cell>
          <cell r="E1002">
            <v>-1666000</v>
          </cell>
          <cell r="F1002">
            <v>-6.9999999999999999E-4</v>
          </cell>
          <cell r="H1002">
            <v>-1666000</v>
          </cell>
        </row>
        <row r="1003">
          <cell r="B1003" t="str">
            <v>22萍投小微债01</v>
          </cell>
          <cell r="E1003">
            <v>-1039500</v>
          </cell>
          <cell r="F1003">
            <v>-4.0000000000000002E-4</v>
          </cell>
          <cell r="H1003">
            <v>-1039500</v>
          </cell>
        </row>
        <row r="1004">
          <cell r="B1004" t="str">
            <v>22通瑞专项债</v>
          </cell>
          <cell r="E1004">
            <v>-3976000</v>
          </cell>
          <cell r="F1004">
            <v>-1.6000000000000001E-3</v>
          </cell>
          <cell r="H1004">
            <v>-3976000</v>
          </cell>
        </row>
        <row r="1005">
          <cell r="B1005" t="str">
            <v>22龙廷债01</v>
          </cell>
          <cell r="E1005">
            <v>-3870000</v>
          </cell>
          <cell r="F1005">
            <v>-1.6000000000000001E-3</v>
          </cell>
          <cell r="H1005">
            <v>-3870000</v>
          </cell>
        </row>
        <row r="1006">
          <cell r="B1006" t="str">
            <v>22东坡发展02</v>
          </cell>
          <cell r="E1006">
            <v>-1420000</v>
          </cell>
          <cell r="F1006">
            <v>-5.9999999999999995E-4</v>
          </cell>
          <cell r="H1006">
            <v>-1420000</v>
          </cell>
        </row>
        <row r="1007">
          <cell r="B1007" t="str">
            <v>22饶城投债</v>
          </cell>
          <cell r="E1007">
            <v>-7326000</v>
          </cell>
          <cell r="F1007">
            <v>-3.0000000000000001E-3</v>
          </cell>
          <cell r="H1007">
            <v>-7326000</v>
          </cell>
        </row>
        <row r="1008">
          <cell r="B1008" t="str">
            <v>22醴渌债01</v>
          </cell>
          <cell r="E1008">
            <v>-6273000</v>
          </cell>
          <cell r="F1008">
            <v>-2.5999999999999999E-3</v>
          </cell>
          <cell r="H1008">
            <v>-6273000</v>
          </cell>
        </row>
        <row r="1009">
          <cell r="B1009" t="str">
            <v>22西安港债02</v>
          </cell>
          <cell r="E1009">
            <v>-4442100</v>
          </cell>
          <cell r="F1009">
            <v>-1.8E-3</v>
          </cell>
          <cell r="H1009">
            <v>-4442100</v>
          </cell>
        </row>
        <row r="1010">
          <cell r="B1010" t="str">
            <v>22金洲专项01</v>
          </cell>
          <cell r="E1010">
            <v>-6000000</v>
          </cell>
          <cell r="F1010">
            <v>-2.5000000000000001E-3</v>
          </cell>
          <cell r="H1010">
            <v>-6000000</v>
          </cell>
        </row>
        <row r="1011">
          <cell r="B1011" t="str">
            <v>22渝宏烨债</v>
          </cell>
          <cell r="E1011">
            <v>-6468000</v>
          </cell>
          <cell r="F1011">
            <v>-2.5999999999999999E-3</v>
          </cell>
          <cell r="H1011">
            <v>-6468000</v>
          </cell>
        </row>
        <row r="1012">
          <cell r="B1012" t="str">
            <v>22内兴元小微债01</v>
          </cell>
          <cell r="E1012">
            <v>-2475000</v>
          </cell>
          <cell r="F1012">
            <v>-1E-3</v>
          </cell>
          <cell r="H1012">
            <v>-2475000</v>
          </cell>
        </row>
        <row r="1013">
          <cell r="B1013" t="str">
            <v>22远景管廊债01</v>
          </cell>
          <cell r="E1013">
            <v>-13800000</v>
          </cell>
          <cell r="F1013">
            <v>-5.5999999999999999E-3</v>
          </cell>
          <cell r="H1013">
            <v>-13800000</v>
          </cell>
        </row>
        <row r="1014">
          <cell r="B1014" t="str">
            <v>22兰考城投债02</v>
          </cell>
          <cell r="E1014">
            <v>-3435000</v>
          </cell>
          <cell r="F1014">
            <v>-1.4E-3</v>
          </cell>
          <cell r="H1014">
            <v>-3435000</v>
          </cell>
        </row>
        <row r="1015">
          <cell r="B1015" t="str">
            <v>22文金滩02</v>
          </cell>
          <cell r="E1015">
            <v>-4933500</v>
          </cell>
          <cell r="F1015">
            <v>-2E-3</v>
          </cell>
          <cell r="H1015">
            <v>-4933500</v>
          </cell>
        </row>
        <row r="1016">
          <cell r="B1016" t="str">
            <v>22蚌埠淮上债</v>
          </cell>
          <cell r="E1016">
            <v>-3318000</v>
          </cell>
          <cell r="F1016">
            <v>-1.4E-3</v>
          </cell>
          <cell r="H1016">
            <v>-3318000</v>
          </cell>
        </row>
        <row r="1017">
          <cell r="B1017" t="str">
            <v>22萍昌盛债01</v>
          </cell>
          <cell r="E1017">
            <v>-2800000</v>
          </cell>
          <cell r="F1017">
            <v>-1.1000000000000001E-3</v>
          </cell>
          <cell r="H1017">
            <v>-2800000</v>
          </cell>
        </row>
        <row r="1018">
          <cell r="B1018" t="str">
            <v>22雄州债</v>
          </cell>
          <cell r="E1018">
            <v>-4266000</v>
          </cell>
          <cell r="F1018">
            <v>-1.6999999999999999E-3</v>
          </cell>
          <cell r="H1018">
            <v>-4266000</v>
          </cell>
        </row>
        <row r="1019">
          <cell r="B1019" t="str">
            <v>22南充顺投债</v>
          </cell>
          <cell r="E1019">
            <v>-2832000</v>
          </cell>
          <cell r="F1019">
            <v>-1.1999999999999999E-3</v>
          </cell>
          <cell r="H1019">
            <v>-2832000</v>
          </cell>
        </row>
        <row r="1020">
          <cell r="B1020" t="str">
            <v>22芦溪专项债01</v>
          </cell>
          <cell r="E1020">
            <v>-1841400</v>
          </cell>
          <cell r="F1020">
            <v>-8.0000000000000004E-4</v>
          </cell>
          <cell r="H1020">
            <v>-1841400</v>
          </cell>
        </row>
        <row r="1021">
          <cell r="B1021" t="str">
            <v>22芦溪专项债02</v>
          </cell>
          <cell r="E1021">
            <v>-2511000</v>
          </cell>
          <cell r="F1021">
            <v>-1E-3</v>
          </cell>
          <cell r="H1021">
            <v>-2511000</v>
          </cell>
        </row>
        <row r="1022">
          <cell r="B1022" t="str">
            <v>22景城投绿色债01</v>
          </cell>
          <cell r="E1022">
            <v>-4834800</v>
          </cell>
          <cell r="F1022">
            <v>-2E-3</v>
          </cell>
          <cell r="H1022">
            <v>-4834800</v>
          </cell>
        </row>
        <row r="1023">
          <cell r="B1023" t="str">
            <v>22贵溪铜都债01</v>
          </cell>
          <cell r="E1023">
            <v>-6325000</v>
          </cell>
          <cell r="F1023">
            <v>-2.5999999999999999E-3</v>
          </cell>
          <cell r="H1023">
            <v>-6325000</v>
          </cell>
        </row>
        <row r="1024">
          <cell r="B1024" t="str">
            <v>22远景管廊债02</v>
          </cell>
          <cell r="E1024">
            <v>-7456800</v>
          </cell>
          <cell r="F1024">
            <v>-3.0000000000000001E-3</v>
          </cell>
          <cell r="H1024">
            <v>-7456800</v>
          </cell>
        </row>
        <row r="1025">
          <cell r="B1025" t="str">
            <v>22富源绿色债01</v>
          </cell>
          <cell r="E1025">
            <v>-11917000</v>
          </cell>
          <cell r="F1025">
            <v>-4.8999999999999998E-3</v>
          </cell>
          <cell r="H1025">
            <v>-11917000</v>
          </cell>
        </row>
        <row r="1026">
          <cell r="B1026" t="str">
            <v>22賨成专项债</v>
          </cell>
          <cell r="E1026">
            <v>-5280000</v>
          </cell>
          <cell r="F1026">
            <v>-2.2000000000000001E-3</v>
          </cell>
          <cell r="H1026">
            <v>-5280000</v>
          </cell>
        </row>
        <row r="1027">
          <cell r="B1027" t="str">
            <v>22红停债</v>
          </cell>
          <cell r="E1027">
            <v>-11357500</v>
          </cell>
          <cell r="F1027">
            <v>-4.5999999999999999E-3</v>
          </cell>
          <cell r="H1027">
            <v>-11357500</v>
          </cell>
        </row>
        <row r="1028">
          <cell r="B1028" t="str">
            <v>22梁山城投债</v>
          </cell>
          <cell r="E1028">
            <v>-8040000</v>
          </cell>
          <cell r="F1028">
            <v>-3.3E-3</v>
          </cell>
          <cell r="H1028">
            <v>-8040000</v>
          </cell>
        </row>
        <row r="1029">
          <cell r="B1029" t="str">
            <v>短期融资券</v>
          </cell>
          <cell r="E1029">
            <v>-10185000</v>
          </cell>
          <cell r="F1029">
            <v>-4.1999999999999997E-3</v>
          </cell>
          <cell r="H1029">
            <v>-10185000</v>
          </cell>
        </row>
        <row r="1030">
          <cell r="B1030" t="str">
            <v>银行间</v>
          </cell>
          <cell r="E1030">
            <v>-10185000</v>
          </cell>
          <cell r="F1030">
            <v>-4.1999999999999997E-3</v>
          </cell>
          <cell r="H1030">
            <v>-10185000</v>
          </cell>
        </row>
        <row r="1031">
          <cell r="B1031" t="str">
            <v>22曹妃国控CP002</v>
          </cell>
          <cell r="E1031">
            <v>-3969000</v>
          </cell>
          <cell r="F1031">
            <v>-1.6000000000000001E-3</v>
          </cell>
          <cell r="H1031">
            <v>-3969000</v>
          </cell>
        </row>
        <row r="1032">
          <cell r="B1032" t="str">
            <v>22恒逸CP007(科创票据)</v>
          </cell>
          <cell r="E1032">
            <v>-1785000</v>
          </cell>
          <cell r="F1032">
            <v>-6.9999999999999999E-4</v>
          </cell>
          <cell r="H1032">
            <v>-1785000</v>
          </cell>
        </row>
        <row r="1033">
          <cell r="B1033" t="str">
            <v>22津南城投CP002</v>
          </cell>
          <cell r="E1033">
            <v>-2106000</v>
          </cell>
          <cell r="F1033">
            <v>-8.9999999999999998E-4</v>
          </cell>
          <cell r="H1033">
            <v>-2106000</v>
          </cell>
        </row>
        <row r="1034">
          <cell r="B1034" t="str">
            <v>22恒逸CP003</v>
          </cell>
          <cell r="E1034">
            <v>-75000</v>
          </cell>
          <cell r="H1034">
            <v>-75000</v>
          </cell>
        </row>
        <row r="1035">
          <cell r="B1035" t="str">
            <v>22津南城投CP001</v>
          </cell>
          <cell r="E1035">
            <v>-15000</v>
          </cell>
          <cell r="H1035">
            <v>-15000</v>
          </cell>
        </row>
        <row r="1036">
          <cell r="B1036" t="str">
            <v>22昆明土地CP001</v>
          </cell>
          <cell r="E1036">
            <v>-360000</v>
          </cell>
          <cell r="F1036">
            <v>-1E-4</v>
          </cell>
          <cell r="H1036">
            <v>-360000</v>
          </cell>
        </row>
        <row r="1037">
          <cell r="B1037" t="str">
            <v>22恒逸CP005(高成长债)</v>
          </cell>
          <cell r="E1037">
            <v>-510000</v>
          </cell>
          <cell r="F1037">
            <v>-2.0000000000000001E-4</v>
          </cell>
          <cell r="H1037">
            <v>-510000</v>
          </cell>
        </row>
        <row r="1038">
          <cell r="B1038" t="str">
            <v>22恒逸CP006</v>
          </cell>
          <cell r="E1038">
            <v>-1365000</v>
          </cell>
          <cell r="F1038">
            <v>-5.9999999999999995E-4</v>
          </cell>
          <cell r="H1038">
            <v>-1365000</v>
          </cell>
        </row>
        <row r="1039">
          <cell r="B1039" t="str">
            <v>政策性金融债</v>
          </cell>
          <cell r="E1039">
            <v>23776529.25</v>
          </cell>
          <cell r="F1039">
            <v>9.7000000000000003E-3</v>
          </cell>
          <cell r="H1039">
            <v>23776529.25</v>
          </cell>
        </row>
        <row r="1040">
          <cell r="B1040" t="str">
            <v>银行间</v>
          </cell>
          <cell r="E1040">
            <v>23776529.25</v>
          </cell>
          <cell r="F1040">
            <v>9.7000000000000003E-3</v>
          </cell>
          <cell r="H1040">
            <v>23776529.25</v>
          </cell>
        </row>
        <row r="1041">
          <cell r="B1041" t="str">
            <v>15国开18</v>
          </cell>
          <cell r="E1041">
            <v>8751385.7200000007</v>
          </cell>
          <cell r="F1041">
            <v>3.5999999999999999E-3</v>
          </cell>
          <cell r="H1041">
            <v>8751385.7200000007</v>
          </cell>
        </row>
        <row r="1042">
          <cell r="B1042" t="str">
            <v>16国开10</v>
          </cell>
          <cell r="E1042">
            <v>9172601.7699999996</v>
          </cell>
          <cell r="F1042">
            <v>3.7000000000000002E-3</v>
          </cell>
          <cell r="H1042">
            <v>9172601.7699999996</v>
          </cell>
        </row>
        <row r="1043">
          <cell r="B1043" t="str">
            <v>16进出03</v>
          </cell>
          <cell r="E1043">
            <v>3505303.81</v>
          </cell>
          <cell r="F1043">
            <v>1.4E-3</v>
          </cell>
          <cell r="H1043">
            <v>3505303.81</v>
          </cell>
        </row>
        <row r="1044">
          <cell r="B1044" t="str">
            <v>16农发18</v>
          </cell>
          <cell r="E1044">
            <v>2347237.9500000002</v>
          </cell>
          <cell r="F1044">
            <v>1E-3</v>
          </cell>
          <cell r="H1044">
            <v>2347237.9500000002</v>
          </cell>
        </row>
        <row r="1045">
          <cell r="B1045" t="str">
            <v>地方政府债</v>
          </cell>
          <cell r="E1045">
            <v>70636462.319999993</v>
          </cell>
          <cell r="F1045">
            <v>2.8899999999999999E-2</v>
          </cell>
          <cell r="H1045">
            <v>70636462.319999993</v>
          </cell>
        </row>
        <row r="1046">
          <cell r="B1046" t="str">
            <v>银行间</v>
          </cell>
          <cell r="E1046">
            <v>70636462.319999993</v>
          </cell>
          <cell r="F1046">
            <v>2.8899999999999999E-2</v>
          </cell>
          <cell r="H1046">
            <v>70636462.319999993</v>
          </cell>
        </row>
        <row r="1047">
          <cell r="B1047" t="str">
            <v>21湖南61</v>
          </cell>
          <cell r="E1047">
            <v>33293821.600000001</v>
          </cell>
          <cell r="F1047">
            <v>1.3599999999999999E-2</v>
          </cell>
          <cell r="H1047">
            <v>33293821.600000001</v>
          </cell>
        </row>
        <row r="1048">
          <cell r="B1048" t="str">
            <v>21广东债84</v>
          </cell>
          <cell r="E1048">
            <v>26548839.449999999</v>
          </cell>
          <cell r="F1048">
            <v>1.0800000000000001E-2</v>
          </cell>
          <cell r="H1048">
            <v>26548839.449999999</v>
          </cell>
        </row>
        <row r="1049">
          <cell r="B1049" t="str">
            <v>21重庆债14</v>
          </cell>
          <cell r="E1049">
            <v>9158112.8599999994</v>
          </cell>
          <cell r="F1049">
            <v>3.7000000000000002E-3</v>
          </cell>
          <cell r="H1049">
            <v>9158112.8599999994</v>
          </cell>
        </row>
        <row r="1050">
          <cell r="B1050" t="str">
            <v>21重庆债16</v>
          </cell>
          <cell r="E1050">
            <v>1635688.41</v>
          </cell>
          <cell r="F1050">
            <v>6.9999999999999999E-4</v>
          </cell>
          <cell r="H1050">
            <v>1635688.41</v>
          </cell>
        </row>
        <row r="1051">
          <cell r="B1051" t="str">
            <v>超短期融资券</v>
          </cell>
          <cell r="E1051">
            <v>-153230000</v>
          </cell>
          <cell r="F1051">
            <v>-6.2600000000000003E-2</v>
          </cell>
          <cell r="H1051">
            <v>-153230000</v>
          </cell>
        </row>
        <row r="1052">
          <cell r="B1052" t="str">
            <v>21金科地产SCP004</v>
          </cell>
          <cell r="E1052">
            <v>-152040000</v>
          </cell>
          <cell r="F1052">
            <v>-6.2100000000000002E-2</v>
          </cell>
          <cell r="H1052">
            <v>-152040000</v>
          </cell>
        </row>
        <row r="1053">
          <cell r="B1053" t="str">
            <v>22恒逸SCP001(科创票据)</v>
          </cell>
          <cell r="E1053">
            <v>-1190000</v>
          </cell>
          <cell r="F1053">
            <v>-5.0000000000000001E-4</v>
          </cell>
          <cell r="H1053">
            <v>-1190000</v>
          </cell>
        </row>
        <row r="1054">
          <cell r="B1054" t="str">
            <v>可供出售产品公允价值变动</v>
          </cell>
          <cell r="E1054">
            <v>-6100459270.1999998</v>
          </cell>
          <cell r="F1054">
            <v>-2.4921000000000002</v>
          </cell>
          <cell r="H1054">
            <v>-6100459270.1999998</v>
          </cell>
        </row>
        <row r="1055">
          <cell r="B1055" t="str">
            <v>保险产品</v>
          </cell>
          <cell r="E1055">
            <v>234375747.72</v>
          </cell>
          <cell r="F1055">
            <v>9.5699999999999993E-2</v>
          </cell>
          <cell r="H1055">
            <v>234375747.72</v>
          </cell>
        </row>
        <row r="1056">
          <cell r="B1056" t="str">
            <v>保险资管产品</v>
          </cell>
          <cell r="E1056">
            <v>-246395385.00999999</v>
          </cell>
          <cell r="F1056">
            <v>-0.1007</v>
          </cell>
          <cell r="H1056">
            <v>-246395385.00999999</v>
          </cell>
        </row>
        <row r="1057">
          <cell r="B1057" t="str">
            <v>光大永明光大聚宝2号</v>
          </cell>
          <cell r="E1057">
            <v>-41258182.810000002</v>
          </cell>
          <cell r="F1057">
            <v>-1.6899999999999998E-2</v>
          </cell>
          <cell r="H1057">
            <v>-41258182.810000002</v>
          </cell>
        </row>
        <row r="1058">
          <cell r="B1058" t="str">
            <v>泰康资产开泰稳健增值</v>
          </cell>
          <cell r="E1058">
            <v>-67783233.680000007</v>
          </cell>
          <cell r="F1058">
            <v>-2.7699999999999999E-2</v>
          </cell>
          <cell r="H1058">
            <v>-67783233.680000007</v>
          </cell>
        </row>
        <row r="1059">
          <cell r="B1059" t="str">
            <v>泰康资产尊享配置</v>
          </cell>
          <cell r="E1059">
            <v>-14032934.65</v>
          </cell>
          <cell r="F1059">
            <v>-5.7000000000000002E-3</v>
          </cell>
          <cell r="H1059">
            <v>-14032934.65</v>
          </cell>
        </row>
        <row r="1060">
          <cell r="B1060" t="str">
            <v>阳光盈时4号（三期）</v>
          </cell>
          <cell r="E1060">
            <v>-44540007.32</v>
          </cell>
          <cell r="F1060">
            <v>-1.8200000000000001E-2</v>
          </cell>
          <cell r="H1060">
            <v>-44540007.32</v>
          </cell>
        </row>
        <row r="1061">
          <cell r="B1061" t="str">
            <v>阳光盈时10号</v>
          </cell>
          <cell r="E1061">
            <v>-78781026.549999997</v>
          </cell>
          <cell r="F1061">
            <v>-3.2199999999999999E-2</v>
          </cell>
          <cell r="H1061">
            <v>-78781026.549999997</v>
          </cell>
        </row>
        <row r="1062">
          <cell r="B1062" t="str">
            <v>场外</v>
          </cell>
          <cell r="E1062">
            <v>480771132.73000002</v>
          </cell>
          <cell r="F1062">
            <v>0.19639999999999999</v>
          </cell>
          <cell r="H1062">
            <v>480771132.73000002</v>
          </cell>
        </row>
        <row r="1063">
          <cell r="B1063" t="str">
            <v>国联汇睿12号单一资产管理计划</v>
          </cell>
          <cell r="E1063">
            <v>-565999690.73000002</v>
          </cell>
          <cell r="F1063">
            <v>-0.23119999999999999</v>
          </cell>
          <cell r="H1063">
            <v>-565999690.73000002</v>
          </cell>
        </row>
        <row r="1064">
          <cell r="B1064" t="str">
            <v>国联汇鑫82号单一资产管理计划</v>
          </cell>
          <cell r="E1064">
            <v>522064547.31999999</v>
          </cell>
          <cell r="F1064">
            <v>0.21329999999999999</v>
          </cell>
          <cell r="H1064">
            <v>522064547.31999999</v>
          </cell>
        </row>
        <row r="1065">
          <cell r="B1065" t="str">
            <v>华鑫证券鑫源7号单一资产管理计划</v>
          </cell>
          <cell r="E1065">
            <v>-15209.6</v>
          </cell>
          <cell r="H1065">
            <v>-15209.6</v>
          </cell>
        </row>
        <row r="1066">
          <cell r="B1066" t="str">
            <v>华鑫证券鑫源9号单一资产管理计划</v>
          </cell>
          <cell r="E1066">
            <v>565210732.48000002</v>
          </cell>
          <cell r="F1066">
            <v>0.23089999999999999</v>
          </cell>
          <cell r="H1066">
            <v>565210732.48000002</v>
          </cell>
        </row>
        <row r="1067">
          <cell r="B1067" t="str">
            <v>申万宏源-和谐1号单一资产管理计划</v>
          </cell>
          <cell r="E1067">
            <v>-21589056.57</v>
          </cell>
          <cell r="F1067">
            <v>-8.8000000000000005E-3</v>
          </cell>
          <cell r="H1067">
            <v>-21589056.57</v>
          </cell>
        </row>
        <row r="1068">
          <cell r="B1068" t="str">
            <v>银河明汇67号单一资产管理计划</v>
          </cell>
          <cell r="E1068">
            <v>-5647.98</v>
          </cell>
          <cell r="H1068">
            <v>-5647.98</v>
          </cell>
        </row>
        <row r="1069">
          <cell r="B1069" t="str">
            <v>招商资管-安赢202203号单一资产管理计划</v>
          </cell>
          <cell r="E1069">
            <v>-18894542.190000001</v>
          </cell>
          <cell r="F1069">
            <v>-7.7000000000000002E-3</v>
          </cell>
          <cell r="H1069">
            <v>-18894542.190000001</v>
          </cell>
        </row>
        <row r="1070">
          <cell r="B1070" t="str">
            <v>保险</v>
          </cell>
          <cell r="E1070">
            <v>-6291152721.6999998</v>
          </cell>
          <cell r="F1070">
            <v>-2.57</v>
          </cell>
          <cell r="H1070">
            <v>-6291152721.6999998</v>
          </cell>
        </row>
        <row r="1071">
          <cell r="B1071" t="str">
            <v>场外</v>
          </cell>
          <cell r="E1071">
            <v>-6291152721.6999998</v>
          </cell>
          <cell r="F1071">
            <v>-2.57</v>
          </cell>
          <cell r="H1071">
            <v>-6291152721.6999998</v>
          </cell>
        </row>
        <row r="1072">
          <cell r="B1072" t="str">
            <v>新华资产-明义五号资产管理产品</v>
          </cell>
          <cell r="E1072">
            <v>-18887256.359999999</v>
          </cell>
          <cell r="F1072">
            <v>-7.7000000000000002E-3</v>
          </cell>
          <cell r="H1072">
            <v>-18887256.359999999</v>
          </cell>
        </row>
        <row r="1073">
          <cell r="B1073" t="str">
            <v>新华资产-明义六号资产管理产品</v>
          </cell>
          <cell r="E1073">
            <v>-20461823.300000001</v>
          </cell>
          <cell r="F1073">
            <v>-8.3999999999999995E-3</v>
          </cell>
          <cell r="H1073">
            <v>-20461823.300000001</v>
          </cell>
        </row>
        <row r="1074">
          <cell r="B1074" t="str">
            <v>新华资产-明义八号资产管理产品</v>
          </cell>
          <cell r="E1074">
            <v>-57453235.310000002</v>
          </cell>
          <cell r="F1074">
            <v>-2.35E-2</v>
          </cell>
          <cell r="H1074">
            <v>-57453235.310000002</v>
          </cell>
        </row>
        <row r="1075">
          <cell r="B1075" t="str">
            <v>新华资产-明义九号资产管理产品</v>
          </cell>
          <cell r="E1075">
            <v>-53745214.990000002</v>
          </cell>
          <cell r="F1075">
            <v>-2.1999999999999999E-2</v>
          </cell>
          <cell r="H1075">
            <v>-53745214.990000002</v>
          </cell>
        </row>
        <row r="1076">
          <cell r="B1076" t="str">
            <v>新华资产-明义十号资产管理产品</v>
          </cell>
          <cell r="E1076">
            <v>-40994315.43</v>
          </cell>
          <cell r="F1076">
            <v>-1.67E-2</v>
          </cell>
          <cell r="H1076">
            <v>-40994315.43</v>
          </cell>
        </row>
        <row r="1077">
          <cell r="B1077" t="str">
            <v>新华资产-明义十一号资产管理产品</v>
          </cell>
          <cell r="E1077">
            <v>-40267017.350000001</v>
          </cell>
          <cell r="F1077">
            <v>-1.6400000000000001E-2</v>
          </cell>
          <cell r="H1077">
            <v>-40267017.350000001</v>
          </cell>
        </row>
        <row r="1078">
          <cell r="B1078" t="str">
            <v>新华资产-明义十四号资产管理产品</v>
          </cell>
          <cell r="E1078">
            <v>-4568476.42</v>
          </cell>
          <cell r="F1078">
            <v>-1.9E-3</v>
          </cell>
          <cell r="H1078">
            <v>-4568476.42</v>
          </cell>
        </row>
        <row r="1079">
          <cell r="B1079" t="str">
            <v>新华资产-明义十五号资产管理产品</v>
          </cell>
          <cell r="E1079">
            <v>-7793655.2599999998</v>
          </cell>
          <cell r="F1079">
            <v>-3.2000000000000002E-3</v>
          </cell>
          <cell r="H1079">
            <v>-7793655.2599999998</v>
          </cell>
        </row>
        <row r="1080">
          <cell r="B1080" t="str">
            <v>新华资产-明义十六号资产管理产品</v>
          </cell>
          <cell r="E1080">
            <v>-19401399.550000001</v>
          </cell>
          <cell r="F1080">
            <v>-7.9000000000000008E-3</v>
          </cell>
          <cell r="H1080">
            <v>-19401399.550000001</v>
          </cell>
        </row>
        <row r="1081">
          <cell r="B1081" t="str">
            <v>光大永明聚宝15号</v>
          </cell>
          <cell r="E1081">
            <v>5443899.5099999998</v>
          </cell>
          <cell r="F1081">
            <v>2.2000000000000001E-3</v>
          </cell>
          <cell r="H1081">
            <v>5443899.5099999998</v>
          </cell>
        </row>
        <row r="1082">
          <cell r="B1082" t="str">
            <v>光大永明聚宝16号</v>
          </cell>
          <cell r="E1082">
            <v>-1050840.68</v>
          </cell>
          <cell r="F1082">
            <v>-4.0000000000000002E-4</v>
          </cell>
          <cell r="H1082">
            <v>-1050840.68</v>
          </cell>
        </row>
        <row r="1083">
          <cell r="B1083" t="str">
            <v>大家资产厚坤3号资产管理产品</v>
          </cell>
          <cell r="E1083">
            <v>-2819409366.3200002</v>
          </cell>
          <cell r="F1083">
            <v>-1.1517999999999999</v>
          </cell>
          <cell r="H1083">
            <v>-2819409366.3200002</v>
          </cell>
        </row>
        <row r="1084">
          <cell r="B1084" t="str">
            <v>国寿资产-稳盈固收增强2276资产管理产品</v>
          </cell>
          <cell r="E1084">
            <v>-39179028.299999997</v>
          </cell>
          <cell r="F1084">
            <v>-1.6E-2</v>
          </cell>
          <cell r="H1084">
            <v>-39179028.299999997</v>
          </cell>
        </row>
        <row r="1085">
          <cell r="B1085" t="str">
            <v>华安财保资管安华优选11号固定收益集合产品</v>
          </cell>
          <cell r="E1085">
            <v>-1069442318.83</v>
          </cell>
          <cell r="F1085">
            <v>-0.43690000000000001</v>
          </cell>
          <cell r="H1085">
            <v>-1069442318.83</v>
          </cell>
        </row>
        <row r="1086">
          <cell r="B1086" t="str">
            <v>华安财保资管安华优选22号集合资产管理产品</v>
          </cell>
          <cell r="E1086">
            <v>27570671.57</v>
          </cell>
          <cell r="F1086">
            <v>1.1299999999999999E-2</v>
          </cell>
          <cell r="H1086">
            <v>27570671.57</v>
          </cell>
        </row>
        <row r="1087">
          <cell r="B1087" t="str">
            <v>华安财保资管安创稳赢4号集合资产管理产品</v>
          </cell>
          <cell r="E1087">
            <v>-2068363042.3399999</v>
          </cell>
          <cell r="F1087">
            <v>-0.84489999999999998</v>
          </cell>
          <cell r="H1087">
            <v>-2068363042.3399999</v>
          </cell>
        </row>
        <row r="1088">
          <cell r="B1088" t="str">
            <v>阳光积极配置4号</v>
          </cell>
          <cell r="E1088">
            <v>-24798497.32</v>
          </cell>
          <cell r="F1088">
            <v>-1.01E-2</v>
          </cell>
          <cell r="H1088">
            <v>-24798497.32</v>
          </cell>
        </row>
        <row r="1089">
          <cell r="B1089" t="str">
            <v>阳光积极配置8号</v>
          </cell>
          <cell r="E1089">
            <v>-3777969.5</v>
          </cell>
          <cell r="F1089">
            <v>-1.5E-3</v>
          </cell>
          <cell r="H1089">
            <v>-3777969.5</v>
          </cell>
        </row>
        <row r="1090">
          <cell r="B1090" t="str">
            <v>阳光盈时11号</v>
          </cell>
          <cell r="E1090">
            <v>-15001110.289999999</v>
          </cell>
          <cell r="F1090">
            <v>-6.1000000000000004E-3</v>
          </cell>
          <cell r="H1090">
            <v>-15001110.289999999</v>
          </cell>
        </row>
        <row r="1091">
          <cell r="B1091" t="str">
            <v>阳光盈时12号</v>
          </cell>
          <cell r="E1091">
            <v>-12542046.85</v>
          </cell>
          <cell r="F1091">
            <v>-5.1000000000000004E-3</v>
          </cell>
          <cell r="H1091">
            <v>-12542046.85</v>
          </cell>
        </row>
        <row r="1092">
          <cell r="B1092" t="str">
            <v>阳光盈时13号</v>
          </cell>
          <cell r="E1092">
            <v>-13311261.470000001</v>
          </cell>
          <cell r="F1092">
            <v>-5.4000000000000003E-3</v>
          </cell>
          <cell r="H1092">
            <v>-13311261.470000001</v>
          </cell>
        </row>
        <row r="1093">
          <cell r="B1093" t="str">
            <v>阳光盈时15号</v>
          </cell>
          <cell r="E1093">
            <v>-12139066.52</v>
          </cell>
          <cell r="F1093">
            <v>-5.0000000000000001E-3</v>
          </cell>
          <cell r="H1093">
            <v>-12139066.52</v>
          </cell>
        </row>
        <row r="1094">
          <cell r="B1094" t="str">
            <v>阳光盈时16号</v>
          </cell>
          <cell r="E1094">
            <v>7499223.5199999996</v>
          </cell>
          <cell r="F1094">
            <v>3.0999999999999999E-3</v>
          </cell>
          <cell r="H1094">
            <v>7499223.5199999996</v>
          </cell>
        </row>
        <row r="1095">
          <cell r="B1095" t="str">
            <v>阳光盈时17号</v>
          </cell>
          <cell r="E1095">
            <v>7567601.5599999996</v>
          </cell>
          <cell r="F1095">
            <v>3.0999999999999999E-3</v>
          </cell>
          <cell r="H1095">
            <v>7567601.5599999996</v>
          </cell>
        </row>
        <row r="1096">
          <cell r="B1096" t="str">
            <v>阳光盈时18号</v>
          </cell>
          <cell r="E1096">
            <v>7428738.6699999999</v>
          </cell>
          <cell r="F1096">
            <v>3.0000000000000001E-3</v>
          </cell>
          <cell r="H1096">
            <v>7428738.6699999999</v>
          </cell>
        </row>
        <row r="1097">
          <cell r="B1097" t="str">
            <v>阳光盈时19号</v>
          </cell>
          <cell r="E1097">
            <v>4513071.8600000003</v>
          </cell>
          <cell r="F1097">
            <v>1.8E-3</v>
          </cell>
          <cell r="H1097">
            <v>4513071.8600000003</v>
          </cell>
        </row>
        <row r="1098">
          <cell r="B1098" t="str">
            <v>中意资产安享稳健16号</v>
          </cell>
          <cell r="E1098">
            <v>-1714440</v>
          </cell>
          <cell r="F1098">
            <v>-6.9999999999999999E-4</v>
          </cell>
          <cell r="H1098">
            <v>-1714440</v>
          </cell>
        </row>
        <row r="1099">
          <cell r="B1099" t="str">
            <v>中意资产安享稳健17号</v>
          </cell>
          <cell r="E1099">
            <v>-1424080</v>
          </cell>
          <cell r="F1099">
            <v>-5.9999999999999995E-4</v>
          </cell>
          <cell r="H1099">
            <v>-1424080</v>
          </cell>
        </row>
        <row r="1100">
          <cell r="B1100" t="str">
            <v>中意资产安享稳健18号</v>
          </cell>
          <cell r="E1100">
            <v>-2977926</v>
          </cell>
          <cell r="F1100">
            <v>-1.1999999999999999E-3</v>
          </cell>
          <cell r="H1100">
            <v>-2977926</v>
          </cell>
        </row>
        <row r="1101">
          <cell r="B1101" t="str">
            <v>中意资产安享稳健19号</v>
          </cell>
          <cell r="E1101">
            <v>-2472540</v>
          </cell>
          <cell r="F1101">
            <v>-1E-3</v>
          </cell>
          <cell r="H1101">
            <v>-2472540</v>
          </cell>
        </row>
        <row r="1102">
          <cell r="B1102" t="str">
            <v>基金</v>
          </cell>
          <cell r="E1102">
            <v>-43682296.219999999</v>
          </cell>
          <cell r="F1102">
            <v>-1.78E-2</v>
          </cell>
          <cell r="H1102">
            <v>-43682296.219999999</v>
          </cell>
        </row>
        <row r="1103">
          <cell r="B1103" t="str">
            <v>场外</v>
          </cell>
          <cell r="E1103">
            <v>-43682296.219999999</v>
          </cell>
          <cell r="F1103">
            <v>-1.78E-2</v>
          </cell>
          <cell r="H1103">
            <v>-43682296.219999999</v>
          </cell>
        </row>
        <row r="1104">
          <cell r="B1104" t="str">
            <v>博时基金凯旋2号单一资产管理计划</v>
          </cell>
          <cell r="E1104">
            <v>-154000000</v>
          </cell>
          <cell r="F1104">
            <v>-6.2899999999999998E-2</v>
          </cell>
          <cell r="H1104">
            <v>-154000000</v>
          </cell>
        </row>
        <row r="1105">
          <cell r="B1105" t="str">
            <v>博时基金和谐固收1号单一资产管理计划</v>
          </cell>
          <cell r="E1105">
            <v>-41509.279999999999</v>
          </cell>
          <cell r="H1105">
            <v>-41509.279999999999</v>
          </cell>
        </row>
        <row r="1106">
          <cell r="B1106" t="str">
            <v>华夏基金-华璟固收1号单一资产管理计划</v>
          </cell>
          <cell r="E1106">
            <v>49273203.859999999</v>
          </cell>
          <cell r="F1106">
            <v>2.01E-2</v>
          </cell>
          <cell r="H1106">
            <v>49273203.859999999</v>
          </cell>
        </row>
        <row r="1107">
          <cell r="B1107" t="str">
            <v>华夏基金-华璟权益1号单一资产管理计划</v>
          </cell>
          <cell r="E1107">
            <v>-3133817.69</v>
          </cell>
          <cell r="F1107">
            <v>-1.2999999999999999E-3</v>
          </cell>
          <cell r="H1107">
            <v>-3133817.69</v>
          </cell>
        </row>
        <row r="1108">
          <cell r="B1108" t="str">
            <v>汇添富-和谐健康1号单一资产管理计划</v>
          </cell>
          <cell r="E1108">
            <v>12343004.890000001</v>
          </cell>
          <cell r="F1108">
            <v>5.0000000000000001E-3</v>
          </cell>
          <cell r="H1108">
            <v>12343004.890000001</v>
          </cell>
        </row>
        <row r="1109">
          <cell r="B1109" t="str">
            <v>华夏基金-华璟固收2号单一资产管理计划</v>
          </cell>
          <cell r="E1109">
            <v>-9152250.6699999999</v>
          </cell>
          <cell r="F1109">
            <v>-3.7000000000000002E-3</v>
          </cell>
          <cell r="H1109">
            <v>-9152250.6699999999</v>
          </cell>
        </row>
        <row r="1110">
          <cell r="B1110" t="str">
            <v>景顺长城和悦混合1号单一资产管理计划</v>
          </cell>
          <cell r="E1110">
            <v>46000000</v>
          </cell>
          <cell r="F1110">
            <v>1.8800000000000001E-2</v>
          </cell>
          <cell r="H1110">
            <v>46000000</v>
          </cell>
        </row>
        <row r="1111">
          <cell r="B1111" t="str">
            <v>南方基金和谐健康保险固收1号单一资产管理计划</v>
          </cell>
          <cell r="E1111">
            <v>36242345.700000003</v>
          </cell>
          <cell r="F1111">
            <v>1.4800000000000001E-2</v>
          </cell>
          <cell r="H1111">
            <v>36242345.700000003</v>
          </cell>
        </row>
        <row r="1112">
          <cell r="B1112" t="str">
            <v>南方基金和谐健康保险混合型单一资产管理计划</v>
          </cell>
          <cell r="E1112">
            <v>-8189181.29</v>
          </cell>
          <cell r="F1112">
            <v>-3.3E-3</v>
          </cell>
          <cell r="H1112">
            <v>-8189181.29</v>
          </cell>
        </row>
        <row r="1113">
          <cell r="B1113" t="str">
            <v>鹏华基金-领航1号单一资产管理计划</v>
          </cell>
          <cell r="E1113">
            <v>-20889272.25</v>
          </cell>
          <cell r="F1113">
            <v>-8.5000000000000006E-3</v>
          </cell>
          <cell r="H1113">
            <v>-20889272.25</v>
          </cell>
        </row>
        <row r="1114">
          <cell r="B1114" t="str">
            <v>嘉实基金-和谐健康委托投资混合1号单一资产管理计划</v>
          </cell>
          <cell r="E1114">
            <v>-34791180.560000002</v>
          </cell>
          <cell r="F1114">
            <v>-1.4200000000000001E-2</v>
          </cell>
          <cell r="H1114">
            <v>-34791180.560000002</v>
          </cell>
        </row>
        <row r="1115">
          <cell r="B1115" t="str">
            <v>嘉实基金-和谐健康委托投资固收1号单一资产管理计划</v>
          </cell>
          <cell r="E1115">
            <v>42656361.07</v>
          </cell>
          <cell r="F1115">
            <v>1.7399999999999999E-2</v>
          </cell>
          <cell r="H1115">
            <v>42656361.07</v>
          </cell>
        </row>
        <row r="1116">
          <cell r="B1116" t="str">
            <v>可供出售借出证券公允价值变动</v>
          </cell>
          <cell r="E1116">
            <v>-397975.83</v>
          </cell>
          <cell r="F1116">
            <v>-2.0000000000000001E-4</v>
          </cell>
          <cell r="H1116">
            <v>-397975.83</v>
          </cell>
        </row>
        <row r="1117">
          <cell r="B1117" t="str">
            <v>股票</v>
          </cell>
          <cell r="E1117">
            <v>-397975.83</v>
          </cell>
          <cell r="F1117">
            <v>-2.0000000000000001E-4</v>
          </cell>
          <cell r="H1117">
            <v>-397975.83</v>
          </cell>
        </row>
        <row r="1118">
          <cell r="B1118" t="str">
            <v>上海</v>
          </cell>
          <cell r="E1118">
            <v>-397975.83</v>
          </cell>
          <cell r="F1118">
            <v>-2.0000000000000001E-4</v>
          </cell>
          <cell r="H1118">
            <v>-397975.83</v>
          </cell>
        </row>
        <row r="1119">
          <cell r="B1119" t="str">
            <v>工商银行</v>
          </cell>
          <cell r="E1119">
            <v>-369404.32</v>
          </cell>
          <cell r="F1119">
            <v>-2.0000000000000001E-4</v>
          </cell>
          <cell r="H1119">
            <v>-369404.32</v>
          </cell>
        </row>
        <row r="1120">
          <cell r="B1120" t="str">
            <v>建设银行</v>
          </cell>
          <cell r="E1120">
            <v>-28571.51</v>
          </cell>
          <cell r="H1120">
            <v>-28571.51</v>
          </cell>
        </row>
        <row r="1121">
          <cell r="B1121" t="str">
            <v>借出股票</v>
          </cell>
          <cell r="E1121">
            <v>-5547.09</v>
          </cell>
          <cell r="H1121">
            <v>-5547.09</v>
          </cell>
        </row>
        <row r="1122">
          <cell r="B1122" t="str">
            <v>上交所</v>
          </cell>
          <cell r="E1122">
            <v>-5547.09</v>
          </cell>
          <cell r="H1122">
            <v>-5547.09</v>
          </cell>
        </row>
        <row r="1123">
          <cell r="B1123" t="str">
            <v>上交所</v>
          </cell>
          <cell r="E1123">
            <v>-5547.09</v>
          </cell>
          <cell r="H1123">
            <v>-5547.09</v>
          </cell>
        </row>
        <row r="1124">
          <cell r="B1124" t="str">
            <v>工商银行</v>
          </cell>
          <cell r="E1124">
            <v>-5547.09</v>
          </cell>
          <cell r="H1124">
            <v>-5547.09</v>
          </cell>
        </row>
        <row r="1125">
          <cell r="B1125" t="str">
            <v>利息调整</v>
          </cell>
          <cell r="E1125">
            <v>1465010601.97</v>
          </cell>
          <cell r="F1125">
            <v>0.59850000000000003</v>
          </cell>
          <cell r="H1125">
            <v>0</v>
          </cell>
        </row>
        <row r="1126">
          <cell r="B1126" t="str">
            <v>债券</v>
          </cell>
          <cell r="E1126">
            <v>1465010601.97</v>
          </cell>
          <cell r="F1126">
            <v>0.59850000000000003</v>
          </cell>
          <cell r="H1126">
            <v>0</v>
          </cell>
        </row>
        <row r="1127">
          <cell r="B1127" t="str">
            <v>国债</v>
          </cell>
          <cell r="E1127">
            <v>1454864649.3800001</v>
          </cell>
          <cell r="F1127">
            <v>0.59430000000000005</v>
          </cell>
          <cell r="H1127">
            <v>0</v>
          </cell>
        </row>
        <row r="1128">
          <cell r="B1128" t="str">
            <v>上海</v>
          </cell>
          <cell r="E1128">
            <v>1454423881.4100001</v>
          </cell>
          <cell r="F1128">
            <v>0.59409999999999996</v>
          </cell>
          <cell r="H1128">
            <v>0</v>
          </cell>
        </row>
        <row r="1129">
          <cell r="B1129" t="str">
            <v>03国债(3)</v>
          </cell>
          <cell r="E1129">
            <v>5109.7700000000004</v>
          </cell>
          <cell r="H1129">
            <v>0</v>
          </cell>
        </row>
        <row r="1130">
          <cell r="B1130" t="str">
            <v>21国债03</v>
          </cell>
          <cell r="E1130">
            <v>1454418771.6400001</v>
          </cell>
          <cell r="F1130">
            <v>0.59409999999999996</v>
          </cell>
          <cell r="H1130">
            <v>0</v>
          </cell>
        </row>
        <row r="1131">
          <cell r="B1131" t="str">
            <v>银行间</v>
          </cell>
          <cell r="E1131">
            <v>440767.97</v>
          </cell>
          <cell r="F1131">
            <v>2.0000000000000001E-4</v>
          </cell>
          <cell r="H1131">
            <v>0</v>
          </cell>
        </row>
        <row r="1132">
          <cell r="B1132" t="str">
            <v>16附息国债10</v>
          </cell>
          <cell r="E1132">
            <v>247266.89</v>
          </cell>
          <cell r="F1132">
            <v>1E-4</v>
          </cell>
          <cell r="H1132">
            <v>0</v>
          </cell>
        </row>
        <row r="1133">
          <cell r="B1133" t="str">
            <v>16附息国债19</v>
          </cell>
          <cell r="E1133">
            <v>193501.08</v>
          </cell>
          <cell r="F1133">
            <v>1E-4</v>
          </cell>
          <cell r="H1133">
            <v>0</v>
          </cell>
        </row>
        <row r="1134">
          <cell r="B1134" t="str">
            <v>企业债</v>
          </cell>
          <cell r="E1134">
            <v>-3959055.84</v>
          </cell>
          <cell r="F1134">
            <v>-1.6000000000000001E-3</v>
          </cell>
          <cell r="H1134">
            <v>0</v>
          </cell>
        </row>
        <row r="1135">
          <cell r="B1135" t="str">
            <v>上海</v>
          </cell>
          <cell r="E1135">
            <v>-5075265.79</v>
          </cell>
          <cell r="F1135">
            <v>-2.0999999999999999E-3</v>
          </cell>
          <cell r="H1135">
            <v>0</v>
          </cell>
        </row>
        <row r="1136">
          <cell r="B1136" t="str">
            <v>18金隅01</v>
          </cell>
          <cell r="E1136">
            <v>20666.16</v>
          </cell>
          <cell r="H1136">
            <v>0</v>
          </cell>
        </row>
        <row r="1137">
          <cell r="B1137" t="str">
            <v>20昆交G1</v>
          </cell>
          <cell r="E1137">
            <v>-606808.52</v>
          </cell>
          <cell r="F1137">
            <v>-2.0000000000000001E-4</v>
          </cell>
          <cell r="H1137">
            <v>0</v>
          </cell>
        </row>
        <row r="1138">
          <cell r="B1138" t="str">
            <v>21鑫达01</v>
          </cell>
          <cell r="E1138">
            <v>-2302755.7799999998</v>
          </cell>
          <cell r="F1138">
            <v>-8.9999999999999998E-4</v>
          </cell>
          <cell r="H1138">
            <v>0</v>
          </cell>
        </row>
        <row r="1139">
          <cell r="B1139" t="str">
            <v>22嘉鱼01</v>
          </cell>
          <cell r="E1139">
            <v>-250343.16</v>
          </cell>
          <cell r="F1139">
            <v>-1E-4</v>
          </cell>
          <cell r="H1139">
            <v>0</v>
          </cell>
        </row>
        <row r="1140">
          <cell r="B1140" t="str">
            <v>22昆交G1</v>
          </cell>
          <cell r="E1140">
            <v>-580768.11</v>
          </cell>
          <cell r="F1140">
            <v>-2.0000000000000001E-4</v>
          </cell>
          <cell r="H1140">
            <v>0</v>
          </cell>
        </row>
        <row r="1141">
          <cell r="B1141" t="str">
            <v>21水发01</v>
          </cell>
          <cell r="E1141">
            <v>-1355256.38</v>
          </cell>
          <cell r="F1141">
            <v>-5.9999999999999995E-4</v>
          </cell>
          <cell r="H1141">
            <v>0</v>
          </cell>
        </row>
        <row r="1142">
          <cell r="B1142" t="str">
            <v>深圳</v>
          </cell>
          <cell r="E1142">
            <v>57733.99</v>
          </cell>
          <cell r="H1142">
            <v>0</v>
          </cell>
        </row>
        <row r="1143">
          <cell r="B1143" t="str">
            <v>18申宏02</v>
          </cell>
          <cell r="E1143">
            <v>57733.99</v>
          </cell>
          <cell r="H1143">
            <v>0</v>
          </cell>
        </row>
        <row r="1144">
          <cell r="B1144" t="str">
            <v>银行间</v>
          </cell>
          <cell r="E1144">
            <v>1058475.96</v>
          </cell>
          <cell r="F1144">
            <v>4.0000000000000002E-4</v>
          </cell>
          <cell r="H1144">
            <v>0</v>
          </cell>
        </row>
        <row r="1145">
          <cell r="B1145" t="str">
            <v>14陕煤化债</v>
          </cell>
          <cell r="E1145">
            <v>1061363.93</v>
          </cell>
          <cell r="F1145">
            <v>4.0000000000000002E-4</v>
          </cell>
          <cell r="H1145">
            <v>0</v>
          </cell>
        </row>
        <row r="1146">
          <cell r="B1146" t="str">
            <v>19兰陵国资债</v>
          </cell>
          <cell r="E1146">
            <v>2378627.52</v>
          </cell>
          <cell r="F1146">
            <v>1E-3</v>
          </cell>
          <cell r="H1146">
            <v>0</v>
          </cell>
        </row>
        <row r="1147">
          <cell r="B1147" t="str">
            <v>19费城资债01</v>
          </cell>
          <cell r="E1147">
            <v>501481.64</v>
          </cell>
          <cell r="F1147">
            <v>2.0000000000000001E-4</v>
          </cell>
          <cell r="H1147">
            <v>0</v>
          </cell>
        </row>
        <row r="1148">
          <cell r="B1148" t="str">
            <v>16雅安MTN001</v>
          </cell>
          <cell r="E1148">
            <v>-1478960.43</v>
          </cell>
          <cell r="F1148">
            <v>-5.9999999999999995E-4</v>
          </cell>
          <cell r="H1148">
            <v>0</v>
          </cell>
        </row>
        <row r="1149">
          <cell r="B1149" t="str">
            <v>18淄博高新MTN001</v>
          </cell>
          <cell r="E1149">
            <v>27167.48</v>
          </cell>
          <cell r="H1149">
            <v>0</v>
          </cell>
        </row>
        <row r="1150">
          <cell r="B1150" t="str">
            <v>18首钢MTN005</v>
          </cell>
          <cell r="E1150">
            <v>261595.32</v>
          </cell>
          <cell r="F1150">
            <v>1E-4</v>
          </cell>
          <cell r="H1150">
            <v>0</v>
          </cell>
        </row>
        <row r="1151">
          <cell r="B1151" t="str">
            <v>19青岛城投MTN001</v>
          </cell>
          <cell r="E1151">
            <v>170782.75</v>
          </cell>
          <cell r="F1151">
            <v>1E-4</v>
          </cell>
          <cell r="H1151">
            <v>0</v>
          </cell>
        </row>
        <row r="1152">
          <cell r="B1152" t="str">
            <v>19首钢MTN001</v>
          </cell>
          <cell r="E1152">
            <v>64872.1</v>
          </cell>
          <cell r="H1152">
            <v>0</v>
          </cell>
        </row>
        <row r="1153">
          <cell r="B1153" t="str">
            <v>19苏州国际MTN002</v>
          </cell>
          <cell r="E1153">
            <v>124844.57</v>
          </cell>
          <cell r="F1153">
            <v>1E-4</v>
          </cell>
          <cell r="H1153">
            <v>0</v>
          </cell>
        </row>
        <row r="1154">
          <cell r="B1154" t="str">
            <v>19大足工业MTN001</v>
          </cell>
          <cell r="E1154">
            <v>-420760.96</v>
          </cell>
          <cell r="F1154">
            <v>-2.0000000000000001E-4</v>
          </cell>
          <cell r="H1154">
            <v>0</v>
          </cell>
        </row>
        <row r="1155">
          <cell r="B1155" t="str">
            <v>19首钢MTN003</v>
          </cell>
          <cell r="E1155">
            <v>357998.72</v>
          </cell>
          <cell r="F1155">
            <v>1E-4</v>
          </cell>
          <cell r="H1155">
            <v>0</v>
          </cell>
        </row>
        <row r="1156">
          <cell r="B1156" t="str">
            <v>19大足永晟MTN001</v>
          </cell>
          <cell r="E1156">
            <v>-1195128.92</v>
          </cell>
          <cell r="F1156">
            <v>-5.0000000000000001E-4</v>
          </cell>
          <cell r="H1156">
            <v>0</v>
          </cell>
        </row>
        <row r="1157">
          <cell r="B1157" t="str">
            <v>19首钢MTN004</v>
          </cell>
          <cell r="E1157">
            <v>-18493.099999999999</v>
          </cell>
          <cell r="H1157">
            <v>0</v>
          </cell>
        </row>
        <row r="1158">
          <cell r="B1158" t="str">
            <v>19金隅MTN001</v>
          </cell>
          <cell r="E1158">
            <v>82592.149999999994</v>
          </cell>
          <cell r="H1158">
            <v>0</v>
          </cell>
        </row>
        <row r="1159">
          <cell r="B1159" t="str">
            <v>19苏交通MTN003</v>
          </cell>
          <cell r="E1159">
            <v>338119.8</v>
          </cell>
          <cell r="F1159">
            <v>1E-4</v>
          </cell>
          <cell r="H1159">
            <v>0</v>
          </cell>
        </row>
        <row r="1160">
          <cell r="B1160" t="str">
            <v>19闽投MTN004</v>
          </cell>
          <cell r="E1160">
            <v>188993.31</v>
          </cell>
          <cell r="F1160">
            <v>1E-4</v>
          </cell>
          <cell r="H1160">
            <v>0</v>
          </cell>
        </row>
        <row r="1161">
          <cell r="B1161" t="str">
            <v>19苏交通MTN004</v>
          </cell>
          <cell r="E1161">
            <v>156899.99</v>
          </cell>
          <cell r="F1161">
            <v>1E-4</v>
          </cell>
          <cell r="H1161">
            <v>0</v>
          </cell>
        </row>
        <row r="1162">
          <cell r="B1162" t="str">
            <v>19金隅MTN002</v>
          </cell>
          <cell r="E1162">
            <v>-4847.17</v>
          </cell>
          <cell r="H1162">
            <v>0</v>
          </cell>
        </row>
        <row r="1163">
          <cell r="B1163" t="str">
            <v>19陕煤化MTN003</v>
          </cell>
          <cell r="E1163">
            <v>-2074.2800000000002</v>
          </cell>
          <cell r="H1163">
            <v>0</v>
          </cell>
        </row>
        <row r="1164">
          <cell r="B1164" t="str">
            <v>20蓝海投资MTN001</v>
          </cell>
          <cell r="E1164">
            <v>-397694.98</v>
          </cell>
          <cell r="F1164">
            <v>-2.0000000000000001E-4</v>
          </cell>
          <cell r="H1164">
            <v>0</v>
          </cell>
        </row>
        <row r="1165">
          <cell r="B1165" t="str">
            <v>21兆泰集团MTN001</v>
          </cell>
          <cell r="E1165">
            <v>-1138903.48</v>
          </cell>
          <cell r="F1165">
            <v>-5.0000000000000001E-4</v>
          </cell>
          <cell r="H1165">
            <v>0</v>
          </cell>
        </row>
        <row r="1166">
          <cell r="B1166" t="str">
            <v>政策性金融债</v>
          </cell>
          <cell r="E1166">
            <v>14268470.75</v>
          </cell>
          <cell r="F1166">
            <v>5.7999999999999996E-3</v>
          </cell>
          <cell r="H1166">
            <v>0</v>
          </cell>
        </row>
        <row r="1167">
          <cell r="B1167" t="str">
            <v>银行间</v>
          </cell>
          <cell r="E1167">
            <v>14268470.75</v>
          </cell>
          <cell r="F1167">
            <v>5.7999999999999996E-3</v>
          </cell>
          <cell r="H1167">
            <v>0</v>
          </cell>
        </row>
        <row r="1168">
          <cell r="B1168" t="str">
            <v>15国开18</v>
          </cell>
          <cell r="E1168">
            <v>10543614.279999999</v>
          </cell>
          <cell r="F1168">
            <v>4.3E-3</v>
          </cell>
          <cell r="H1168">
            <v>0</v>
          </cell>
        </row>
        <row r="1169">
          <cell r="B1169" t="str">
            <v>16国开10</v>
          </cell>
          <cell r="E1169">
            <v>7398.23</v>
          </cell>
          <cell r="H1169">
            <v>0</v>
          </cell>
        </row>
        <row r="1170">
          <cell r="B1170" t="str">
            <v>16进出03</v>
          </cell>
          <cell r="E1170">
            <v>1114696.19</v>
          </cell>
          <cell r="F1170">
            <v>5.0000000000000001E-4</v>
          </cell>
          <cell r="H1170">
            <v>0</v>
          </cell>
        </row>
        <row r="1171">
          <cell r="B1171" t="str">
            <v>16农发18</v>
          </cell>
          <cell r="E1171">
            <v>2602762.0499999998</v>
          </cell>
          <cell r="F1171">
            <v>1.1000000000000001E-3</v>
          </cell>
          <cell r="H1171">
            <v>0</v>
          </cell>
        </row>
        <row r="1172">
          <cell r="B1172" t="str">
            <v>地方政府债</v>
          </cell>
          <cell r="E1172">
            <v>-163462.32</v>
          </cell>
          <cell r="F1172">
            <v>-1E-4</v>
          </cell>
          <cell r="H1172">
            <v>0</v>
          </cell>
        </row>
        <row r="1173">
          <cell r="B1173" t="str">
            <v>银行间</v>
          </cell>
          <cell r="E1173">
            <v>-163462.32</v>
          </cell>
          <cell r="F1173">
            <v>-1E-4</v>
          </cell>
          <cell r="H1173">
            <v>0</v>
          </cell>
        </row>
        <row r="1174">
          <cell r="B1174" t="str">
            <v>21湖南61</v>
          </cell>
          <cell r="E1174">
            <v>-793821.6</v>
          </cell>
          <cell r="F1174">
            <v>-2.9999999999999997E-4</v>
          </cell>
          <cell r="H1174">
            <v>0</v>
          </cell>
        </row>
        <row r="1175">
          <cell r="B1175" t="str">
            <v>21广东债84</v>
          </cell>
          <cell r="E1175">
            <v>-388839.45</v>
          </cell>
          <cell r="F1175">
            <v>-2.0000000000000001E-4</v>
          </cell>
          <cell r="H1175">
            <v>0</v>
          </cell>
        </row>
        <row r="1176">
          <cell r="B1176" t="str">
            <v>21重庆债14</v>
          </cell>
          <cell r="E1176">
            <v>1019887.14</v>
          </cell>
          <cell r="F1176">
            <v>4.0000000000000002E-4</v>
          </cell>
          <cell r="H1176">
            <v>0</v>
          </cell>
        </row>
        <row r="1177">
          <cell r="B1177" t="str">
            <v>21重庆债16</v>
          </cell>
          <cell r="E1177">
            <v>-688.41</v>
          </cell>
          <cell r="H1177">
            <v>0</v>
          </cell>
        </row>
        <row r="1178">
          <cell r="B1178" t="str">
            <v>长期股权投资</v>
          </cell>
          <cell r="E1178">
            <v>7021460223.3199997</v>
          </cell>
          <cell r="F1178">
            <v>2.8683000000000001</v>
          </cell>
          <cell r="H1178">
            <v>7717065185.3999996</v>
          </cell>
        </row>
        <row r="1179">
          <cell r="B1179" t="str">
            <v>成本</v>
          </cell>
          <cell r="E1179">
            <v>2100000000</v>
          </cell>
          <cell r="F1179">
            <v>0.8579</v>
          </cell>
          <cell r="H1179">
            <v>2100000000</v>
          </cell>
        </row>
        <row r="1180">
          <cell r="B1180" t="str">
            <v>成本法</v>
          </cell>
          <cell r="E1180">
            <v>2100000000</v>
          </cell>
          <cell r="F1180">
            <v>0.8579</v>
          </cell>
          <cell r="H1180">
            <v>2100000000</v>
          </cell>
        </row>
        <row r="1181">
          <cell r="B1181" t="str">
            <v>股权投资基金</v>
          </cell>
          <cell r="E1181">
            <v>2100000000</v>
          </cell>
          <cell r="F1181">
            <v>0.8579</v>
          </cell>
          <cell r="H1181">
            <v>2100000000</v>
          </cell>
        </row>
        <row r="1182">
          <cell r="B1182" t="str">
            <v>股权投资基金</v>
          </cell>
          <cell r="E1182">
            <v>2100000000</v>
          </cell>
          <cell r="F1182">
            <v>0.8579</v>
          </cell>
          <cell r="H1182">
            <v>2100000000</v>
          </cell>
        </row>
        <row r="1183">
          <cell r="B1183" t="str">
            <v>广东道恒创业私募股权投资</v>
          </cell>
          <cell r="C1183">
            <v>2100000000</v>
          </cell>
          <cell r="D1183">
            <v>1</v>
          </cell>
          <cell r="E1183">
            <v>2100000000</v>
          </cell>
          <cell r="F1183">
            <v>0.8579</v>
          </cell>
          <cell r="G1183">
            <v>1</v>
          </cell>
          <cell r="H1183">
            <v>2100000000</v>
          </cell>
        </row>
        <row r="1184">
          <cell r="B1184" t="str">
            <v>权益法</v>
          </cell>
          <cell r="E1184">
            <v>4921460223.3199997</v>
          </cell>
          <cell r="F1184">
            <v>2.0105</v>
          </cell>
          <cell r="H1184">
            <v>5617065185.3999996</v>
          </cell>
        </row>
        <row r="1185">
          <cell r="B1185" t="str">
            <v>成本</v>
          </cell>
          <cell r="E1185">
            <v>4921460223.3199997</v>
          </cell>
          <cell r="F1185">
            <v>2.0105</v>
          </cell>
          <cell r="H1185">
            <v>5617065185.3999996</v>
          </cell>
        </row>
        <row r="1186">
          <cell r="B1186" t="str">
            <v>上市公司股权</v>
          </cell>
          <cell r="E1186">
            <v>4921460223.3199997</v>
          </cell>
          <cell r="F1186">
            <v>2.0105</v>
          </cell>
          <cell r="H1186">
            <v>5617065185.3999996</v>
          </cell>
        </row>
        <row r="1187">
          <cell r="B1187" t="str">
            <v>深交所</v>
          </cell>
          <cell r="E1187">
            <v>4921460223.3199997</v>
          </cell>
          <cell r="F1187">
            <v>2.0105</v>
          </cell>
          <cell r="H1187">
            <v>5617065185.3999996</v>
          </cell>
        </row>
        <row r="1188">
          <cell r="B1188" t="str">
            <v>金 融 街</v>
          </cell>
          <cell r="C1188">
            <v>468615260</v>
          </cell>
          <cell r="D1188">
            <v>10.5</v>
          </cell>
          <cell r="E1188">
            <v>4921460223.3199997</v>
          </cell>
          <cell r="F1188">
            <v>2.0105</v>
          </cell>
          <cell r="G1188">
            <v>9.5980595941539999</v>
          </cell>
          <cell r="H1188">
            <v>5617065185.3999996</v>
          </cell>
        </row>
        <row r="1189">
          <cell r="B1189" t="str">
            <v>损益调整</v>
          </cell>
          <cell r="E1189">
            <v>1039095931.11</v>
          </cell>
          <cell r="F1189">
            <v>0.42449999999999999</v>
          </cell>
          <cell r="H1189">
            <v>1039095931.11</v>
          </cell>
        </row>
        <row r="1190">
          <cell r="B1190" t="str">
            <v>上市公司股权</v>
          </cell>
          <cell r="E1190">
            <v>1039095931.11</v>
          </cell>
          <cell r="F1190">
            <v>0.42449999999999999</v>
          </cell>
          <cell r="H1190">
            <v>1039095931.11</v>
          </cell>
        </row>
        <row r="1191">
          <cell r="B1191" t="str">
            <v>深交所</v>
          </cell>
          <cell r="E1191">
            <v>1039095931.11</v>
          </cell>
          <cell r="F1191">
            <v>0.42449999999999999</v>
          </cell>
          <cell r="H1191">
            <v>1039095931.11</v>
          </cell>
        </row>
        <row r="1192">
          <cell r="B1192" t="str">
            <v>金 融 街</v>
          </cell>
          <cell r="E1192">
            <v>1039095931.11</v>
          </cell>
          <cell r="F1192">
            <v>0.42449999999999999</v>
          </cell>
          <cell r="H1192">
            <v>1039095931.11</v>
          </cell>
        </row>
        <row r="1193">
          <cell r="B1193" t="str">
            <v>其他权益变动</v>
          </cell>
          <cell r="E1193">
            <v>-27423044.649999999</v>
          </cell>
          <cell r="F1193">
            <v>-1.12E-2</v>
          </cell>
          <cell r="H1193">
            <v>-27423044.649999999</v>
          </cell>
        </row>
        <row r="1194">
          <cell r="B1194" t="str">
            <v>上市公司股权</v>
          </cell>
          <cell r="E1194">
            <v>-27423044.649999999</v>
          </cell>
          <cell r="F1194">
            <v>-1.12E-2</v>
          </cell>
          <cell r="H1194">
            <v>-27423044.649999999</v>
          </cell>
        </row>
        <row r="1195">
          <cell r="B1195" t="str">
            <v>深交所</v>
          </cell>
          <cell r="E1195">
            <v>-27423044.649999999</v>
          </cell>
          <cell r="F1195">
            <v>-1.12E-2</v>
          </cell>
          <cell r="H1195">
            <v>-27423044.649999999</v>
          </cell>
        </row>
        <row r="1196">
          <cell r="B1196" t="str">
            <v>金 融 街</v>
          </cell>
          <cell r="E1196">
            <v>-27423044.649999999</v>
          </cell>
          <cell r="F1196">
            <v>-1.12E-2</v>
          </cell>
          <cell r="H1196">
            <v>-27423044.649999999</v>
          </cell>
        </row>
        <row r="1197">
          <cell r="B1197" t="str">
            <v>其他综合收益</v>
          </cell>
          <cell r="E1197">
            <v>107595106.73</v>
          </cell>
          <cell r="F1197">
            <v>4.3999999999999997E-2</v>
          </cell>
          <cell r="H1197">
            <v>107595106.73</v>
          </cell>
        </row>
        <row r="1198">
          <cell r="B1198" t="str">
            <v>上市公司股权</v>
          </cell>
          <cell r="E1198">
            <v>107595106.73</v>
          </cell>
          <cell r="F1198">
            <v>4.3999999999999997E-2</v>
          </cell>
          <cell r="H1198">
            <v>107595106.73</v>
          </cell>
        </row>
        <row r="1199">
          <cell r="B1199" t="str">
            <v>深交所</v>
          </cell>
          <cell r="E1199">
            <v>107595106.73</v>
          </cell>
          <cell r="F1199">
            <v>4.3999999999999997E-2</v>
          </cell>
          <cell r="H1199">
            <v>107595106.73</v>
          </cell>
        </row>
        <row r="1200">
          <cell r="B1200" t="str">
            <v>金 融 街</v>
          </cell>
          <cell r="E1200">
            <v>107595106.73</v>
          </cell>
          <cell r="F1200">
            <v>4.3999999999999997E-2</v>
          </cell>
          <cell r="H1200">
            <v>107595106.73</v>
          </cell>
        </row>
        <row r="1201">
          <cell r="B1201" t="str">
            <v>卖出回购金融资产款</v>
          </cell>
          <cell r="E1201">
            <v>2999970000</v>
          </cell>
          <cell r="F1201">
            <v>1.2255</v>
          </cell>
          <cell r="H1201">
            <v>2999970000</v>
          </cell>
        </row>
        <row r="1202">
          <cell r="B1202" t="str">
            <v>质押式</v>
          </cell>
          <cell r="E1202">
            <v>2999970000</v>
          </cell>
          <cell r="F1202">
            <v>1.2255</v>
          </cell>
          <cell r="H1202">
            <v>2999970000</v>
          </cell>
        </row>
        <row r="1203">
          <cell r="B1203" t="str">
            <v>上交所</v>
          </cell>
          <cell r="E1203">
            <v>2999970000</v>
          </cell>
          <cell r="F1203">
            <v>1.2255</v>
          </cell>
          <cell r="H1203">
            <v>2999970000</v>
          </cell>
        </row>
        <row r="1204">
          <cell r="B1204" t="str">
            <v>上交所</v>
          </cell>
          <cell r="E1204">
            <v>2999970000</v>
          </cell>
          <cell r="F1204">
            <v>1.2255</v>
          </cell>
          <cell r="H1204">
            <v>2999970000</v>
          </cell>
        </row>
        <row r="1205">
          <cell r="B1205" t="str">
            <v>上交所</v>
          </cell>
          <cell r="E1205">
            <v>2999970000</v>
          </cell>
          <cell r="F1205">
            <v>1.2255</v>
          </cell>
          <cell r="H1205">
            <v>2999970000</v>
          </cell>
        </row>
        <row r="1206">
          <cell r="B1206" t="str">
            <v>GC007</v>
          </cell>
          <cell r="E1206">
            <v>2999970000</v>
          </cell>
          <cell r="F1206">
            <v>1.2255</v>
          </cell>
          <cell r="H1206">
            <v>2999970000</v>
          </cell>
        </row>
        <row r="1207">
          <cell r="B1207" t="str">
            <v>应付托管费</v>
          </cell>
          <cell r="E1207">
            <v>12191039.880000001</v>
          </cell>
          <cell r="F1207">
            <v>5.0000000000000001E-3</v>
          </cell>
          <cell r="H1207">
            <v>12191039.880000001</v>
          </cell>
        </row>
        <row r="1208">
          <cell r="B1208" t="str">
            <v>托管费</v>
          </cell>
          <cell r="E1208">
            <v>12191039.880000001</v>
          </cell>
          <cell r="F1208">
            <v>5.0000000000000001E-3</v>
          </cell>
          <cell r="H1208">
            <v>12191039.880000001</v>
          </cell>
        </row>
        <row r="1209">
          <cell r="B1209" t="str">
            <v>应付利息</v>
          </cell>
          <cell r="E1209">
            <v>1066684.95</v>
          </cell>
          <cell r="F1209">
            <v>4.0000000000000002E-4</v>
          </cell>
          <cell r="H1209">
            <v>1066684.95</v>
          </cell>
        </row>
        <row r="1210">
          <cell r="B1210" t="str">
            <v>质押式</v>
          </cell>
          <cell r="E1210">
            <v>1066684.95</v>
          </cell>
          <cell r="F1210">
            <v>4.0000000000000002E-4</v>
          </cell>
          <cell r="H1210">
            <v>1066684.95</v>
          </cell>
        </row>
        <row r="1211">
          <cell r="B1211" t="str">
            <v>上交所</v>
          </cell>
          <cell r="E1211">
            <v>1066684.95</v>
          </cell>
          <cell r="F1211">
            <v>4.0000000000000002E-4</v>
          </cell>
          <cell r="H1211">
            <v>1066684.95</v>
          </cell>
        </row>
        <row r="1212">
          <cell r="B1212" t="str">
            <v>上交所</v>
          </cell>
          <cell r="E1212">
            <v>1066684.95</v>
          </cell>
          <cell r="F1212">
            <v>4.0000000000000002E-4</v>
          </cell>
          <cell r="H1212">
            <v>1066684.95</v>
          </cell>
        </row>
        <row r="1213">
          <cell r="B1213" t="str">
            <v>上交所</v>
          </cell>
          <cell r="E1213">
            <v>1066684.95</v>
          </cell>
          <cell r="F1213">
            <v>4.0000000000000002E-4</v>
          </cell>
          <cell r="H1213">
            <v>1066684.95</v>
          </cell>
        </row>
        <row r="1214">
          <cell r="B1214" t="str">
            <v>GC007</v>
          </cell>
          <cell r="E1214">
            <v>1066684.95</v>
          </cell>
          <cell r="F1214">
            <v>4.0000000000000002E-4</v>
          </cell>
          <cell r="H1214">
            <v>1066684.95</v>
          </cell>
        </row>
        <row r="1215">
          <cell r="B1215" t="str">
            <v>证券清算款</v>
          </cell>
          <cell r="E1215">
            <v>-22483891.02</v>
          </cell>
          <cell r="F1215">
            <v>-9.1999999999999998E-3</v>
          </cell>
          <cell r="H1215">
            <v>-22483891.02</v>
          </cell>
        </row>
        <row r="1216">
          <cell r="B1216" t="str">
            <v>证券清算款</v>
          </cell>
          <cell r="E1216">
            <v>-22483891.02</v>
          </cell>
          <cell r="F1216">
            <v>-9.1999999999999998E-3</v>
          </cell>
          <cell r="H1216">
            <v>-22483891.02</v>
          </cell>
        </row>
        <row r="1217">
          <cell r="B1217" t="str">
            <v>证券清算款_港股通</v>
          </cell>
          <cell r="E1217">
            <v>-22483891.02</v>
          </cell>
          <cell r="F1217">
            <v>-9.1999999999999998E-3</v>
          </cell>
          <cell r="H1217">
            <v>-22483891.02</v>
          </cell>
        </row>
        <row r="1219">
          <cell r="E1219">
            <v>109336780382.57001</v>
          </cell>
          <cell r="F1219">
            <v>44.664999999999999</v>
          </cell>
          <cell r="H1219">
            <v>106464836432.45</v>
          </cell>
        </row>
        <row r="1220">
          <cell r="E1220">
            <v>26364535085.75</v>
          </cell>
          <cell r="F1220">
            <v>10.770099999999999</v>
          </cell>
          <cell r="H1220">
            <v>24337553038.349998</v>
          </cell>
        </row>
        <row r="1221">
          <cell r="E1221">
            <v>65873889411.209999</v>
          </cell>
          <cell r="F1221">
            <v>26.91</v>
          </cell>
          <cell r="H1221">
            <v>65714726110</v>
          </cell>
        </row>
        <row r="1222">
          <cell r="E1222">
            <v>17098355885.610001</v>
          </cell>
          <cell r="F1222">
            <v>6.9847999999999999</v>
          </cell>
          <cell r="H1222">
            <v>16412557284.1</v>
          </cell>
        </row>
        <row r="1224">
          <cell r="E1224">
            <v>2999970000</v>
          </cell>
          <cell r="F1224">
            <v>1.2255</v>
          </cell>
          <cell r="H1224">
            <v>2999970000</v>
          </cell>
        </row>
        <row r="1226">
          <cell r="C1226" t="str">
            <v>205,259,579,443.86</v>
          </cell>
          <cell r="E1226">
            <v>215176939347.62</v>
          </cell>
          <cell r="F1226">
            <v>87.901600000000002</v>
          </cell>
          <cell r="H1226">
            <v>215176939347.62</v>
          </cell>
        </row>
        <row r="1227">
          <cell r="C1227" t="str">
            <v>0.00</v>
          </cell>
          <cell r="E1227">
            <v>255684871152.44</v>
          </cell>
          <cell r="F1227">
            <v>104.4494</v>
          </cell>
          <cell r="H1227">
            <v>247828809622.53</v>
          </cell>
        </row>
        <row r="1228">
          <cell r="C1228" t="str">
            <v>0.00</v>
          </cell>
          <cell r="E1228">
            <v>3035711615.8499999</v>
          </cell>
          <cell r="F1228">
            <v>1.2401</v>
          </cell>
          <cell r="H1228">
            <v>3035711615.8499999</v>
          </cell>
        </row>
        <row r="1229">
          <cell r="C1229" t="str">
            <v>0.00</v>
          </cell>
          <cell r="E1229">
            <v>252649159536.59</v>
          </cell>
          <cell r="F1229">
            <v>103.2093</v>
          </cell>
          <cell r="H1229">
            <v>244793098006.67999</v>
          </cell>
        </row>
        <row r="1230">
          <cell r="B1230" t="str">
            <v>1.1926</v>
          </cell>
          <cell r="E1230" t="str">
            <v>1.2309</v>
          </cell>
          <cell r="H1230" t="str">
            <v>1.1926</v>
          </cell>
        </row>
        <row r="1231">
          <cell r="B1231" t="str">
            <v>1.1915</v>
          </cell>
        </row>
        <row r="1232">
          <cell r="B1232" t="str">
            <v>1.1386</v>
          </cell>
        </row>
        <row r="1233">
          <cell r="B1233" t="str">
            <v>4.7427</v>
          </cell>
        </row>
        <row r="1234">
          <cell r="B1234" t="str">
            <v>0.0923</v>
          </cell>
        </row>
        <row r="1235">
          <cell r="B1235" t="str">
            <v>23,654,106,913.37</v>
          </cell>
        </row>
        <row r="1237">
          <cell r="E1237" t="str">
            <v>复    核：</v>
          </cell>
        </row>
        <row r="1238">
          <cell r="E1238" t="str">
            <v>打印日期：2023-03-16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G1" t="str">
            <v>份额余额</v>
          </cell>
          <cell r="H1" t="str">
            <v>份额日期</v>
          </cell>
          <cell r="I1" t="str">
            <v>最新市值</v>
          </cell>
          <cell r="J1" t="str">
            <v>份额占比(%)</v>
          </cell>
          <cell r="K1" t="str">
            <v>净资产（元）</v>
          </cell>
          <cell r="L1" t="str">
            <v>总资产（元）</v>
          </cell>
          <cell r="M1" t="str">
            <v>总份额</v>
          </cell>
        </row>
        <row r="2">
          <cell r="G2">
            <v>1199924.6399999999</v>
          </cell>
          <cell r="H2" t="str">
            <v>2023-03-30</v>
          </cell>
          <cell r="I2">
            <v>1225483.034832</v>
          </cell>
          <cell r="J2">
            <v>2.2023163371170818E-3</v>
          </cell>
          <cell r="K2">
            <v>1225457.7447691732</v>
          </cell>
          <cell r="L2">
            <v>1227152.0709438941</v>
          </cell>
          <cell r="M2">
            <v>544846632.50999999</v>
          </cell>
        </row>
        <row r="3">
          <cell r="G3">
            <v>1198727.33</v>
          </cell>
          <cell r="H3" t="str">
            <v>2023-03-30</v>
          </cell>
          <cell r="I3">
            <v>1217067.858149</v>
          </cell>
          <cell r="J3">
            <v>1.8309530999355025E-3</v>
          </cell>
          <cell r="K3">
            <v>1217117.0944261472</v>
          </cell>
          <cell r="L3">
            <v>1218790.8700712903</v>
          </cell>
          <cell r="M3">
            <v>654701275.54999995</v>
          </cell>
        </row>
        <row r="4">
          <cell r="G4">
            <v>1212072.1200000001</v>
          </cell>
          <cell r="H4" t="str">
            <v>2023-03-30</v>
          </cell>
          <cell r="I4">
            <v>1232677.34604</v>
          </cell>
          <cell r="J4">
            <v>1.8234091340231628E-3</v>
          </cell>
          <cell r="K4">
            <v>1232729.5346973399</v>
          </cell>
          <cell r="L4">
            <v>1234453.3945361797</v>
          </cell>
          <cell r="M4">
            <v>664728555.63999999</v>
          </cell>
        </row>
        <row r="5">
          <cell r="G5">
            <v>1207077.2</v>
          </cell>
          <cell r="H5" t="str">
            <v>2023-03-30</v>
          </cell>
          <cell r="I5">
            <v>1223614.1576400001</v>
          </cell>
          <cell r="J5">
            <v>1.8800661101334186E-3</v>
          </cell>
          <cell r="K5">
            <v>1223656.5049169692</v>
          </cell>
          <cell r="L5">
            <v>1225252.1096735811</v>
          </cell>
          <cell r="M5">
            <v>642039763.12</v>
          </cell>
        </row>
        <row r="6">
          <cell r="G6">
            <v>1189198.68</v>
          </cell>
          <cell r="H6" t="str">
            <v>2023-03-30</v>
          </cell>
          <cell r="I6">
            <v>1219047.566868</v>
          </cell>
          <cell r="J6">
            <v>1.8781531610591825E-3</v>
          </cell>
          <cell r="K6">
            <v>1219104.5233763291</v>
          </cell>
          <cell r="L6">
            <v>1256295.3321146418</v>
          </cell>
          <cell r="M6">
            <v>633174495.38</v>
          </cell>
        </row>
        <row r="7">
          <cell r="G7">
            <v>1214836.1399999999</v>
          </cell>
          <cell r="H7" t="str">
            <v>2023-03-30</v>
          </cell>
          <cell r="I7">
            <v>1219695.48456</v>
          </cell>
          <cell r="J7">
            <v>1.7949697071184816E-3</v>
          </cell>
          <cell r="K7">
            <v>1219665.5879194196</v>
          </cell>
          <cell r="L7">
            <v>1221387.7940779352</v>
          </cell>
          <cell r="M7">
            <v>676800357.78999996</v>
          </cell>
        </row>
        <row r="8">
          <cell r="G8">
            <v>1211943.51</v>
          </cell>
          <cell r="H8" t="str">
            <v>2023-03-30</v>
          </cell>
          <cell r="I8">
            <v>1230365.0513520001</v>
          </cell>
          <cell r="J8">
            <v>1.8184320394368581E-3</v>
          </cell>
          <cell r="K8">
            <v>1230348.8098381122</v>
          </cell>
          <cell r="L8">
            <v>1232057.658653141</v>
          </cell>
          <cell r="M8">
            <v>666477208.77999997</v>
          </cell>
        </row>
        <row r="9">
          <cell r="G9">
            <v>1213627.48</v>
          </cell>
          <cell r="H9" t="str">
            <v>2023-03-30</v>
          </cell>
          <cell r="I9">
            <v>1232560.0686880001</v>
          </cell>
          <cell r="J9">
            <v>1.8217995267554069E-3</v>
          </cell>
          <cell r="K9">
            <v>1232575.1511222119</v>
          </cell>
          <cell r="L9">
            <v>1234302.9407470021</v>
          </cell>
          <cell r="M9">
            <v>666169609.87</v>
          </cell>
        </row>
        <row r="10">
          <cell r="G10">
            <v>1215639.1499999999</v>
          </cell>
          <cell r="H10" t="str">
            <v>2023-03-30</v>
          </cell>
          <cell r="I10">
            <v>1225364.2631999999</v>
          </cell>
          <cell r="J10">
            <v>1.8227779926549047E-3</v>
          </cell>
          <cell r="K10">
            <v>1225367.2775950446</v>
          </cell>
          <cell r="L10">
            <v>1226984.0115340324</v>
          </cell>
          <cell r="M10">
            <v>666915639.14999998</v>
          </cell>
        </row>
        <row r="11">
          <cell r="G11">
            <v>1187895.24</v>
          </cell>
          <cell r="H11" t="str">
            <v>2023-03-30</v>
          </cell>
          <cell r="I11">
            <v>1233985.575312</v>
          </cell>
          <cell r="J11">
            <v>1.8436700454535593E-3</v>
          </cell>
          <cell r="K11">
            <v>1233993.0694768017</v>
          </cell>
          <cell r="L11">
            <v>1235638.2512588573</v>
          </cell>
          <cell r="M11">
            <v>644310104.69000006</v>
          </cell>
        </row>
        <row r="12">
          <cell r="G12">
            <v>1190958.21</v>
          </cell>
          <cell r="H12" t="str">
            <v>2023-03-30</v>
          </cell>
          <cell r="I12">
            <v>1202748.696279</v>
          </cell>
          <cell r="J12">
            <v>3.3761009926277911E-3</v>
          </cell>
          <cell r="K12">
            <v>1202785.844445576</v>
          </cell>
          <cell r="L12">
            <v>1203819.9967792714</v>
          </cell>
          <cell r="M12">
            <v>352761428.81999999</v>
          </cell>
        </row>
        <row r="13">
          <cell r="G13">
            <v>1198801.99</v>
          </cell>
          <cell r="H13" t="str">
            <v>2023-03-30</v>
          </cell>
          <cell r="I13">
            <v>1197842.9484079999</v>
          </cell>
          <cell r="J13">
            <v>5.5004927004933014E-3</v>
          </cell>
          <cell r="K13">
            <v>1197859.4507631001</v>
          </cell>
          <cell r="L13">
            <v>1201056.5873380397</v>
          </cell>
          <cell r="M13">
            <v>217944474.30000001</v>
          </cell>
        </row>
        <row r="14">
          <cell r="G14">
            <v>1196738.54</v>
          </cell>
          <cell r="H14" t="str">
            <v>2023-03-30</v>
          </cell>
          <cell r="I14">
            <v>1200089.4079120001</v>
          </cell>
          <cell r="J14">
            <v>5.4931533686466208E-3</v>
          </cell>
          <cell r="K14">
            <v>1200141.9636844082</v>
          </cell>
          <cell r="L14">
            <v>1202790.6705031083</v>
          </cell>
          <cell r="M14">
            <v>217860026.78</v>
          </cell>
        </row>
        <row r="15">
          <cell r="G15">
            <v>13818674425.77</v>
          </cell>
          <cell r="H15" t="str">
            <v>2023-03-30</v>
          </cell>
          <cell r="I15">
            <v>13992789723.534702</v>
          </cell>
          <cell r="J15">
            <v>1</v>
          </cell>
          <cell r="K15">
            <v>13992863556.799999</v>
          </cell>
          <cell r="L15">
            <v>13996576993.68</v>
          </cell>
          <cell r="M15">
            <v>13818674425.77</v>
          </cell>
        </row>
        <row r="16">
          <cell r="G16">
            <v>1200445.3500000001</v>
          </cell>
          <cell r="H16" t="str">
            <v>2023-03-30</v>
          </cell>
          <cell r="I16">
            <v>1217731.7630400001</v>
          </cell>
          <cell r="J16">
            <v>2.1708855854463424E-3</v>
          </cell>
          <cell r="K16">
            <v>1217697.7321229051</v>
          </cell>
          <cell r="L16">
            <v>1219359.8340051447</v>
          </cell>
          <cell r="M16">
            <v>552974950.88999999</v>
          </cell>
        </row>
        <row r="17">
          <cell r="G17">
            <v>1198018.8999999999</v>
          </cell>
          <cell r="H17" t="str">
            <v>2023-03-30</v>
          </cell>
          <cell r="I17">
            <v>1218505.0231900001</v>
          </cell>
          <cell r="J17">
            <v>1.795329496734843E-3</v>
          </cell>
          <cell r="K17">
            <v>1218502.2729528875</v>
          </cell>
          <cell r="L17">
            <v>1220222.288915833</v>
          </cell>
          <cell r="M17">
            <v>667297508.44000006</v>
          </cell>
        </row>
        <row r="18">
          <cell r="G18">
            <v>1200208.6399999999</v>
          </cell>
          <cell r="H18" t="str">
            <v>2023-03-30</v>
          </cell>
          <cell r="I18">
            <v>1220252.1242879999</v>
          </cell>
          <cell r="J18">
            <v>1.7985146023090973E-3</v>
          </cell>
          <cell r="K18">
            <v>1220304.1755391317</v>
          </cell>
          <cell r="L18">
            <v>1222025.4205226116</v>
          </cell>
          <cell r="M18">
            <v>667333275.16999996</v>
          </cell>
        </row>
        <row r="19">
          <cell r="G19">
            <v>1210862.06</v>
          </cell>
          <cell r="H19" t="str">
            <v>2023-03-30</v>
          </cell>
          <cell r="I19">
            <v>1232052.1460500001</v>
          </cell>
          <cell r="J19">
            <v>1.8183545711421341E-3</v>
          </cell>
          <cell r="K19">
            <v>1231993.5066134091</v>
          </cell>
          <cell r="L19">
            <v>1233714.1143344655</v>
          </cell>
          <cell r="M19">
            <v>665910862.05999994</v>
          </cell>
        </row>
        <row r="20">
          <cell r="G20">
            <v>1212907.25</v>
          </cell>
          <cell r="H20" t="str">
            <v>2023-03-30</v>
          </cell>
          <cell r="I20">
            <v>1229281.4978749999</v>
          </cell>
          <cell r="J20">
            <v>1.824443837059416E-3</v>
          </cell>
          <cell r="K20">
            <v>1229339.5410295743</v>
          </cell>
          <cell r="L20">
            <v>1231058.6238371101</v>
          </cell>
          <cell r="M20">
            <v>664809310.85000002</v>
          </cell>
        </row>
        <row r="21">
          <cell r="G21">
            <v>1211886.6399999999</v>
          </cell>
          <cell r="H21" t="str">
            <v>2023-03-30</v>
          </cell>
          <cell r="I21">
            <v>1231276.8262400001</v>
          </cell>
          <cell r="J21">
            <v>2.5217346737900072E-3</v>
          </cell>
          <cell r="K21">
            <v>1231235.449683239</v>
          </cell>
          <cell r="L21">
            <v>1232888.1697241371</v>
          </cell>
          <cell r="M21">
            <v>480576585.87</v>
          </cell>
        </row>
        <row r="22">
          <cell r="G22">
            <v>1191901.95</v>
          </cell>
          <cell r="H22" t="str">
            <v>2023-03-30</v>
          </cell>
          <cell r="I22">
            <v>1221818.6889450001</v>
          </cell>
          <cell r="J22">
            <v>1.9222377779721581E-3</v>
          </cell>
          <cell r="K22">
            <v>1221868.5734805351</v>
          </cell>
          <cell r="L22">
            <v>1236646.3794046871</v>
          </cell>
          <cell r="M22">
            <v>620059580.38</v>
          </cell>
        </row>
        <row r="23">
          <cell r="G23">
            <v>1188907.01</v>
          </cell>
          <cell r="H23" t="str">
            <v>2023-03-30</v>
          </cell>
          <cell r="I23">
            <v>1232896.5693699999</v>
          </cell>
          <cell r="J23">
            <v>1.8469664885870556E-3</v>
          </cell>
          <cell r="K23">
            <v>1232933.0303757335</v>
          </cell>
          <cell r="L23">
            <v>1234562.704359842</v>
          </cell>
          <cell r="M23">
            <v>643707948.87</v>
          </cell>
        </row>
        <row r="24">
          <cell r="G24">
            <v>1197491.3600000001</v>
          </cell>
          <cell r="H24" t="str">
            <v>2023-03-30</v>
          </cell>
          <cell r="I24">
            <v>1206472.5452000001</v>
          </cell>
          <cell r="J24">
            <v>1.8938155349099164E-3</v>
          </cell>
          <cell r="K24">
            <v>1206441.2007055751</v>
          </cell>
          <cell r="L24">
            <v>1207955.8351305381</v>
          </cell>
          <cell r="M24">
            <v>632316790.05999994</v>
          </cell>
        </row>
        <row r="25">
          <cell r="G25">
            <v>1204521.3899999999</v>
          </cell>
          <cell r="H25" t="str">
            <v>2023-03-30</v>
          </cell>
          <cell r="I25">
            <v>1205364.554973</v>
          </cell>
          <cell r="J25">
            <v>4.216616518475204E-3</v>
          </cell>
          <cell r="K25">
            <v>1205324.7929084681</v>
          </cell>
          <cell r="L25">
            <v>1282577.3443229015</v>
          </cell>
          <cell r="M25">
            <v>285660643.95999998</v>
          </cell>
        </row>
        <row r="26">
          <cell r="G26">
            <v>543646707.87</v>
          </cell>
          <cell r="H26" t="str">
            <v>2023-03-30</v>
          </cell>
          <cell r="I26">
            <v>555226382.74763107</v>
          </cell>
          <cell r="J26">
            <v>0.99779768366288291</v>
          </cell>
          <cell r="K26">
            <v>555214924.64523077</v>
          </cell>
          <cell r="L26">
            <v>555982568.55905604</v>
          </cell>
          <cell r="M26">
            <v>544846632.50999999</v>
          </cell>
        </row>
        <row r="27">
          <cell r="G27">
            <v>653502548.22000003</v>
          </cell>
          <cell r="H27" t="str">
            <v>2023-03-30</v>
          </cell>
          <cell r="I27">
            <v>663501137.20776606</v>
          </cell>
          <cell r="J27">
            <v>0.99816904690006458</v>
          </cell>
          <cell r="K27">
            <v>663527979.03557396</v>
          </cell>
          <cell r="L27">
            <v>664440460.64992881</v>
          </cell>
          <cell r="M27">
            <v>654701275.54999995</v>
          </cell>
        </row>
        <row r="28">
          <cell r="G28">
            <v>663516483.51999998</v>
          </cell>
          <cell r="H28" t="str">
            <v>2023-03-30</v>
          </cell>
          <cell r="I28">
            <v>674796263.73983991</v>
          </cell>
          <cell r="J28">
            <v>0.99817659086597688</v>
          </cell>
          <cell r="K28">
            <v>674824833.02530265</v>
          </cell>
          <cell r="L28">
            <v>675768514.01546383</v>
          </cell>
          <cell r="M28">
            <v>664728555.63999999</v>
          </cell>
        </row>
        <row r="29">
          <cell r="G29">
            <v>640832685.91999996</v>
          </cell>
          <cell r="H29" t="str">
            <v>2023-03-30</v>
          </cell>
          <cell r="I29">
            <v>649612093.71710396</v>
          </cell>
          <cell r="J29">
            <v>0.99811993388986653</v>
          </cell>
          <cell r="K29">
            <v>649634575.72508299</v>
          </cell>
          <cell r="L29">
            <v>650481676.21032631</v>
          </cell>
          <cell r="M29">
            <v>642039763.12</v>
          </cell>
        </row>
        <row r="30">
          <cell r="G30">
            <v>631985296.70000005</v>
          </cell>
          <cell r="H30" t="str">
            <v>2023-03-30</v>
          </cell>
          <cell r="I30">
            <v>647848127.64716995</v>
          </cell>
          <cell r="J30">
            <v>0.9981218468389409</v>
          </cell>
          <cell r="K30">
            <v>647878396.49662375</v>
          </cell>
          <cell r="L30">
            <v>667643003.27788544</v>
          </cell>
          <cell r="M30">
            <v>633174495.38</v>
          </cell>
        </row>
        <row r="31">
          <cell r="G31">
            <v>791055795.79999995</v>
          </cell>
          <cell r="H31" t="str">
            <v>2023-03-30</v>
          </cell>
          <cell r="I31">
            <v>656259888.19568002</v>
          </cell>
          <cell r="J31">
            <v>6.9095103796966623E-2</v>
          </cell>
          <cell r="K31">
            <v>656291148.69836569</v>
          </cell>
          <cell r="L31">
            <v>663408022.08067894</v>
          </cell>
          <cell r="M31">
            <v>11448796692.23</v>
          </cell>
        </row>
        <row r="32">
          <cell r="G32">
            <v>675585521.64999998</v>
          </cell>
          <cell r="H32" t="str">
            <v>2023-03-30</v>
          </cell>
          <cell r="I32">
            <v>678287863.73659992</v>
          </cell>
          <cell r="J32">
            <v>0.99820503029288143</v>
          </cell>
          <cell r="K32">
            <v>678271237.84208059</v>
          </cell>
          <cell r="L32">
            <v>679228978.15592206</v>
          </cell>
          <cell r="M32">
            <v>676800357.78999996</v>
          </cell>
        </row>
        <row r="33">
          <cell r="G33">
            <v>665265265.26999998</v>
          </cell>
          <cell r="H33" t="str">
            <v>2023-03-30</v>
          </cell>
          <cell r="I33">
            <v>675377297.302104</v>
          </cell>
          <cell r="J33">
            <v>0.99818156796056312</v>
          </cell>
          <cell r="K33">
            <v>675368381.94016182</v>
          </cell>
          <cell r="L33">
            <v>676306410.61134684</v>
          </cell>
          <cell r="M33">
            <v>666477208.77999997</v>
          </cell>
        </row>
        <row r="34">
          <cell r="G34">
            <v>664955982.38999999</v>
          </cell>
          <cell r="H34" t="str">
            <v>2023-03-30</v>
          </cell>
          <cell r="I34">
            <v>675329295.71528399</v>
          </cell>
          <cell r="J34">
            <v>0.99817820047324457</v>
          </cell>
          <cell r="K34">
            <v>675337559.49887776</v>
          </cell>
          <cell r="L34">
            <v>676284228.93925297</v>
          </cell>
          <cell r="M34">
            <v>666169609.87</v>
          </cell>
        </row>
        <row r="35">
          <cell r="G35">
            <v>665700000</v>
          </cell>
          <cell r="H35" t="str">
            <v>2023-03-30</v>
          </cell>
          <cell r="I35">
            <v>671025600</v>
          </cell>
          <cell r="J35">
            <v>0.99817722200734504</v>
          </cell>
          <cell r="K35">
            <v>671027250.72240508</v>
          </cell>
          <cell r="L35">
            <v>671912595.50846601</v>
          </cell>
          <cell r="M35">
            <v>666915639.14999998</v>
          </cell>
        </row>
        <row r="36">
          <cell r="G36">
            <v>643122209.45000005</v>
          </cell>
          <cell r="H36" t="str">
            <v>2023-03-30</v>
          </cell>
          <cell r="I36">
            <v>668075351.17666006</v>
          </cell>
          <cell r="J36">
            <v>0.9981563299545464</v>
          </cell>
          <cell r="K36">
            <v>668079408.49052322</v>
          </cell>
          <cell r="L36">
            <v>668970103.98874116</v>
          </cell>
          <cell r="M36">
            <v>644310104.69000006</v>
          </cell>
        </row>
        <row r="37">
          <cell r="G37">
            <v>351570470.61000001</v>
          </cell>
          <cell r="H37" t="str">
            <v>2023-03-30</v>
          </cell>
          <cell r="I37">
            <v>355051018.26903903</v>
          </cell>
          <cell r="J37">
            <v>0.99662389900737225</v>
          </cell>
          <cell r="K37">
            <v>355061984.39555442</v>
          </cell>
          <cell r="L37">
            <v>355367265.82322073</v>
          </cell>
          <cell r="M37">
            <v>352761428.81999999</v>
          </cell>
        </row>
        <row r="38">
          <cell r="G38">
            <v>216745672.31</v>
          </cell>
          <cell r="H38" t="str">
            <v>2023-03-30</v>
          </cell>
          <cell r="I38">
            <v>216572275.77215201</v>
          </cell>
          <cell r="J38">
            <v>0.99449950729950654</v>
          </cell>
          <cell r="K38">
            <v>216575259.42923689</v>
          </cell>
          <cell r="L38">
            <v>217153307.78266194</v>
          </cell>
          <cell r="M38">
            <v>217944474.30000001</v>
          </cell>
        </row>
        <row r="39">
          <cell r="G39">
            <v>216663288.24000001</v>
          </cell>
          <cell r="H39" t="str">
            <v>2023-03-30</v>
          </cell>
          <cell r="I39">
            <v>217269945.447072</v>
          </cell>
          <cell r="J39">
            <v>0.99450684663135347</v>
          </cell>
          <cell r="K39">
            <v>217279460.3963156</v>
          </cell>
          <cell r="L39">
            <v>217758994.98949692</v>
          </cell>
          <cell r="M39">
            <v>217860026.78</v>
          </cell>
        </row>
        <row r="40">
          <cell r="G40">
            <v>551774505.53999996</v>
          </cell>
          <cell r="H40" t="str">
            <v>2023-03-30</v>
          </cell>
          <cell r="I40">
            <v>559720058.41977596</v>
          </cell>
          <cell r="J40">
            <v>0.99782911441455358</v>
          </cell>
          <cell r="K40">
            <v>559704416.3978771</v>
          </cell>
          <cell r="L40">
            <v>560468387.40599477</v>
          </cell>
          <cell r="M40">
            <v>552974950.88999999</v>
          </cell>
        </row>
        <row r="41">
          <cell r="G41">
            <v>666099489.53999996</v>
          </cell>
          <cell r="H41" t="str">
            <v>2023-03-30</v>
          </cell>
          <cell r="I41">
            <v>677489790.81113386</v>
          </cell>
          <cell r="J41">
            <v>0.998204670503265</v>
          </cell>
          <cell r="K41">
            <v>677488261.67704701</v>
          </cell>
          <cell r="L41">
            <v>678444591.96108401</v>
          </cell>
          <cell r="M41">
            <v>667297508.44000006</v>
          </cell>
        </row>
        <row r="42">
          <cell r="G42">
            <v>666133066.52999997</v>
          </cell>
          <cell r="H42" t="str">
            <v>2023-03-30</v>
          </cell>
          <cell r="I42">
            <v>677257488.74105096</v>
          </cell>
          <cell r="J42">
            <v>0.99820148539769094</v>
          </cell>
          <cell r="K42">
            <v>677286377.93446088</v>
          </cell>
          <cell r="L42">
            <v>678241693.66947734</v>
          </cell>
          <cell r="M42">
            <v>667333275.16999996</v>
          </cell>
        </row>
        <row r="43">
          <cell r="G43">
            <v>664700000</v>
          </cell>
          <cell r="H43" t="str">
            <v>2023-03-30</v>
          </cell>
          <cell r="I43">
            <v>676332250</v>
          </cell>
          <cell r="J43">
            <v>0.99818164542885779</v>
          </cell>
          <cell r="K43">
            <v>676300060.01338661</v>
          </cell>
          <cell r="L43">
            <v>677244583.74566555</v>
          </cell>
          <cell r="M43">
            <v>665910862.05999994</v>
          </cell>
        </row>
        <row r="44">
          <cell r="G44">
            <v>663596403.60000002</v>
          </cell>
          <cell r="H44" t="str">
            <v>2023-03-30</v>
          </cell>
          <cell r="I44">
            <v>672554955.04860008</v>
          </cell>
          <cell r="J44">
            <v>0.99817555616294062</v>
          </cell>
          <cell r="K44">
            <v>672586711.16897047</v>
          </cell>
          <cell r="L44">
            <v>673527242.41616285</v>
          </cell>
          <cell r="M44">
            <v>664809310.85000002</v>
          </cell>
        </row>
        <row r="45">
          <cell r="G45">
            <v>479364699.23000002</v>
          </cell>
          <cell r="H45" t="str">
            <v>2023-03-30</v>
          </cell>
          <cell r="I45">
            <v>487034534.41768003</v>
          </cell>
          <cell r="J45">
            <v>0.99747826532620987</v>
          </cell>
          <cell r="K45">
            <v>487018167.82031679</v>
          </cell>
          <cell r="L45">
            <v>487671905.24027586</v>
          </cell>
          <cell r="M45">
            <v>480576585.87</v>
          </cell>
        </row>
        <row r="46">
          <cell r="G46">
            <v>618867678.42999995</v>
          </cell>
          <cell r="H46" t="str">
            <v>2023-03-30</v>
          </cell>
          <cell r="I46">
            <v>634401257.15859294</v>
          </cell>
          <cell r="J46">
            <v>0.99807776222202771</v>
          </cell>
          <cell r="K46">
            <v>634427158.55651939</v>
          </cell>
          <cell r="L46">
            <v>642100194.45059526</v>
          </cell>
          <cell r="M46">
            <v>620059580.38</v>
          </cell>
        </row>
        <row r="47">
          <cell r="G47">
            <v>642519041.86000001</v>
          </cell>
          <cell r="H47" t="str">
            <v>2023-03-30</v>
          </cell>
          <cell r="I47">
            <v>666292246.40881991</v>
          </cell>
          <cell r="J47">
            <v>0.99815303351141293</v>
          </cell>
          <cell r="K47">
            <v>666311950.96962428</v>
          </cell>
          <cell r="L47">
            <v>667192672.97564018</v>
          </cell>
          <cell r="M47">
            <v>643707948.87</v>
          </cell>
        </row>
        <row r="48">
          <cell r="G48">
            <v>631119298.70000005</v>
          </cell>
          <cell r="H48" t="str">
            <v>2023-03-30</v>
          </cell>
          <cell r="I48">
            <v>635852693.44025004</v>
          </cell>
          <cell r="J48">
            <v>0.99810618446509025</v>
          </cell>
          <cell r="K48">
            <v>635836173.80929458</v>
          </cell>
          <cell r="L48">
            <v>636634438.45486963</v>
          </cell>
          <cell r="M48">
            <v>632316790.05999994</v>
          </cell>
        </row>
        <row r="49">
          <cell r="G49">
            <v>284456122.56999999</v>
          </cell>
          <cell r="H49" t="str">
            <v>2023-03-30</v>
          </cell>
          <cell r="I49">
            <v>284655241.85579896</v>
          </cell>
          <cell r="J49">
            <v>0.99578338348152484</v>
          </cell>
          <cell r="K49">
            <v>284645851.76709151</v>
          </cell>
          <cell r="L49">
            <v>302889580.28567708</v>
          </cell>
          <cell r="M49">
            <v>285660643.95999998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060A-FE78-4FE1-AD2C-D8B3D9F28C45}">
  <dimension ref="A1:O147"/>
  <sheetViews>
    <sheetView workbookViewId="0">
      <pane ySplit="1" topLeftCell="A98" activePane="bottomLeft" state="frozen"/>
      <selection pane="bottomLeft" activeCell="C141" sqref="C141"/>
    </sheetView>
  </sheetViews>
  <sheetFormatPr defaultRowHeight="14.25" x14ac:dyDescent="0.2"/>
  <cols>
    <col min="1" max="1" width="50.5" bestFit="1" customWidth="1"/>
    <col min="2" max="2" width="24" customWidth="1"/>
    <col min="3" max="3" width="43.25" bestFit="1" customWidth="1"/>
    <col min="6" max="6" width="55.125" customWidth="1"/>
    <col min="8" max="8" width="54.125" bestFit="1" customWidth="1"/>
    <col min="10" max="10" width="19.25" bestFit="1" customWidth="1"/>
    <col min="11" max="11" width="81.5" customWidth="1"/>
    <col min="12" max="12" width="21.375" bestFit="1" customWidth="1"/>
    <col min="14" max="14" width="29.625" bestFit="1" customWidth="1"/>
  </cols>
  <sheetData>
    <row r="1" spans="1:15" x14ac:dyDescent="0.2">
      <c r="A1" t="s">
        <v>625</v>
      </c>
      <c r="B1" t="s">
        <v>124</v>
      </c>
      <c r="C1" t="s">
        <v>123</v>
      </c>
      <c r="D1" t="s">
        <v>125</v>
      </c>
      <c r="E1" t="s">
        <v>131</v>
      </c>
      <c r="F1" t="s">
        <v>249</v>
      </c>
      <c r="G1" t="s">
        <v>126</v>
      </c>
      <c r="H1" t="s">
        <v>314</v>
      </c>
      <c r="I1" t="s">
        <v>547</v>
      </c>
      <c r="J1" t="s">
        <v>546</v>
      </c>
      <c r="K1" t="s">
        <v>545</v>
      </c>
      <c r="L1" t="s">
        <v>544</v>
      </c>
      <c r="M1" t="s">
        <v>543</v>
      </c>
      <c r="N1" t="s">
        <v>626</v>
      </c>
      <c r="O1" t="s">
        <v>635</v>
      </c>
    </row>
    <row r="2" spans="1:15" x14ac:dyDescent="0.2">
      <c r="B2" t="s">
        <v>290</v>
      </c>
      <c r="C2" t="s">
        <v>289</v>
      </c>
      <c r="D2" t="s">
        <v>46</v>
      </c>
      <c r="E2" t="s">
        <v>541</v>
      </c>
      <c r="F2" s="1" t="s">
        <v>157</v>
      </c>
      <c r="H2" s="1" t="s">
        <v>157</v>
      </c>
      <c r="J2" t="s">
        <v>315</v>
      </c>
      <c r="K2" t="s">
        <v>315</v>
      </c>
      <c r="L2" t="s">
        <v>316</v>
      </c>
      <c r="M2" t="s">
        <v>317</v>
      </c>
    </row>
    <row r="3" spans="1:15" x14ac:dyDescent="0.2">
      <c r="A3" t="s">
        <v>291</v>
      </c>
      <c r="B3" s="1" t="s">
        <v>72</v>
      </c>
      <c r="C3" t="s">
        <v>0</v>
      </c>
      <c r="D3" t="s">
        <v>46</v>
      </c>
      <c r="E3" t="s">
        <v>132</v>
      </c>
      <c r="F3" s="1" t="s">
        <v>188</v>
      </c>
      <c r="G3" s="1"/>
      <c r="H3" t="s">
        <v>516</v>
      </c>
      <c r="I3" t="s">
        <v>332</v>
      </c>
      <c r="J3" t="s">
        <v>321</v>
      </c>
      <c r="K3" t="s">
        <v>320</v>
      </c>
      <c r="L3" t="s">
        <v>333</v>
      </c>
      <c r="M3" t="s">
        <v>323</v>
      </c>
      <c r="N3" t="s">
        <v>627</v>
      </c>
      <c r="O3" t="s">
        <v>627</v>
      </c>
    </row>
    <row r="4" spans="1:15" x14ac:dyDescent="0.2">
      <c r="A4" t="s">
        <v>292</v>
      </c>
      <c r="B4" s="1" t="s">
        <v>73</v>
      </c>
      <c r="C4" t="s">
        <v>5</v>
      </c>
      <c r="D4" t="s">
        <v>46</v>
      </c>
      <c r="E4" t="s">
        <v>132</v>
      </c>
      <c r="F4" s="1" t="s">
        <v>189</v>
      </c>
      <c r="G4" s="1"/>
      <c r="H4" t="s">
        <v>518</v>
      </c>
      <c r="I4" t="s">
        <v>334</v>
      </c>
      <c r="J4" t="s">
        <v>321</v>
      </c>
      <c r="K4" t="s">
        <v>320</v>
      </c>
      <c r="L4" t="s">
        <v>333</v>
      </c>
      <c r="M4" t="s">
        <v>323</v>
      </c>
      <c r="N4" t="s">
        <v>627</v>
      </c>
      <c r="O4" t="s">
        <v>627</v>
      </c>
    </row>
    <row r="5" spans="1:15" x14ac:dyDescent="0.2">
      <c r="A5" t="s">
        <v>293</v>
      </c>
      <c r="B5" s="1" t="s">
        <v>74</v>
      </c>
      <c r="C5" t="s">
        <v>6</v>
      </c>
      <c r="D5" t="s">
        <v>46</v>
      </c>
      <c r="E5" t="s">
        <v>132</v>
      </c>
      <c r="F5" s="1" t="s">
        <v>190</v>
      </c>
      <c r="G5" s="1"/>
      <c r="H5" t="s">
        <v>519</v>
      </c>
      <c r="I5" t="s">
        <v>335</v>
      </c>
      <c r="J5" t="s">
        <v>321</v>
      </c>
      <c r="K5" t="s">
        <v>320</v>
      </c>
      <c r="L5" t="s">
        <v>333</v>
      </c>
      <c r="M5" t="s">
        <v>323</v>
      </c>
      <c r="N5" t="s">
        <v>627</v>
      </c>
      <c r="O5" t="s">
        <v>627</v>
      </c>
    </row>
    <row r="6" spans="1:15" x14ac:dyDescent="0.2">
      <c r="A6" t="s">
        <v>294</v>
      </c>
      <c r="B6" s="1" t="s">
        <v>75</v>
      </c>
      <c r="C6" t="s">
        <v>1</v>
      </c>
      <c r="D6" t="s">
        <v>46</v>
      </c>
      <c r="E6" t="s">
        <v>132</v>
      </c>
      <c r="F6" s="1" t="s">
        <v>191</v>
      </c>
      <c r="G6" s="1"/>
      <c r="H6" t="s">
        <v>517</v>
      </c>
      <c r="I6" t="s">
        <v>336</v>
      </c>
      <c r="J6" t="s">
        <v>321</v>
      </c>
      <c r="K6" t="s">
        <v>320</v>
      </c>
      <c r="L6" t="s">
        <v>333</v>
      </c>
      <c r="M6" t="s">
        <v>323</v>
      </c>
      <c r="N6" t="s">
        <v>627</v>
      </c>
      <c r="O6" t="s">
        <v>627</v>
      </c>
    </row>
    <row r="7" spans="1:15" x14ac:dyDescent="0.2">
      <c r="A7" t="s">
        <v>295</v>
      </c>
      <c r="B7" s="1" t="s">
        <v>76</v>
      </c>
      <c r="C7" t="s">
        <v>2</v>
      </c>
      <c r="D7" t="s">
        <v>46</v>
      </c>
      <c r="E7" t="s">
        <v>132</v>
      </c>
      <c r="F7" s="1" t="s">
        <v>192</v>
      </c>
      <c r="G7" s="1"/>
      <c r="H7" t="s">
        <v>520</v>
      </c>
      <c r="I7" t="s">
        <v>337</v>
      </c>
      <c r="J7" t="s">
        <v>321</v>
      </c>
      <c r="K7" t="s">
        <v>320</v>
      </c>
      <c r="L7" t="s">
        <v>333</v>
      </c>
      <c r="M7" t="s">
        <v>323</v>
      </c>
      <c r="N7" t="s">
        <v>627</v>
      </c>
      <c r="O7" t="s">
        <v>627</v>
      </c>
    </row>
    <row r="8" spans="1:15" x14ac:dyDescent="0.2">
      <c r="A8" t="s">
        <v>296</v>
      </c>
      <c r="B8" s="1" t="s">
        <v>77</v>
      </c>
      <c r="C8" t="s">
        <v>8</v>
      </c>
      <c r="D8" t="s">
        <v>46</v>
      </c>
      <c r="E8" t="s">
        <v>132</v>
      </c>
      <c r="F8" s="1" t="s">
        <v>193</v>
      </c>
      <c r="G8" s="1"/>
      <c r="H8" t="s">
        <v>524</v>
      </c>
      <c r="I8" t="s">
        <v>338</v>
      </c>
      <c r="J8" t="s">
        <v>321</v>
      </c>
      <c r="K8" t="s">
        <v>320</v>
      </c>
      <c r="L8" t="s">
        <v>333</v>
      </c>
      <c r="M8" t="s">
        <v>323</v>
      </c>
      <c r="N8" t="s">
        <v>627</v>
      </c>
      <c r="O8" t="s">
        <v>627</v>
      </c>
    </row>
    <row r="9" spans="1:15" x14ac:dyDescent="0.2">
      <c r="A9" t="s">
        <v>297</v>
      </c>
      <c r="B9" s="1" t="s">
        <v>78</v>
      </c>
      <c r="C9" t="s">
        <v>3</v>
      </c>
      <c r="D9" t="s">
        <v>46</v>
      </c>
      <c r="E9" t="s">
        <v>132</v>
      </c>
      <c r="F9" s="1" t="s">
        <v>194</v>
      </c>
      <c r="G9" s="1"/>
      <c r="H9" t="s">
        <v>521</v>
      </c>
      <c r="I9" t="s">
        <v>339</v>
      </c>
      <c r="J9" t="s">
        <v>321</v>
      </c>
      <c r="K9" t="s">
        <v>320</v>
      </c>
      <c r="L9" t="s">
        <v>333</v>
      </c>
      <c r="M9" t="s">
        <v>323</v>
      </c>
      <c r="N9" t="s">
        <v>627</v>
      </c>
      <c r="O9" t="s">
        <v>627</v>
      </c>
    </row>
    <row r="10" spans="1:15" x14ac:dyDescent="0.2">
      <c r="A10" t="s">
        <v>298</v>
      </c>
      <c r="B10" s="1" t="s">
        <v>79</v>
      </c>
      <c r="C10" t="s">
        <v>9</v>
      </c>
      <c r="D10" t="s">
        <v>46</v>
      </c>
      <c r="E10" t="s">
        <v>132</v>
      </c>
      <c r="F10" s="1" t="s">
        <v>195</v>
      </c>
      <c r="G10" s="1"/>
      <c r="H10" t="s">
        <v>525</v>
      </c>
      <c r="I10" t="s">
        <v>340</v>
      </c>
      <c r="J10" t="s">
        <v>321</v>
      </c>
      <c r="K10" t="s">
        <v>320</v>
      </c>
      <c r="L10" t="s">
        <v>333</v>
      </c>
      <c r="M10" t="s">
        <v>323</v>
      </c>
      <c r="N10" t="s">
        <v>627</v>
      </c>
      <c r="O10" t="s">
        <v>627</v>
      </c>
    </row>
    <row r="11" spans="1:15" x14ac:dyDescent="0.2">
      <c r="A11" t="s">
        <v>299</v>
      </c>
      <c r="B11" s="1" t="s">
        <v>80</v>
      </c>
      <c r="C11" t="s">
        <v>10</v>
      </c>
      <c r="D11" t="s">
        <v>46</v>
      </c>
      <c r="E11" t="s">
        <v>132</v>
      </c>
      <c r="F11" s="1" t="s">
        <v>196</v>
      </c>
      <c r="G11" s="1"/>
      <c r="H11" t="s">
        <v>526</v>
      </c>
      <c r="I11" t="s">
        <v>341</v>
      </c>
      <c r="J11" t="s">
        <v>321</v>
      </c>
      <c r="K11" t="s">
        <v>320</v>
      </c>
      <c r="L11" t="s">
        <v>333</v>
      </c>
      <c r="M11" t="s">
        <v>323</v>
      </c>
      <c r="N11" t="s">
        <v>627</v>
      </c>
      <c r="O11" t="s">
        <v>627</v>
      </c>
    </row>
    <row r="12" spans="1:15" x14ac:dyDescent="0.2">
      <c r="A12" t="s">
        <v>300</v>
      </c>
      <c r="B12" s="1" t="s">
        <v>81</v>
      </c>
      <c r="C12" t="s">
        <v>4</v>
      </c>
      <c r="D12" t="s">
        <v>46</v>
      </c>
      <c r="E12" t="s">
        <v>132</v>
      </c>
      <c r="F12" s="1" t="s">
        <v>197</v>
      </c>
      <c r="G12" s="1"/>
      <c r="H12" t="s">
        <v>522</v>
      </c>
      <c r="I12" t="s">
        <v>342</v>
      </c>
      <c r="J12" t="s">
        <v>321</v>
      </c>
      <c r="K12" t="s">
        <v>320</v>
      </c>
      <c r="L12" t="s">
        <v>333</v>
      </c>
      <c r="M12" t="s">
        <v>323</v>
      </c>
      <c r="N12" t="s">
        <v>627</v>
      </c>
      <c r="O12" t="s">
        <v>627</v>
      </c>
    </row>
    <row r="13" spans="1:15" x14ac:dyDescent="0.2">
      <c r="A13" t="s">
        <v>301</v>
      </c>
      <c r="B13" s="1" t="s">
        <v>82</v>
      </c>
      <c r="C13" t="s">
        <v>7</v>
      </c>
      <c r="D13" t="s">
        <v>46</v>
      </c>
      <c r="E13" t="s">
        <v>132</v>
      </c>
      <c r="F13" s="1" t="s">
        <v>198</v>
      </c>
      <c r="G13" s="1"/>
      <c r="H13" t="s">
        <v>523</v>
      </c>
      <c r="I13" t="s">
        <v>343</v>
      </c>
      <c r="J13" t="s">
        <v>321</v>
      </c>
      <c r="K13" t="s">
        <v>320</v>
      </c>
      <c r="L13" t="s">
        <v>333</v>
      </c>
      <c r="M13" t="s">
        <v>323</v>
      </c>
      <c r="N13" t="s">
        <v>627</v>
      </c>
      <c r="O13" t="s">
        <v>627</v>
      </c>
    </row>
    <row r="14" spans="1:15" x14ac:dyDescent="0.2">
      <c r="A14" t="s">
        <v>302</v>
      </c>
      <c r="B14" s="1" t="s">
        <v>83</v>
      </c>
      <c r="C14" t="s">
        <v>11</v>
      </c>
      <c r="D14" t="s">
        <v>46</v>
      </c>
      <c r="E14" t="s">
        <v>132</v>
      </c>
      <c r="F14" s="1" t="s">
        <v>199</v>
      </c>
      <c r="G14" s="1"/>
      <c r="H14" t="s">
        <v>527</v>
      </c>
      <c r="I14" t="s">
        <v>344</v>
      </c>
      <c r="J14" t="s">
        <v>321</v>
      </c>
      <c r="K14" t="s">
        <v>320</v>
      </c>
      <c r="L14" t="s">
        <v>333</v>
      </c>
      <c r="M14" t="s">
        <v>323</v>
      </c>
      <c r="N14" t="s">
        <v>627</v>
      </c>
      <c r="O14" t="s">
        <v>627</v>
      </c>
    </row>
    <row r="15" spans="1:15" x14ac:dyDescent="0.2">
      <c r="A15" t="s">
        <v>303</v>
      </c>
      <c r="B15" s="1" t="s">
        <v>84</v>
      </c>
      <c r="C15" t="s">
        <v>12</v>
      </c>
      <c r="D15" t="s">
        <v>46</v>
      </c>
      <c r="E15" t="s">
        <v>132</v>
      </c>
      <c r="F15" s="1" t="s">
        <v>200</v>
      </c>
      <c r="G15" s="1"/>
      <c r="H15" t="s">
        <v>528</v>
      </c>
      <c r="I15" t="s">
        <v>345</v>
      </c>
      <c r="J15" t="s">
        <v>321</v>
      </c>
      <c r="K15" t="s">
        <v>320</v>
      </c>
      <c r="L15" t="s">
        <v>333</v>
      </c>
      <c r="M15" t="s">
        <v>323</v>
      </c>
      <c r="N15" t="s">
        <v>627</v>
      </c>
      <c r="O15" t="s">
        <v>627</v>
      </c>
    </row>
    <row r="16" spans="1:15" x14ac:dyDescent="0.2">
      <c r="A16" t="s">
        <v>304</v>
      </c>
      <c r="B16" s="1" t="s">
        <v>85</v>
      </c>
      <c r="C16" t="s">
        <v>13</v>
      </c>
      <c r="D16" t="s">
        <v>46</v>
      </c>
      <c r="E16" t="s">
        <v>132</v>
      </c>
      <c r="F16" s="1" t="s">
        <v>201</v>
      </c>
      <c r="G16" s="1"/>
      <c r="H16" t="s">
        <v>529</v>
      </c>
      <c r="I16" t="s">
        <v>346</v>
      </c>
      <c r="J16" t="s">
        <v>321</v>
      </c>
      <c r="K16" t="s">
        <v>320</v>
      </c>
      <c r="L16" t="s">
        <v>333</v>
      </c>
      <c r="M16" t="s">
        <v>323</v>
      </c>
      <c r="N16" t="s">
        <v>627</v>
      </c>
      <c r="O16" t="s">
        <v>627</v>
      </c>
    </row>
    <row r="17" spans="1:15" x14ac:dyDescent="0.2">
      <c r="A17" t="s">
        <v>305</v>
      </c>
      <c r="B17" s="1" t="s">
        <v>86</v>
      </c>
      <c r="C17" t="s">
        <v>14</v>
      </c>
      <c r="D17" t="s">
        <v>46</v>
      </c>
      <c r="E17" t="s">
        <v>132</v>
      </c>
      <c r="F17" s="1" t="s">
        <v>202</v>
      </c>
      <c r="G17" s="1"/>
      <c r="H17" t="s">
        <v>530</v>
      </c>
      <c r="I17" t="s">
        <v>347</v>
      </c>
      <c r="J17" t="s">
        <v>321</v>
      </c>
      <c r="K17" t="s">
        <v>320</v>
      </c>
      <c r="L17" t="s">
        <v>333</v>
      </c>
      <c r="M17" t="s">
        <v>323</v>
      </c>
      <c r="N17" t="s">
        <v>627</v>
      </c>
      <c r="O17" t="s">
        <v>627</v>
      </c>
    </row>
    <row r="18" spans="1:15" x14ac:dyDescent="0.2">
      <c r="A18" t="s">
        <v>306</v>
      </c>
      <c r="B18" s="1" t="s">
        <v>87</v>
      </c>
      <c r="C18" t="s">
        <v>15</v>
      </c>
      <c r="D18" t="s">
        <v>46</v>
      </c>
      <c r="E18" t="s">
        <v>132</v>
      </c>
      <c r="F18" s="1" t="s">
        <v>203</v>
      </c>
      <c r="G18" s="1"/>
      <c r="H18" t="s">
        <v>531</v>
      </c>
      <c r="I18" t="s">
        <v>348</v>
      </c>
      <c r="J18" t="s">
        <v>321</v>
      </c>
      <c r="K18" t="s">
        <v>320</v>
      </c>
      <c r="L18" t="s">
        <v>333</v>
      </c>
      <c r="M18" t="s">
        <v>323</v>
      </c>
      <c r="N18" t="s">
        <v>627</v>
      </c>
      <c r="O18" t="s">
        <v>627</v>
      </c>
    </row>
    <row r="19" spans="1:15" x14ac:dyDescent="0.2">
      <c r="A19" t="s">
        <v>307</v>
      </c>
      <c r="B19" s="1" t="s">
        <v>88</v>
      </c>
      <c r="C19" t="s">
        <v>16</v>
      </c>
      <c r="D19" t="s">
        <v>46</v>
      </c>
      <c r="E19" t="s">
        <v>132</v>
      </c>
      <c r="F19" s="1" t="s">
        <v>204</v>
      </c>
      <c r="G19" s="1"/>
      <c r="H19" t="s">
        <v>532</v>
      </c>
      <c r="I19" t="s">
        <v>349</v>
      </c>
      <c r="J19" t="s">
        <v>321</v>
      </c>
      <c r="K19" t="s">
        <v>320</v>
      </c>
      <c r="L19" t="s">
        <v>333</v>
      </c>
      <c r="M19" t="s">
        <v>323</v>
      </c>
      <c r="N19" t="s">
        <v>627</v>
      </c>
      <c r="O19" t="s">
        <v>627</v>
      </c>
    </row>
    <row r="20" spans="1:15" x14ac:dyDescent="0.2">
      <c r="A20" t="s">
        <v>308</v>
      </c>
      <c r="B20" s="1" t="s">
        <v>89</v>
      </c>
      <c r="C20" t="s">
        <v>17</v>
      </c>
      <c r="D20" t="s">
        <v>46</v>
      </c>
      <c r="E20" t="s">
        <v>132</v>
      </c>
      <c r="F20" s="1" t="s">
        <v>205</v>
      </c>
      <c r="G20" s="1"/>
      <c r="H20" t="s">
        <v>533</v>
      </c>
      <c r="I20" t="s">
        <v>350</v>
      </c>
      <c r="J20" t="s">
        <v>321</v>
      </c>
      <c r="K20" t="s">
        <v>320</v>
      </c>
      <c r="L20" t="s">
        <v>333</v>
      </c>
      <c r="M20" t="s">
        <v>323</v>
      </c>
      <c r="N20" t="s">
        <v>627</v>
      </c>
      <c r="O20" t="s">
        <v>627</v>
      </c>
    </row>
    <row r="21" spans="1:15" x14ac:dyDescent="0.2">
      <c r="A21" t="s">
        <v>309</v>
      </c>
      <c r="B21" s="1" t="s">
        <v>90</v>
      </c>
      <c r="C21" t="s">
        <v>18</v>
      </c>
      <c r="D21" t="s">
        <v>46</v>
      </c>
      <c r="E21" t="s">
        <v>132</v>
      </c>
      <c r="F21" s="1" t="s">
        <v>206</v>
      </c>
      <c r="G21" s="1"/>
      <c r="H21" t="s">
        <v>534</v>
      </c>
      <c r="I21" t="s">
        <v>351</v>
      </c>
      <c r="J21" t="s">
        <v>321</v>
      </c>
      <c r="K21" t="s">
        <v>320</v>
      </c>
      <c r="L21" t="s">
        <v>333</v>
      </c>
      <c r="M21" t="s">
        <v>323</v>
      </c>
      <c r="N21" t="s">
        <v>627</v>
      </c>
      <c r="O21" t="s">
        <v>627</v>
      </c>
    </row>
    <row r="22" spans="1:15" x14ac:dyDescent="0.2">
      <c r="A22" t="s">
        <v>310</v>
      </c>
      <c r="B22" s="1" t="s">
        <v>91</v>
      </c>
      <c r="C22" t="s">
        <v>19</v>
      </c>
      <c r="D22" t="s">
        <v>46</v>
      </c>
      <c r="E22" t="s">
        <v>132</v>
      </c>
      <c r="F22" s="1" t="s">
        <v>207</v>
      </c>
      <c r="G22" s="1"/>
      <c r="H22" t="s">
        <v>535</v>
      </c>
      <c r="I22" t="s">
        <v>352</v>
      </c>
      <c r="J22" t="s">
        <v>321</v>
      </c>
      <c r="K22" t="s">
        <v>320</v>
      </c>
      <c r="L22" t="s">
        <v>333</v>
      </c>
      <c r="M22" t="s">
        <v>323</v>
      </c>
      <c r="N22" t="s">
        <v>627</v>
      </c>
      <c r="O22" t="s">
        <v>627</v>
      </c>
    </row>
    <row r="23" spans="1:15" x14ac:dyDescent="0.2">
      <c r="A23" t="s">
        <v>311</v>
      </c>
      <c r="B23" s="1" t="s">
        <v>92</v>
      </c>
      <c r="C23" t="s">
        <v>20</v>
      </c>
      <c r="D23" t="s">
        <v>46</v>
      </c>
      <c r="E23" t="s">
        <v>132</v>
      </c>
      <c r="F23" s="1" t="s">
        <v>208</v>
      </c>
      <c r="G23" s="1"/>
      <c r="H23" t="s">
        <v>536</v>
      </c>
      <c r="I23" t="s">
        <v>353</v>
      </c>
      <c r="J23" t="s">
        <v>321</v>
      </c>
      <c r="K23" t="s">
        <v>320</v>
      </c>
      <c r="L23" t="s">
        <v>333</v>
      </c>
      <c r="M23" t="s">
        <v>323</v>
      </c>
      <c r="N23" t="s">
        <v>627</v>
      </c>
      <c r="O23" t="s">
        <v>627</v>
      </c>
    </row>
    <row r="24" spans="1:15" x14ac:dyDescent="0.2">
      <c r="A24" t="s">
        <v>312</v>
      </c>
      <c r="B24" s="1" t="s">
        <v>93</v>
      </c>
      <c r="C24" t="s">
        <v>21</v>
      </c>
      <c r="D24" t="s">
        <v>46</v>
      </c>
      <c r="E24" t="s">
        <v>132</v>
      </c>
      <c r="F24" s="1" t="s">
        <v>209</v>
      </c>
      <c r="G24" s="1"/>
      <c r="H24" t="s">
        <v>537</v>
      </c>
      <c r="I24" t="s">
        <v>354</v>
      </c>
      <c r="J24" t="s">
        <v>321</v>
      </c>
      <c r="K24" t="s">
        <v>320</v>
      </c>
      <c r="L24" t="s">
        <v>333</v>
      </c>
      <c r="M24" t="s">
        <v>323</v>
      </c>
      <c r="N24" t="s">
        <v>627</v>
      </c>
      <c r="O24" t="s">
        <v>627</v>
      </c>
    </row>
    <row r="25" spans="1:15" x14ac:dyDescent="0.2">
      <c r="A25" t="s">
        <v>313</v>
      </c>
      <c r="B25" s="1" t="s">
        <v>94</v>
      </c>
      <c r="C25" t="s">
        <v>22</v>
      </c>
      <c r="D25" t="s">
        <v>46</v>
      </c>
      <c r="E25" t="s">
        <v>132</v>
      </c>
      <c r="F25" s="1" t="s">
        <v>210</v>
      </c>
      <c r="G25" s="1"/>
      <c r="H25" t="s">
        <v>538</v>
      </c>
      <c r="I25" t="s">
        <v>355</v>
      </c>
      <c r="J25" t="s">
        <v>321</v>
      </c>
      <c r="K25" t="s">
        <v>320</v>
      </c>
      <c r="L25" t="s">
        <v>333</v>
      </c>
      <c r="M25" t="s">
        <v>323</v>
      </c>
      <c r="N25" t="s">
        <v>627</v>
      </c>
      <c r="O25" t="s">
        <v>627</v>
      </c>
    </row>
    <row r="26" spans="1:15" x14ac:dyDescent="0.2">
      <c r="A26" t="s">
        <v>356</v>
      </c>
      <c r="B26" s="1" t="s">
        <v>95</v>
      </c>
      <c r="C26" t="s">
        <v>23</v>
      </c>
      <c r="D26" t="s">
        <v>46</v>
      </c>
      <c r="E26" t="s">
        <v>133</v>
      </c>
      <c r="F26" s="1" t="s">
        <v>183</v>
      </c>
      <c r="G26" s="1"/>
      <c r="H26" t="s">
        <v>23</v>
      </c>
      <c r="I26" t="s">
        <v>357</v>
      </c>
      <c r="J26" t="s">
        <v>321</v>
      </c>
      <c r="K26" t="s">
        <v>320</v>
      </c>
      <c r="L26" t="s">
        <v>358</v>
      </c>
      <c r="M26" t="s">
        <v>323</v>
      </c>
      <c r="N26" t="s">
        <v>628</v>
      </c>
      <c r="O26" t="s">
        <v>636</v>
      </c>
    </row>
    <row r="27" spans="1:15" x14ac:dyDescent="0.2">
      <c r="A27" t="s">
        <v>154</v>
      </c>
      <c r="B27" s="1" t="s">
        <v>96</v>
      </c>
      <c r="C27" t="s">
        <v>24</v>
      </c>
      <c r="D27" t="s">
        <v>46</v>
      </c>
      <c r="E27" t="s">
        <v>134</v>
      </c>
      <c r="F27" s="1" t="s">
        <v>154</v>
      </c>
      <c r="G27" s="1"/>
      <c r="H27" t="s">
        <v>24</v>
      </c>
      <c r="I27" t="s">
        <v>359</v>
      </c>
      <c r="J27" t="s">
        <v>360</v>
      </c>
      <c r="K27" t="s">
        <v>361</v>
      </c>
      <c r="L27" t="s">
        <v>362</v>
      </c>
      <c r="M27" t="s">
        <v>323</v>
      </c>
    </row>
    <row r="28" spans="1:15" x14ac:dyDescent="0.2">
      <c r="A28" t="s">
        <v>220</v>
      </c>
      <c r="B28" t="s">
        <v>25</v>
      </c>
      <c r="C28" t="s">
        <v>25</v>
      </c>
      <c r="D28" t="s">
        <v>46</v>
      </c>
      <c r="E28" t="s">
        <v>143</v>
      </c>
      <c r="F28" s="1" t="s">
        <v>220</v>
      </c>
      <c r="H28" t="s">
        <v>363</v>
      </c>
      <c r="I28">
        <v>11917683317</v>
      </c>
      <c r="J28" t="s">
        <v>321</v>
      </c>
      <c r="K28" t="s">
        <v>320</v>
      </c>
      <c r="L28" t="s">
        <v>364</v>
      </c>
      <c r="M28" t="s">
        <v>323</v>
      </c>
    </row>
    <row r="29" spans="1:15" x14ac:dyDescent="0.2">
      <c r="A29" t="s">
        <v>221</v>
      </c>
      <c r="B29" t="s">
        <v>26</v>
      </c>
      <c r="C29" t="s">
        <v>26</v>
      </c>
      <c r="D29" t="s">
        <v>46</v>
      </c>
      <c r="E29" t="s">
        <v>143</v>
      </c>
      <c r="F29" s="1" t="s">
        <v>221</v>
      </c>
      <c r="H29" t="s">
        <v>365</v>
      </c>
      <c r="I29">
        <v>11917683316</v>
      </c>
      <c r="J29" t="s">
        <v>321</v>
      </c>
      <c r="K29" t="s">
        <v>320</v>
      </c>
      <c r="L29" t="s">
        <v>364</v>
      </c>
      <c r="M29" t="s">
        <v>323</v>
      </c>
    </row>
    <row r="30" spans="1:15" x14ac:dyDescent="0.2">
      <c r="A30" t="s">
        <v>211</v>
      </c>
      <c r="B30" t="s">
        <v>27</v>
      </c>
      <c r="C30" t="s">
        <v>27</v>
      </c>
      <c r="D30" t="s">
        <v>46</v>
      </c>
      <c r="E30" t="s">
        <v>144</v>
      </c>
      <c r="F30" s="1" t="s">
        <v>211</v>
      </c>
      <c r="H30" t="s">
        <v>366</v>
      </c>
      <c r="I30">
        <v>11921600393</v>
      </c>
      <c r="J30" t="s">
        <v>321</v>
      </c>
      <c r="K30" t="s">
        <v>320</v>
      </c>
      <c r="L30" t="s">
        <v>367</v>
      </c>
      <c r="M30" t="s">
        <v>323</v>
      </c>
      <c r="N30" t="s">
        <v>629</v>
      </c>
      <c r="O30" t="s">
        <v>637</v>
      </c>
    </row>
    <row r="31" spans="1:15" x14ac:dyDescent="0.2">
      <c r="A31" t="s">
        <v>368</v>
      </c>
      <c r="B31" t="s">
        <v>28</v>
      </c>
      <c r="C31" t="s">
        <v>28</v>
      </c>
      <c r="D31" t="s">
        <v>46</v>
      </c>
      <c r="E31" t="s">
        <v>144</v>
      </c>
      <c r="F31" s="1" t="s">
        <v>213</v>
      </c>
      <c r="H31" t="s">
        <v>369</v>
      </c>
      <c r="I31">
        <v>11916680218</v>
      </c>
      <c r="J31" t="s">
        <v>321</v>
      </c>
      <c r="K31" t="s">
        <v>320</v>
      </c>
      <c r="L31" t="s">
        <v>367</v>
      </c>
      <c r="M31" t="s">
        <v>323</v>
      </c>
    </row>
    <row r="32" spans="1:15" x14ac:dyDescent="0.2">
      <c r="A32" t="s">
        <v>370</v>
      </c>
      <c r="B32" t="s">
        <v>29</v>
      </c>
      <c r="C32" t="s">
        <v>29</v>
      </c>
      <c r="D32" t="s">
        <v>46</v>
      </c>
      <c r="E32" t="s">
        <v>144</v>
      </c>
      <c r="F32" s="1" t="s">
        <v>214</v>
      </c>
      <c r="H32" t="s">
        <v>371</v>
      </c>
      <c r="I32">
        <v>11916680217</v>
      </c>
      <c r="J32" t="s">
        <v>321</v>
      </c>
      <c r="K32" t="s">
        <v>320</v>
      </c>
      <c r="L32" t="s">
        <v>367</v>
      </c>
      <c r="M32" t="s">
        <v>323</v>
      </c>
    </row>
    <row r="33" spans="1:15" x14ac:dyDescent="0.2">
      <c r="A33" t="s">
        <v>372</v>
      </c>
      <c r="B33" t="s">
        <v>30</v>
      </c>
      <c r="C33" t="s">
        <v>30</v>
      </c>
      <c r="D33" t="s">
        <v>46</v>
      </c>
      <c r="E33" t="s">
        <v>135</v>
      </c>
      <c r="F33" s="1" t="s">
        <v>226</v>
      </c>
      <c r="H33" t="s">
        <v>226</v>
      </c>
      <c r="I33" t="s">
        <v>373</v>
      </c>
      <c r="J33" t="s">
        <v>321</v>
      </c>
      <c r="K33" t="s">
        <v>320</v>
      </c>
      <c r="L33" t="s">
        <v>374</v>
      </c>
      <c r="M33" t="s">
        <v>323</v>
      </c>
    </row>
    <row r="34" spans="1:15" x14ac:dyDescent="0.2">
      <c r="A34" t="s">
        <v>375</v>
      </c>
      <c r="B34" t="s">
        <v>31</v>
      </c>
      <c r="C34" t="s">
        <v>31</v>
      </c>
      <c r="D34" t="s">
        <v>46</v>
      </c>
      <c r="E34" t="s">
        <v>135</v>
      </c>
      <c r="F34" s="1" t="s">
        <v>227</v>
      </c>
      <c r="H34" t="s">
        <v>227</v>
      </c>
      <c r="I34" t="s">
        <v>376</v>
      </c>
      <c r="J34" t="s">
        <v>321</v>
      </c>
      <c r="K34" t="s">
        <v>320</v>
      </c>
      <c r="L34" t="s">
        <v>374</v>
      </c>
      <c r="M34" t="s">
        <v>323</v>
      </c>
    </row>
    <row r="35" spans="1:15" x14ac:dyDescent="0.2">
      <c r="A35" t="s">
        <v>377</v>
      </c>
      <c r="B35" t="s">
        <v>32</v>
      </c>
      <c r="C35" t="s">
        <v>32</v>
      </c>
      <c r="D35" t="s">
        <v>46</v>
      </c>
      <c r="E35" t="s">
        <v>135</v>
      </c>
      <c r="F35" s="1" t="s">
        <v>228</v>
      </c>
      <c r="H35" t="s">
        <v>228</v>
      </c>
      <c r="I35" t="s">
        <v>378</v>
      </c>
      <c r="J35" t="s">
        <v>321</v>
      </c>
      <c r="K35" t="s">
        <v>320</v>
      </c>
      <c r="L35" t="s">
        <v>374</v>
      </c>
      <c r="M35" t="s">
        <v>323</v>
      </c>
    </row>
    <row r="36" spans="1:15" x14ac:dyDescent="0.2">
      <c r="A36" t="s">
        <v>379</v>
      </c>
      <c r="B36" t="s">
        <v>33</v>
      </c>
      <c r="C36" t="s">
        <v>33</v>
      </c>
      <c r="D36" t="s">
        <v>46</v>
      </c>
      <c r="E36" t="s">
        <v>135</v>
      </c>
      <c r="F36" s="1" t="s">
        <v>229</v>
      </c>
      <c r="H36" t="s">
        <v>229</v>
      </c>
      <c r="I36" t="s">
        <v>380</v>
      </c>
      <c r="J36" t="s">
        <v>321</v>
      </c>
      <c r="K36" t="s">
        <v>320</v>
      </c>
      <c r="L36" t="s">
        <v>374</v>
      </c>
      <c r="M36" t="s">
        <v>323</v>
      </c>
    </row>
    <row r="37" spans="1:15" x14ac:dyDescent="0.2">
      <c r="A37" t="s">
        <v>381</v>
      </c>
      <c r="B37" t="s">
        <v>34</v>
      </c>
      <c r="C37" t="s">
        <v>34</v>
      </c>
      <c r="D37" t="s">
        <v>46</v>
      </c>
      <c r="E37" t="s">
        <v>135</v>
      </c>
      <c r="F37" s="1" t="s">
        <v>230</v>
      </c>
      <c r="H37" t="s">
        <v>230</v>
      </c>
      <c r="I37" t="s">
        <v>373</v>
      </c>
      <c r="J37" t="s">
        <v>321</v>
      </c>
      <c r="K37" t="s">
        <v>320</v>
      </c>
      <c r="L37" t="s">
        <v>374</v>
      </c>
      <c r="M37" t="s">
        <v>323</v>
      </c>
    </row>
    <row r="38" spans="1:15" x14ac:dyDescent="0.2">
      <c r="A38" t="s">
        <v>382</v>
      </c>
      <c r="B38" t="s">
        <v>35</v>
      </c>
      <c r="C38" t="s">
        <v>35</v>
      </c>
      <c r="D38" t="s">
        <v>46</v>
      </c>
      <c r="E38" t="s">
        <v>135</v>
      </c>
      <c r="F38" s="1" t="s">
        <v>231</v>
      </c>
      <c r="H38" t="s">
        <v>231</v>
      </c>
      <c r="I38" t="s">
        <v>376</v>
      </c>
      <c r="J38" t="s">
        <v>321</v>
      </c>
      <c r="K38" t="s">
        <v>320</v>
      </c>
      <c r="L38" t="s">
        <v>374</v>
      </c>
      <c r="M38" t="s">
        <v>323</v>
      </c>
    </row>
    <row r="39" spans="1:15" x14ac:dyDescent="0.2">
      <c r="A39" t="s">
        <v>383</v>
      </c>
      <c r="B39" t="s">
        <v>36</v>
      </c>
      <c r="C39" t="s">
        <v>36</v>
      </c>
      <c r="D39" t="s">
        <v>46</v>
      </c>
      <c r="E39" t="s">
        <v>135</v>
      </c>
      <c r="F39" s="1" t="s">
        <v>232</v>
      </c>
      <c r="H39" t="s">
        <v>232</v>
      </c>
      <c r="I39" t="s">
        <v>378</v>
      </c>
      <c r="J39" t="s">
        <v>321</v>
      </c>
      <c r="K39" t="s">
        <v>320</v>
      </c>
      <c r="L39" t="s">
        <v>374</v>
      </c>
      <c r="M39" t="s">
        <v>323</v>
      </c>
    </row>
    <row r="40" spans="1:15" x14ac:dyDescent="0.2">
      <c r="A40" t="s">
        <v>384</v>
      </c>
      <c r="B40" t="s">
        <v>37</v>
      </c>
      <c r="C40" t="s">
        <v>37</v>
      </c>
      <c r="D40" t="s">
        <v>46</v>
      </c>
      <c r="E40" t="s">
        <v>135</v>
      </c>
      <c r="F40" s="1" t="s">
        <v>233</v>
      </c>
      <c r="H40" t="s">
        <v>233</v>
      </c>
      <c r="I40" t="s">
        <v>380</v>
      </c>
      <c r="J40" t="s">
        <v>321</v>
      </c>
      <c r="K40" t="s">
        <v>320</v>
      </c>
      <c r="L40" t="s">
        <v>374</v>
      </c>
      <c r="M40" t="s">
        <v>323</v>
      </c>
    </row>
    <row r="41" spans="1:15" x14ac:dyDescent="0.2">
      <c r="A41" t="s">
        <v>385</v>
      </c>
      <c r="B41" t="s">
        <v>102</v>
      </c>
      <c r="C41" t="s">
        <v>38</v>
      </c>
      <c r="D41" t="s">
        <v>46</v>
      </c>
      <c r="E41" t="s">
        <v>136</v>
      </c>
      <c r="F41" s="1" t="s">
        <v>216</v>
      </c>
      <c r="H41" t="s">
        <v>386</v>
      </c>
      <c r="I41" t="s">
        <v>387</v>
      </c>
      <c r="J41" t="s">
        <v>321</v>
      </c>
      <c r="K41" t="s">
        <v>320</v>
      </c>
      <c r="L41" t="s">
        <v>388</v>
      </c>
      <c r="M41" t="s">
        <v>323</v>
      </c>
      <c r="N41" t="s">
        <v>630</v>
      </c>
      <c r="O41" t="s">
        <v>638</v>
      </c>
    </row>
    <row r="42" spans="1:15" x14ac:dyDescent="0.2">
      <c r="A42" t="s">
        <v>389</v>
      </c>
      <c r="B42" t="s">
        <v>103</v>
      </c>
      <c r="C42" t="s">
        <v>39</v>
      </c>
      <c r="D42" t="s">
        <v>46</v>
      </c>
      <c r="E42" t="s">
        <v>136</v>
      </c>
      <c r="F42" s="1" t="s">
        <v>217</v>
      </c>
      <c r="H42" t="s">
        <v>390</v>
      </c>
      <c r="I42" t="s">
        <v>391</v>
      </c>
      <c r="J42" t="s">
        <v>321</v>
      </c>
      <c r="K42" t="s">
        <v>320</v>
      </c>
      <c r="L42" t="s">
        <v>388</v>
      </c>
      <c r="M42" t="s">
        <v>323</v>
      </c>
      <c r="N42" t="s">
        <v>630</v>
      </c>
      <c r="O42" t="s">
        <v>638</v>
      </c>
    </row>
    <row r="43" spans="1:15" x14ac:dyDescent="0.2">
      <c r="A43" t="s">
        <v>392</v>
      </c>
      <c r="B43" t="s">
        <v>104</v>
      </c>
      <c r="C43" t="s">
        <v>40</v>
      </c>
      <c r="D43" t="s">
        <v>46</v>
      </c>
      <c r="E43" t="s">
        <v>136</v>
      </c>
      <c r="F43" s="1" t="s">
        <v>218</v>
      </c>
      <c r="H43" t="s">
        <v>393</v>
      </c>
      <c r="I43" t="s">
        <v>394</v>
      </c>
      <c r="J43" t="s">
        <v>321</v>
      </c>
      <c r="K43" t="s">
        <v>320</v>
      </c>
      <c r="L43" t="s">
        <v>388</v>
      </c>
      <c r="M43" t="s">
        <v>323</v>
      </c>
      <c r="N43" t="s">
        <v>630</v>
      </c>
      <c r="O43" t="s">
        <v>639</v>
      </c>
    </row>
    <row r="44" spans="1:15" x14ac:dyDescent="0.2">
      <c r="A44" t="s">
        <v>395</v>
      </c>
      <c r="B44" t="s">
        <v>105</v>
      </c>
      <c r="C44" t="s">
        <v>41</v>
      </c>
      <c r="D44" t="s">
        <v>46</v>
      </c>
      <c r="E44" t="s">
        <v>136</v>
      </c>
      <c r="F44" s="1" t="s">
        <v>219</v>
      </c>
      <c r="H44" t="s">
        <v>396</v>
      </c>
      <c r="I44" t="s">
        <v>397</v>
      </c>
      <c r="J44" t="s">
        <v>321</v>
      </c>
      <c r="K44" t="s">
        <v>320</v>
      </c>
      <c r="L44" t="s">
        <v>388</v>
      </c>
      <c r="M44" t="s">
        <v>323</v>
      </c>
      <c r="N44" t="s">
        <v>630</v>
      </c>
      <c r="O44" t="s">
        <v>639</v>
      </c>
    </row>
    <row r="45" spans="1:15" x14ac:dyDescent="0.2">
      <c r="A45" t="s">
        <v>234</v>
      </c>
      <c r="B45" t="s">
        <v>97</v>
      </c>
      <c r="C45" t="s">
        <v>42</v>
      </c>
      <c r="D45" t="s">
        <v>46</v>
      </c>
      <c r="E45" t="s">
        <v>137</v>
      </c>
      <c r="F45" s="1" t="s">
        <v>234</v>
      </c>
      <c r="H45" t="s">
        <v>398</v>
      </c>
      <c r="I45">
        <v>11920600096</v>
      </c>
      <c r="J45" t="s">
        <v>321</v>
      </c>
      <c r="K45" t="s">
        <v>320</v>
      </c>
      <c r="L45" t="s">
        <v>399</v>
      </c>
      <c r="M45" t="s">
        <v>323</v>
      </c>
    </row>
    <row r="46" spans="1:15" x14ac:dyDescent="0.2">
      <c r="A46" t="s">
        <v>235</v>
      </c>
      <c r="B46" t="s">
        <v>98</v>
      </c>
      <c r="C46" t="s">
        <v>43</v>
      </c>
      <c r="D46" t="s">
        <v>46</v>
      </c>
      <c r="E46" t="s">
        <v>137</v>
      </c>
      <c r="F46" s="1" t="s">
        <v>235</v>
      </c>
      <c r="H46" t="s">
        <v>400</v>
      </c>
      <c r="I46">
        <v>11920600097</v>
      </c>
      <c r="J46" t="s">
        <v>321</v>
      </c>
      <c r="K46" t="s">
        <v>320</v>
      </c>
      <c r="L46" t="s">
        <v>399</v>
      </c>
      <c r="M46" t="s">
        <v>323</v>
      </c>
    </row>
    <row r="47" spans="1:15" x14ac:dyDescent="0.2">
      <c r="A47" t="s">
        <v>236</v>
      </c>
      <c r="B47" t="s">
        <v>99</v>
      </c>
      <c r="C47" t="s">
        <v>44</v>
      </c>
      <c r="D47" t="s">
        <v>46</v>
      </c>
      <c r="E47" t="s">
        <v>137</v>
      </c>
      <c r="F47" s="1" t="s">
        <v>236</v>
      </c>
      <c r="H47" t="s">
        <v>401</v>
      </c>
      <c r="I47">
        <v>11920600098</v>
      </c>
      <c r="J47" t="s">
        <v>321</v>
      </c>
      <c r="K47" t="s">
        <v>320</v>
      </c>
      <c r="L47" t="s">
        <v>399</v>
      </c>
      <c r="M47" t="s">
        <v>323</v>
      </c>
    </row>
    <row r="48" spans="1:15" x14ac:dyDescent="0.2">
      <c r="A48" t="s">
        <v>237</v>
      </c>
      <c r="B48" t="s">
        <v>100</v>
      </c>
      <c r="C48" t="s">
        <v>45</v>
      </c>
      <c r="D48" t="s">
        <v>46</v>
      </c>
      <c r="E48" t="s">
        <v>137</v>
      </c>
      <c r="F48" s="1" t="s">
        <v>237</v>
      </c>
      <c r="H48" t="s">
        <v>402</v>
      </c>
      <c r="I48">
        <v>11920600099</v>
      </c>
      <c r="J48" t="s">
        <v>321</v>
      </c>
      <c r="K48" t="s">
        <v>320</v>
      </c>
      <c r="L48" t="s">
        <v>399</v>
      </c>
      <c r="M48" t="s">
        <v>323</v>
      </c>
    </row>
    <row r="49" spans="1:15" x14ac:dyDescent="0.2">
      <c r="A49" t="s">
        <v>167</v>
      </c>
      <c r="B49" t="s">
        <v>267</v>
      </c>
      <c r="C49" t="s">
        <v>264</v>
      </c>
      <c r="D49" t="s">
        <v>46</v>
      </c>
      <c r="E49" t="s">
        <v>149</v>
      </c>
      <c r="F49" s="1" t="s">
        <v>167</v>
      </c>
      <c r="H49" t="s">
        <v>403</v>
      </c>
      <c r="I49" t="s">
        <v>404</v>
      </c>
      <c r="J49" t="s">
        <v>321</v>
      </c>
      <c r="K49" t="s">
        <v>405</v>
      </c>
      <c r="L49" t="s">
        <v>322</v>
      </c>
      <c r="M49" t="s">
        <v>406</v>
      </c>
      <c r="N49" t="s">
        <v>629</v>
      </c>
      <c r="O49" t="s">
        <v>640</v>
      </c>
    </row>
    <row r="50" spans="1:15" x14ac:dyDescent="0.2">
      <c r="A50" t="s">
        <v>266</v>
      </c>
      <c r="B50" t="s">
        <v>268</v>
      </c>
      <c r="C50" t="s">
        <v>265</v>
      </c>
      <c r="D50" t="s">
        <v>46</v>
      </c>
      <c r="E50" t="s">
        <v>149</v>
      </c>
      <c r="F50" s="1" t="s">
        <v>181</v>
      </c>
      <c r="H50" t="s">
        <v>318</v>
      </c>
      <c r="I50" t="s">
        <v>319</v>
      </c>
      <c r="J50" t="s">
        <v>321</v>
      </c>
      <c r="K50" t="s">
        <v>320</v>
      </c>
      <c r="L50" t="s">
        <v>322</v>
      </c>
      <c r="M50" t="s">
        <v>323</v>
      </c>
      <c r="N50" t="s">
        <v>629</v>
      </c>
      <c r="O50" t="s">
        <v>641</v>
      </c>
    </row>
    <row r="51" spans="1:15" x14ac:dyDescent="0.2">
      <c r="A51" t="s">
        <v>407</v>
      </c>
      <c r="B51" t="s">
        <v>407</v>
      </c>
      <c r="C51" t="s">
        <v>407</v>
      </c>
      <c r="D51" t="s">
        <v>46</v>
      </c>
      <c r="F51" s="1" t="s">
        <v>155</v>
      </c>
      <c r="H51" t="s">
        <v>407</v>
      </c>
      <c r="J51" t="s">
        <v>408</v>
      </c>
      <c r="K51" t="s">
        <v>408</v>
      </c>
      <c r="L51" t="s">
        <v>409</v>
      </c>
      <c r="M51" t="s">
        <v>406</v>
      </c>
      <c r="N51" t="s">
        <v>631</v>
      </c>
      <c r="O51" t="s">
        <v>631</v>
      </c>
    </row>
    <row r="52" spans="1:15" x14ac:dyDescent="0.2">
      <c r="A52" t="s">
        <v>410</v>
      </c>
      <c r="B52" t="s">
        <v>410</v>
      </c>
      <c r="C52" t="s">
        <v>250</v>
      </c>
      <c r="D52" t="s">
        <v>46</v>
      </c>
      <c r="F52" s="1" t="s">
        <v>156</v>
      </c>
      <c r="G52" s="1"/>
      <c r="H52" t="s">
        <v>410</v>
      </c>
      <c r="J52" t="s">
        <v>408</v>
      </c>
      <c r="K52" t="s">
        <v>408</v>
      </c>
      <c r="L52" t="s">
        <v>411</v>
      </c>
      <c r="M52" t="s">
        <v>406</v>
      </c>
      <c r="N52" t="s">
        <v>631</v>
      </c>
      <c r="O52" t="s">
        <v>631</v>
      </c>
    </row>
    <row r="53" spans="1:15" x14ac:dyDescent="0.2">
      <c r="A53" t="s">
        <v>215</v>
      </c>
      <c r="B53" t="s">
        <v>276</v>
      </c>
      <c r="C53" t="s">
        <v>47</v>
      </c>
      <c r="D53" t="s">
        <v>71</v>
      </c>
      <c r="E53" t="s">
        <v>144</v>
      </c>
      <c r="F53" s="1" t="s">
        <v>215</v>
      </c>
      <c r="H53" t="s">
        <v>412</v>
      </c>
      <c r="I53">
        <v>11915680206</v>
      </c>
      <c r="J53" t="s">
        <v>321</v>
      </c>
      <c r="K53" t="s">
        <v>320</v>
      </c>
      <c r="L53" t="s">
        <v>367</v>
      </c>
      <c r="M53" t="s">
        <v>323</v>
      </c>
    </row>
    <row r="54" spans="1:15" x14ac:dyDescent="0.2">
      <c r="A54" t="s">
        <v>413</v>
      </c>
      <c r="B54" t="s">
        <v>106</v>
      </c>
      <c r="C54" t="s">
        <v>48</v>
      </c>
      <c r="D54" t="s">
        <v>71</v>
      </c>
      <c r="E54" t="s">
        <v>138</v>
      </c>
      <c r="F54" s="1" t="s">
        <v>239</v>
      </c>
      <c r="H54" t="s">
        <v>239</v>
      </c>
      <c r="I54" t="s">
        <v>414</v>
      </c>
      <c r="J54" t="s">
        <v>321</v>
      </c>
      <c r="K54" t="s">
        <v>320</v>
      </c>
      <c r="L54" t="s">
        <v>415</v>
      </c>
      <c r="M54" t="s">
        <v>323</v>
      </c>
    </row>
    <row r="55" spans="1:15" x14ac:dyDescent="0.2">
      <c r="A55" t="s">
        <v>416</v>
      </c>
      <c r="B55" t="s">
        <v>107</v>
      </c>
      <c r="C55" t="s">
        <v>49</v>
      </c>
      <c r="D55" t="s">
        <v>71</v>
      </c>
      <c r="E55" t="s">
        <v>138</v>
      </c>
      <c r="F55" s="1" t="s">
        <v>238</v>
      </c>
      <c r="H55" t="s">
        <v>238</v>
      </c>
      <c r="I55" t="s">
        <v>417</v>
      </c>
      <c r="J55" t="s">
        <v>321</v>
      </c>
      <c r="K55" t="s">
        <v>320</v>
      </c>
      <c r="L55" t="s">
        <v>415</v>
      </c>
      <c r="M55" t="s">
        <v>323</v>
      </c>
    </row>
    <row r="56" spans="1:15" x14ac:dyDescent="0.2">
      <c r="A56" t="s">
        <v>418</v>
      </c>
      <c r="B56" t="s">
        <v>50</v>
      </c>
      <c r="C56" t="s">
        <v>50</v>
      </c>
      <c r="D56" t="s">
        <v>71</v>
      </c>
      <c r="E56" t="s">
        <v>135</v>
      </c>
      <c r="F56" s="1" t="s">
        <v>222</v>
      </c>
      <c r="H56" t="s">
        <v>419</v>
      </c>
      <c r="I56" t="s">
        <v>420</v>
      </c>
      <c r="J56" t="s">
        <v>321</v>
      </c>
      <c r="K56" t="s">
        <v>320</v>
      </c>
      <c r="L56" t="s">
        <v>374</v>
      </c>
      <c r="M56" t="s">
        <v>323</v>
      </c>
    </row>
    <row r="57" spans="1:15" x14ac:dyDescent="0.2">
      <c r="A57" t="s">
        <v>421</v>
      </c>
      <c r="B57" t="s">
        <v>51</v>
      </c>
      <c r="C57" t="s">
        <v>51</v>
      </c>
      <c r="D57" t="s">
        <v>71</v>
      </c>
      <c r="E57" t="s">
        <v>135</v>
      </c>
      <c r="F57" s="1" t="s">
        <v>223</v>
      </c>
      <c r="H57" t="s">
        <v>422</v>
      </c>
      <c r="I57" t="s">
        <v>423</v>
      </c>
      <c r="J57" t="s">
        <v>321</v>
      </c>
      <c r="K57" t="s">
        <v>320</v>
      </c>
      <c r="L57" t="s">
        <v>374</v>
      </c>
      <c r="M57" t="s">
        <v>323</v>
      </c>
    </row>
    <row r="58" spans="1:15" x14ac:dyDescent="0.2">
      <c r="A58" t="s">
        <v>424</v>
      </c>
      <c r="B58" t="s">
        <v>101</v>
      </c>
      <c r="C58" t="s">
        <v>52</v>
      </c>
      <c r="D58" t="s">
        <v>71</v>
      </c>
      <c r="E58" t="s">
        <v>139</v>
      </c>
      <c r="F58" s="1" t="s">
        <v>168</v>
      </c>
      <c r="H58" t="s">
        <v>52</v>
      </c>
      <c r="I58" t="s">
        <v>425</v>
      </c>
      <c r="J58" t="s">
        <v>321</v>
      </c>
      <c r="K58" t="s">
        <v>426</v>
      </c>
      <c r="L58" t="s">
        <v>427</v>
      </c>
      <c r="M58" t="s">
        <v>406</v>
      </c>
      <c r="N58" t="s">
        <v>632</v>
      </c>
      <c r="O58" t="s">
        <v>642</v>
      </c>
    </row>
    <row r="59" spans="1:15" x14ac:dyDescent="0.2">
      <c r="A59" t="s">
        <v>428</v>
      </c>
      <c r="B59" t="s">
        <v>108</v>
      </c>
      <c r="C59" t="s">
        <v>53</v>
      </c>
      <c r="D59" t="s">
        <v>71</v>
      </c>
      <c r="E59" t="s">
        <v>139</v>
      </c>
      <c r="F59" s="1" t="s">
        <v>182</v>
      </c>
      <c r="H59" t="s">
        <v>53</v>
      </c>
      <c r="I59" t="s">
        <v>429</v>
      </c>
      <c r="J59" t="s">
        <v>321</v>
      </c>
      <c r="K59" t="s">
        <v>320</v>
      </c>
      <c r="L59" t="s">
        <v>427</v>
      </c>
      <c r="M59" t="s">
        <v>323</v>
      </c>
      <c r="N59" t="s">
        <v>632</v>
      </c>
      <c r="O59" t="s">
        <v>642</v>
      </c>
    </row>
    <row r="60" spans="1:15" x14ac:dyDescent="0.2">
      <c r="A60" t="s">
        <v>430</v>
      </c>
      <c r="B60" t="s">
        <v>109</v>
      </c>
      <c r="C60" t="s">
        <v>54</v>
      </c>
      <c r="D60" t="s">
        <v>71</v>
      </c>
      <c r="E60" t="s">
        <v>140</v>
      </c>
      <c r="F60" s="1" t="s">
        <v>170</v>
      </c>
      <c r="H60" t="s">
        <v>54</v>
      </c>
      <c r="J60" t="s">
        <v>321</v>
      </c>
      <c r="K60" t="s">
        <v>320</v>
      </c>
      <c r="L60" t="s">
        <v>431</v>
      </c>
      <c r="M60" t="s">
        <v>323</v>
      </c>
      <c r="N60" t="s">
        <v>628</v>
      </c>
      <c r="O60" t="s">
        <v>636</v>
      </c>
    </row>
    <row r="61" spans="1:15" x14ac:dyDescent="0.2">
      <c r="A61" t="s">
        <v>432</v>
      </c>
      <c r="B61" t="s">
        <v>110</v>
      </c>
      <c r="C61" t="s">
        <v>55</v>
      </c>
      <c r="D61" t="s">
        <v>71</v>
      </c>
      <c r="E61" t="s">
        <v>140</v>
      </c>
      <c r="F61" s="1" t="s">
        <v>184</v>
      </c>
      <c r="H61" t="s">
        <v>55</v>
      </c>
      <c r="I61" t="s">
        <v>433</v>
      </c>
      <c r="J61" t="s">
        <v>321</v>
      </c>
      <c r="K61" t="s">
        <v>320</v>
      </c>
      <c r="L61" t="s">
        <v>431</v>
      </c>
      <c r="M61" t="s">
        <v>323</v>
      </c>
      <c r="N61" t="s">
        <v>628</v>
      </c>
      <c r="O61" t="s">
        <v>636</v>
      </c>
    </row>
    <row r="62" spans="1:15" x14ac:dyDescent="0.2">
      <c r="A62" t="s">
        <v>172</v>
      </c>
      <c r="B62" t="s">
        <v>111</v>
      </c>
      <c r="C62" t="s">
        <v>56</v>
      </c>
      <c r="D62" t="s">
        <v>71</v>
      </c>
      <c r="E62" t="s">
        <v>145</v>
      </c>
      <c r="F62" s="1" t="s">
        <v>172</v>
      </c>
      <c r="H62" t="s">
        <v>434</v>
      </c>
      <c r="I62" t="s">
        <v>435</v>
      </c>
      <c r="J62" t="s">
        <v>321</v>
      </c>
      <c r="K62" t="s">
        <v>320</v>
      </c>
      <c r="L62" t="s">
        <v>436</v>
      </c>
      <c r="M62" t="s">
        <v>323</v>
      </c>
      <c r="N62" t="s">
        <v>631</v>
      </c>
      <c r="O62" t="s">
        <v>631</v>
      </c>
    </row>
    <row r="63" spans="1:15" x14ac:dyDescent="0.2">
      <c r="A63" t="s">
        <v>437</v>
      </c>
      <c r="B63" t="s">
        <v>112</v>
      </c>
      <c r="C63" t="s">
        <v>57</v>
      </c>
      <c r="D63" t="s">
        <v>71</v>
      </c>
      <c r="E63" t="s">
        <v>141</v>
      </c>
      <c r="F63" s="1" t="s">
        <v>169</v>
      </c>
      <c r="H63" t="s">
        <v>57</v>
      </c>
      <c r="I63" t="s">
        <v>438</v>
      </c>
      <c r="J63" t="s">
        <v>321</v>
      </c>
      <c r="K63" t="s">
        <v>320</v>
      </c>
      <c r="L63" t="s">
        <v>439</v>
      </c>
      <c r="M63" t="s">
        <v>323</v>
      </c>
      <c r="N63" t="s">
        <v>628</v>
      </c>
      <c r="O63" t="s">
        <v>636</v>
      </c>
    </row>
    <row r="64" spans="1:15" x14ac:dyDescent="0.2">
      <c r="A64" t="s">
        <v>174</v>
      </c>
      <c r="B64" t="s">
        <v>113</v>
      </c>
      <c r="C64" t="s">
        <v>58</v>
      </c>
      <c r="D64" t="s">
        <v>71</v>
      </c>
      <c r="E64" t="s">
        <v>142</v>
      </c>
      <c r="F64" s="1" t="s">
        <v>174</v>
      </c>
      <c r="H64" t="s">
        <v>440</v>
      </c>
      <c r="I64" t="s">
        <v>441</v>
      </c>
      <c r="J64" t="s">
        <v>321</v>
      </c>
      <c r="K64" t="s">
        <v>320</v>
      </c>
      <c r="L64" t="s">
        <v>442</v>
      </c>
      <c r="M64" t="s">
        <v>323</v>
      </c>
      <c r="N64" t="s">
        <v>631</v>
      </c>
      <c r="O64" t="s">
        <v>643</v>
      </c>
    </row>
    <row r="65" spans="1:15" x14ac:dyDescent="0.2">
      <c r="A65" t="s">
        <v>114</v>
      </c>
      <c r="B65" t="s">
        <v>114</v>
      </c>
      <c r="C65" t="s">
        <v>59</v>
      </c>
      <c r="D65" t="s">
        <v>71</v>
      </c>
      <c r="E65" t="s">
        <v>146</v>
      </c>
      <c r="F65" s="1" t="s">
        <v>59</v>
      </c>
      <c r="H65" t="s">
        <v>59</v>
      </c>
      <c r="J65" t="s">
        <v>321</v>
      </c>
      <c r="K65" t="s">
        <v>320</v>
      </c>
      <c r="L65" t="s">
        <v>443</v>
      </c>
      <c r="M65" t="s">
        <v>651</v>
      </c>
      <c r="N65" t="s">
        <v>633</v>
      </c>
      <c r="O65" t="s">
        <v>644</v>
      </c>
    </row>
    <row r="66" spans="1:15" x14ac:dyDescent="0.2">
      <c r="A66" t="s">
        <v>444</v>
      </c>
      <c r="B66" t="s">
        <v>115</v>
      </c>
      <c r="C66" t="s">
        <v>60</v>
      </c>
      <c r="D66" t="s">
        <v>71</v>
      </c>
      <c r="E66" t="s">
        <v>147</v>
      </c>
      <c r="F66" s="1" t="s">
        <v>163</v>
      </c>
      <c r="H66" t="s">
        <v>60</v>
      </c>
      <c r="J66" t="s">
        <v>321</v>
      </c>
      <c r="K66" t="s">
        <v>405</v>
      </c>
      <c r="L66" t="s">
        <v>445</v>
      </c>
      <c r="M66" t="s">
        <v>406</v>
      </c>
      <c r="N66" t="s">
        <v>629</v>
      </c>
      <c r="O66" t="s">
        <v>645</v>
      </c>
    </row>
    <row r="67" spans="1:15" x14ac:dyDescent="0.2">
      <c r="A67" t="s">
        <v>175</v>
      </c>
      <c r="B67" t="s">
        <v>116</v>
      </c>
      <c r="C67" t="s">
        <v>61</v>
      </c>
      <c r="D67" t="s">
        <v>71</v>
      </c>
      <c r="E67" t="s">
        <v>147</v>
      </c>
      <c r="F67" s="1" t="s">
        <v>175</v>
      </c>
      <c r="H67" t="s">
        <v>61</v>
      </c>
      <c r="I67" t="s">
        <v>446</v>
      </c>
      <c r="J67" t="s">
        <v>321</v>
      </c>
      <c r="K67" t="s">
        <v>320</v>
      </c>
      <c r="L67" t="s">
        <v>445</v>
      </c>
      <c r="M67" t="s">
        <v>323</v>
      </c>
      <c r="N67" t="s">
        <v>629</v>
      </c>
      <c r="O67" t="s">
        <v>641</v>
      </c>
    </row>
    <row r="68" spans="1:15" x14ac:dyDescent="0.2">
      <c r="A68" t="s">
        <v>447</v>
      </c>
      <c r="B68" t="s">
        <v>117</v>
      </c>
      <c r="C68" t="s">
        <v>62</v>
      </c>
      <c r="D68" t="s">
        <v>71</v>
      </c>
      <c r="E68" t="s">
        <v>148</v>
      </c>
      <c r="F68" s="1" t="s">
        <v>179</v>
      </c>
      <c r="H68" t="s">
        <v>62</v>
      </c>
      <c r="I68" t="s">
        <v>448</v>
      </c>
      <c r="J68" t="s">
        <v>321</v>
      </c>
      <c r="K68" t="s">
        <v>320</v>
      </c>
      <c r="L68" t="s">
        <v>449</v>
      </c>
      <c r="M68" t="s">
        <v>323</v>
      </c>
      <c r="N68" t="s">
        <v>629</v>
      </c>
      <c r="O68" t="s">
        <v>641</v>
      </c>
    </row>
    <row r="69" spans="1:15" x14ac:dyDescent="0.2">
      <c r="A69" t="s">
        <v>450</v>
      </c>
      <c r="B69" t="s">
        <v>118</v>
      </c>
      <c r="C69" t="s">
        <v>63</v>
      </c>
      <c r="D69" t="s">
        <v>71</v>
      </c>
      <c r="E69" t="s">
        <v>148</v>
      </c>
      <c r="F69" s="1" t="s">
        <v>164</v>
      </c>
      <c r="H69" t="s">
        <v>451</v>
      </c>
      <c r="I69" t="s">
        <v>452</v>
      </c>
      <c r="J69" t="s">
        <v>321</v>
      </c>
      <c r="K69" t="s">
        <v>405</v>
      </c>
      <c r="L69" t="s">
        <v>449</v>
      </c>
      <c r="M69" t="s">
        <v>406</v>
      </c>
      <c r="N69" t="s">
        <v>629</v>
      </c>
      <c r="O69" t="s">
        <v>640</v>
      </c>
    </row>
    <row r="70" spans="1:15" x14ac:dyDescent="0.2">
      <c r="A70" t="s">
        <v>453</v>
      </c>
      <c r="B70" t="s">
        <v>119</v>
      </c>
      <c r="C70" t="s">
        <v>261</v>
      </c>
      <c r="D70" t="s">
        <v>71</v>
      </c>
      <c r="E70" t="s">
        <v>149</v>
      </c>
      <c r="F70" s="1" t="s">
        <v>180</v>
      </c>
      <c r="H70" t="s">
        <v>324</v>
      </c>
      <c r="I70" t="s">
        <v>325</v>
      </c>
      <c r="J70" t="s">
        <v>321</v>
      </c>
      <c r="K70" t="s">
        <v>320</v>
      </c>
      <c r="L70" t="s">
        <v>322</v>
      </c>
      <c r="M70" t="s">
        <v>323</v>
      </c>
      <c r="N70" t="s">
        <v>629</v>
      </c>
      <c r="O70" t="s">
        <v>641</v>
      </c>
    </row>
    <row r="71" spans="1:15" x14ac:dyDescent="0.2">
      <c r="A71" t="s">
        <v>454</v>
      </c>
      <c r="B71" t="s">
        <v>120</v>
      </c>
      <c r="C71" t="s">
        <v>64</v>
      </c>
      <c r="D71" t="s">
        <v>71</v>
      </c>
      <c r="E71" t="s">
        <v>148</v>
      </c>
      <c r="F71" s="1" t="s">
        <v>171</v>
      </c>
      <c r="H71" t="s">
        <v>64</v>
      </c>
      <c r="I71" t="s">
        <v>455</v>
      </c>
      <c r="J71" t="s">
        <v>321</v>
      </c>
      <c r="K71" t="s">
        <v>320</v>
      </c>
      <c r="L71" t="s">
        <v>449</v>
      </c>
      <c r="M71" t="s">
        <v>323</v>
      </c>
      <c r="N71" t="s">
        <v>631</v>
      </c>
      <c r="O71" t="s">
        <v>643</v>
      </c>
    </row>
    <row r="72" spans="1:15" x14ac:dyDescent="0.2">
      <c r="A72" t="s">
        <v>456</v>
      </c>
      <c r="B72" t="s">
        <v>121</v>
      </c>
      <c r="C72" t="s">
        <v>65</v>
      </c>
      <c r="D72" t="s">
        <v>71</v>
      </c>
      <c r="E72" t="s">
        <v>150</v>
      </c>
      <c r="F72" s="1" t="s">
        <v>166</v>
      </c>
      <c r="H72" t="s">
        <v>166</v>
      </c>
      <c r="I72" t="s">
        <v>457</v>
      </c>
      <c r="J72" t="s">
        <v>321</v>
      </c>
      <c r="K72" t="s">
        <v>458</v>
      </c>
      <c r="L72" t="s">
        <v>459</v>
      </c>
      <c r="M72" t="s">
        <v>406</v>
      </c>
      <c r="N72" t="s">
        <v>629</v>
      </c>
      <c r="O72" t="s">
        <v>646</v>
      </c>
    </row>
    <row r="73" spans="1:15" x14ac:dyDescent="0.2">
      <c r="A73" t="s">
        <v>460</v>
      </c>
      <c r="B73" t="s">
        <v>130</v>
      </c>
      <c r="C73" t="s">
        <v>66</v>
      </c>
      <c r="D73" t="s">
        <v>71</v>
      </c>
      <c r="E73" t="s">
        <v>151</v>
      </c>
      <c r="F73" s="1" t="s">
        <v>178</v>
      </c>
      <c r="H73" t="s">
        <v>66</v>
      </c>
      <c r="I73" t="s">
        <v>461</v>
      </c>
      <c r="J73" t="s">
        <v>321</v>
      </c>
      <c r="K73" t="s">
        <v>320</v>
      </c>
      <c r="L73" t="s">
        <v>462</v>
      </c>
      <c r="M73" t="s">
        <v>323</v>
      </c>
      <c r="N73" t="s">
        <v>629</v>
      </c>
      <c r="O73" t="s">
        <v>647</v>
      </c>
    </row>
    <row r="74" spans="1:15" x14ac:dyDescent="0.2">
      <c r="A74" t="s">
        <v>463</v>
      </c>
      <c r="B74" t="s">
        <v>129</v>
      </c>
      <c r="C74" t="s">
        <v>67</v>
      </c>
      <c r="D74" t="s">
        <v>71</v>
      </c>
      <c r="E74" t="s">
        <v>151</v>
      </c>
      <c r="F74" s="1" t="s">
        <v>162</v>
      </c>
      <c r="H74" t="s">
        <v>67</v>
      </c>
      <c r="I74" t="s">
        <v>464</v>
      </c>
      <c r="J74" t="s">
        <v>321</v>
      </c>
      <c r="K74" t="s">
        <v>458</v>
      </c>
      <c r="L74" t="s">
        <v>462</v>
      </c>
      <c r="M74" t="s">
        <v>406</v>
      </c>
      <c r="N74" t="s">
        <v>628</v>
      </c>
      <c r="O74" t="s">
        <v>637</v>
      </c>
    </row>
    <row r="75" spans="1:15" x14ac:dyDescent="0.2">
      <c r="A75" t="s">
        <v>465</v>
      </c>
      <c r="B75" t="s">
        <v>122</v>
      </c>
      <c r="C75" t="s">
        <v>68</v>
      </c>
      <c r="D75" t="s">
        <v>71</v>
      </c>
      <c r="E75" t="s">
        <v>152</v>
      </c>
      <c r="F75" s="1" t="s">
        <v>176</v>
      </c>
      <c r="H75" t="s">
        <v>466</v>
      </c>
      <c r="I75" t="s">
        <v>467</v>
      </c>
      <c r="J75" t="s">
        <v>321</v>
      </c>
      <c r="K75" t="s">
        <v>320</v>
      </c>
      <c r="L75" t="s">
        <v>468</v>
      </c>
      <c r="M75" t="s">
        <v>323</v>
      </c>
      <c r="N75" t="s">
        <v>631</v>
      </c>
      <c r="O75" t="s">
        <v>643</v>
      </c>
    </row>
    <row r="76" spans="1:15" x14ac:dyDescent="0.2">
      <c r="A76" t="s">
        <v>469</v>
      </c>
      <c r="B76" t="s">
        <v>128</v>
      </c>
      <c r="C76" t="s">
        <v>69</v>
      </c>
      <c r="D76" t="s">
        <v>71</v>
      </c>
      <c r="E76" t="s">
        <v>153</v>
      </c>
      <c r="F76" s="1" t="s">
        <v>165</v>
      </c>
      <c r="H76" t="s">
        <v>470</v>
      </c>
      <c r="I76" t="s">
        <v>471</v>
      </c>
      <c r="J76" t="s">
        <v>321</v>
      </c>
      <c r="K76" t="s">
        <v>458</v>
      </c>
      <c r="L76" t="s">
        <v>472</v>
      </c>
      <c r="M76" t="s">
        <v>406</v>
      </c>
      <c r="N76" t="s">
        <v>629</v>
      </c>
      <c r="O76" t="s">
        <v>641</v>
      </c>
    </row>
    <row r="77" spans="1:15" x14ac:dyDescent="0.2">
      <c r="A77" t="s">
        <v>460</v>
      </c>
      <c r="B77" t="s">
        <v>127</v>
      </c>
      <c r="C77" t="s">
        <v>70</v>
      </c>
      <c r="D77" t="s">
        <v>71</v>
      </c>
      <c r="E77" t="s">
        <v>153</v>
      </c>
      <c r="F77" s="1" t="s">
        <v>177</v>
      </c>
      <c r="H77" t="s">
        <v>70</v>
      </c>
      <c r="I77" t="s">
        <v>473</v>
      </c>
      <c r="J77" t="s">
        <v>321</v>
      </c>
      <c r="K77" t="s">
        <v>320</v>
      </c>
      <c r="L77" t="s">
        <v>472</v>
      </c>
      <c r="M77" t="s">
        <v>323</v>
      </c>
      <c r="N77" t="s">
        <v>629</v>
      </c>
      <c r="O77" t="s">
        <v>641</v>
      </c>
    </row>
    <row r="78" spans="1:15" x14ac:dyDescent="0.2">
      <c r="A78" t="s">
        <v>407</v>
      </c>
      <c r="B78" t="s">
        <v>407</v>
      </c>
      <c r="C78" t="s">
        <v>407</v>
      </c>
      <c r="D78" t="s">
        <v>71</v>
      </c>
      <c r="F78" s="1" t="s">
        <v>155</v>
      </c>
      <c r="H78" t="s">
        <v>407</v>
      </c>
      <c r="J78" t="s">
        <v>408</v>
      </c>
      <c r="K78" t="s">
        <v>408</v>
      </c>
      <c r="L78" t="s">
        <v>409</v>
      </c>
      <c r="M78" t="s">
        <v>406</v>
      </c>
      <c r="N78" t="s">
        <v>631</v>
      </c>
      <c r="O78" t="s">
        <v>631</v>
      </c>
    </row>
    <row r="79" spans="1:15" x14ac:dyDescent="0.2">
      <c r="A79" t="s">
        <v>474</v>
      </c>
      <c r="B79" t="s">
        <v>271</v>
      </c>
      <c r="C79" s="2" t="s">
        <v>270</v>
      </c>
      <c r="D79" t="s">
        <v>71</v>
      </c>
      <c r="E79" t="s">
        <v>283</v>
      </c>
      <c r="F79" s="1" t="s">
        <v>240</v>
      </c>
      <c r="H79" t="s">
        <v>240</v>
      </c>
      <c r="J79" t="s">
        <v>321</v>
      </c>
      <c r="K79" t="s">
        <v>320</v>
      </c>
      <c r="L79" t="s">
        <v>475</v>
      </c>
      <c r="M79" t="s">
        <v>323</v>
      </c>
    </row>
    <row r="80" spans="1:15" x14ac:dyDescent="0.2">
      <c r="A80" t="s">
        <v>476</v>
      </c>
      <c r="B80" s="3" t="s">
        <v>272</v>
      </c>
      <c r="C80" s="2" t="s">
        <v>241</v>
      </c>
      <c r="D80" t="s">
        <v>71</v>
      </c>
      <c r="E80" t="s">
        <v>283</v>
      </c>
      <c r="F80" s="1" t="s">
        <v>241</v>
      </c>
      <c r="G80" s="3"/>
      <c r="H80" t="s">
        <v>241</v>
      </c>
      <c r="J80" t="s">
        <v>321</v>
      </c>
      <c r="K80" t="s">
        <v>320</v>
      </c>
      <c r="L80" t="s">
        <v>475</v>
      </c>
      <c r="M80" t="s">
        <v>323</v>
      </c>
    </row>
    <row r="81" spans="1:15" x14ac:dyDescent="0.2">
      <c r="A81" t="s">
        <v>477</v>
      </c>
      <c r="B81" s="3" t="s">
        <v>273</v>
      </c>
      <c r="C81" s="2" t="s">
        <v>242</v>
      </c>
      <c r="D81" t="s">
        <v>71</v>
      </c>
      <c r="E81" t="s">
        <v>283</v>
      </c>
      <c r="F81" s="1" t="s">
        <v>242</v>
      </c>
      <c r="G81" s="3"/>
      <c r="H81" t="s">
        <v>242</v>
      </c>
      <c r="I81" t="s">
        <v>478</v>
      </c>
      <c r="J81" t="s">
        <v>321</v>
      </c>
      <c r="K81" t="s">
        <v>320</v>
      </c>
      <c r="L81" t="s">
        <v>475</v>
      </c>
      <c r="M81" t="s">
        <v>323</v>
      </c>
    </row>
    <row r="82" spans="1:15" x14ac:dyDescent="0.2">
      <c r="A82" t="s">
        <v>479</v>
      </c>
      <c r="B82" s="3" t="s">
        <v>274</v>
      </c>
      <c r="C82" s="2" t="s">
        <v>243</v>
      </c>
      <c r="D82" t="s">
        <v>71</v>
      </c>
      <c r="E82" t="s">
        <v>283</v>
      </c>
      <c r="F82" s="1" t="s">
        <v>243</v>
      </c>
      <c r="G82" s="3"/>
      <c r="H82" t="s">
        <v>243</v>
      </c>
      <c r="I82" t="s">
        <v>480</v>
      </c>
      <c r="J82" t="s">
        <v>321</v>
      </c>
      <c r="K82" t="s">
        <v>320</v>
      </c>
      <c r="L82" t="s">
        <v>475</v>
      </c>
      <c r="M82" t="s">
        <v>323</v>
      </c>
    </row>
    <row r="83" spans="1:15" x14ac:dyDescent="0.2">
      <c r="A83" t="s">
        <v>481</v>
      </c>
      <c r="B83" s="3" t="s">
        <v>275</v>
      </c>
      <c r="C83" s="2" t="s">
        <v>244</v>
      </c>
      <c r="D83" t="s">
        <v>71</v>
      </c>
      <c r="E83" t="s">
        <v>283</v>
      </c>
      <c r="F83" s="1" t="s">
        <v>244</v>
      </c>
      <c r="G83" s="3"/>
      <c r="H83" t="s">
        <v>244</v>
      </c>
      <c r="I83" t="s">
        <v>482</v>
      </c>
      <c r="J83" t="s">
        <v>321</v>
      </c>
      <c r="K83" t="s">
        <v>320</v>
      </c>
      <c r="L83" t="s">
        <v>475</v>
      </c>
      <c r="M83" t="s">
        <v>323</v>
      </c>
    </row>
    <row r="84" spans="1:15" x14ac:dyDescent="0.2">
      <c r="A84" t="s">
        <v>483</v>
      </c>
      <c r="B84" s="3" t="s">
        <v>484</v>
      </c>
      <c r="C84" s="2" t="s">
        <v>245</v>
      </c>
      <c r="D84" t="s">
        <v>71</v>
      </c>
      <c r="E84" t="s">
        <v>283</v>
      </c>
      <c r="F84" s="1" t="s">
        <v>245</v>
      </c>
      <c r="G84" s="3"/>
      <c r="H84" t="s">
        <v>245</v>
      </c>
      <c r="I84" t="s">
        <v>485</v>
      </c>
      <c r="J84" t="s">
        <v>321</v>
      </c>
      <c r="K84" t="s">
        <v>320</v>
      </c>
      <c r="L84" t="s">
        <v>475</v>
      </c>
      <c r="M84" t="s">
        <v>323</v>
      </c>
    </row>
    <row r="85" spans="1:15" x14ac:dyDescent="0.2">
      <c r="A85" t="s">
        <v>486</v>
      </c>
      <c r="B85" s="3" t="s">
        <v>487</v>
      </c>
      <c r="C85" s="2" t="s">
        <v>246</v>
      </c>
      <c r="D85" t="s">
        <v>71</v>
      </c>
      <c r="E85" t="s">
        <v>283</v>
      </c>
      <c r="F85" s="1" t="s">
        <v>246</v>
      </c>
      <c r="G85" s="3"/>
      <c r="H85" t="s">
        <v>246</v>
      </c>
      <c r="I85" t="s">
        <v>488</v>
      </c>
      <c r="J85" t="s">
        <v>321</v>
      </c>
      <c r="K85" t="s">
        <v>320</v>
      </c>
      <c r="L85" t="s">
        <v>475</v>
      </c>
      <c r="M85" t="s">
        <v>323</v>
      </c>
    </row>
    <row r="86" spans="1:15" x14ac:dyDescent="0.2">
      <c r="A86" t="s">
        <v>489</v>
      </c>
      <c r="B86" s="3" t="s">
        <v>490</v>
      </c>
      <c r="C86" s="2" t="s">
        <v>247</v>
      </c>
      <c r="D86" t="s">
        <v>71</v>
      </c>
      <c r="E86" t="s">
        <v>283</v>
      </c>
      <c r="F86" s="1" t="s">
        <v>247</v>
      </c>
      <c r="G86" s="3"/>
      <c r="H86" t="s">
        <v>247</v>
      </c>
      <c r="I86" t="s">
        <v>491</v>
      </c>
      <c r="J86" t="s">
        <v>321</v>
      </c>
      <c r="K86" t="s">
        <v>320</v>
      </c>
      <c r="L86" t="s">
        <v>475</v>
      </c>
      <c r="M86" t="s">
        <v>323</v>
      </c>
    </row>
    <row r="87" spans="1:15" x14ac:dyDescent="0.2">
      <c r="A87" t="s">
        <v>492</v>
      </c>
      <c r="B87" s="3" t="s">
        <v>493</v>
      </c>
      <c r="C87" s="2" t="s">
        <v>248</v>
      </c>
      <c r="D87" t="s">
        <v>71</v>
      </c>
      <c r="E87" t="s">
        <v>283</v>
      </c>
      <c r="F87" s="1" t="s">
        <v>248</v>
      </c>
      <c r="G87" s="3"/>
      <c r="H87" t="s">
        <v>248</v>
      </c>
      <c r="I87" t="s">
        <v>494</v>
      </c>
      <c r="J87" t="s">
        <v>321</v>
      </c>
      <c r="K87" t="s">
        <v>320</v>
      </c>
      <c r="L87" t="s">
        <v>475</v>
      </c>
      <c r="M87" t="s">
        <v>323</v>
      </c>
    </row>
    <row r="88" spans="1:15" ht="13.5" customHeight="1" x14ac:dyDescent="0.2">
      <c r="A88" s="3" t="s">
        <v>27</v>
      </c>
      <c r="B88" s="3" t="s">
        <v>27</v>
      </c>
      <c r="C88" s="2" t="s">
        <v>277</v>
      </c>
      <c r="D88" t="s">
        <v>71</v>
      </c>
      <c r="E88" t="s">
        <v>284</v>
      </c>
      <c r="F88" s="1" t="s">
        <v>211</v>
      </c>
      <c r="G88" s="3"/>
      <c r="H88" t="s">
        <v>366</v>
      </c>
      <c r="I88">
        <v>11921600393</v>
      </c>
      <c r="J88" t="s">
        <v>321</v>
      </c>
      <c r="K88" t="s">
        <v>320</v>
      </c>
      <c r="L88" t="s">
        <v>367</v>
      </c>
      <c r="M88" t="s">
        <v>323</v>
      </c>
      <c r="N88" t="s">
        <v>629</v>
      </c>
      <c r="O88" t="s">
        <v>637</v>
      </c>
    </row>
    <row r="89" spans="1:15" x14ac:dyDescent="0.2">
      <c r="A89" s="3" t="s">
        <v>652</v>
      </c>
      <c r="B89" s="3" t="s">
        <v>652</v>
      </c>
      <c r="C89" s="2" t="s">
        <v>277</v>
      </c>
      <c r="D89" t="s">
        <v>71</v>
      </c>
      <c r="E89" t="s">
        <v>284</v>
      </c>
      <c r="F89" s="1" t="s">
        <v>212</v>
      </c>
      <c r="G89" s="3"/>
      <c r="H89" t="s">
        <v>495</v>
      </c>
      <c r="I89">
        <v>11921600392</v>
      </c>
      <c r="J89" t="s">
        <v>321</v>
      </c>
      <c r="K89" t="s">
        <v>320</v>
      </c>
      <c r="L89" t="s">
        <v>367</v>
      </c>
      <c r="M89" t="s">
        <v>323</v>
      </c>
      <c r="N89" t="s">
        <v>629</v>
      </c>
      <c r="O89" t="s">
        <v>637</v>
      </c>
    </row>
    <row r="90" spans="1:15" x14ac:dyDescent="0.2">
      <c r="A90" t="s">
        <v>187</v>
      </c>
      <c r="B90" s="3" t="s">
        <v>279</v>
      </c>
      <c r="C90" s="2" t="s">
        <v>278</v>
      </c>
      <c r="D90" t="s">
        <v>71</v>
      </c>
      <c r="E90" t="s">
        <v>132</v>
      </c>
      <c r="F90" s="1" t="s">
        <v>187</v>
      </c>
      <c r="G90" s="3"/>
      <c r="H90" t="s">
        <v>331</v>
      </c>
      <c r="I90" t="s">
        <v>496</v>
      </c>
      <c r="J90" t="s">
        <v>321</v>
      </c>
      <c r="K90" t="s">
        <v>320</v>
      </c>
      <c r="L90" t="s">
        <v>333</v>
      </c>
      <c r="M90" t="s">
        <v>323</v>
      </c>
      <c r="N90" t="s">
        <v>634</v>
      </c>
      <c r="O90" t="s">
        <v>634</v>
      </c>
    </row>
    <row r="91" spans="1:15" x14ac:dyDescent="0.2">
      <c r="A91" t="s">
        <v>173</v>
      </c>
      <c r="B91" s="3" t="s">
        <v>280</v>
      </c>
      <c r="C91" s="2" t="s">
        <v>251</v>
      </c>
      <c r="D91" t="s">
        <v>71</v>
      </c>
      <c r="E91" t="s">
        <v>285</v>
      </c>
      <c r="F91" s="1" t="s">
        <v>173</v>
      </c>
      <c r="G91" s="3"/>
      <c r="H91" t="s">
        <v>251</v>
      </c>
      <c r="I91">
        <v>601586</v>
      </c>
      <c r="J91" t="s">
        <v>321</v>
      </c>
      <c r="K91" t="s">
        <v>320</v>
      </c>
      <c r="L91" t="s">
        <v>497</v>
      </c>
      <c r="M91" t="s">
        <v>323</v>
      </c>
      <c r="N91" t="s">
        <v>631</v>
      </c>
      <c r="O91" t="s">
        <v>631</v>
      </c>
    </row>
    <row r="92" spans="1:15" x14ac:dyDescent="0.2">
      <c r="A92" t="s">
        <v>185</v>
      </c>
      <c r="B92" s="3" t="s">
        <v>281</v>
      </c>
      <c r="C92" s="2" t="s">
        <v>252</v>
      </c>
      <c r="D92" t="s">
        <v>71</v>
      </c>
      <c r="E92" t="s">
        <v>286</v>
      </c>
      <c r="F92" s="1" t="s">
        <v>185</v>
      </c>
      <c r="G92" s="3"/>
      <c r="H92" t="s">
        <v>329</v>
      </c>
      <c r="J92" t="s">
        <v>321</v>
      </c>
      <c r="K92" t="s">
        <v>320</v>
      </c>
      <c r="L92" t="s">
        <v>327</v>
      </c>
      <c r="M92" t="s">
        <v>323</v>
      </c>
      <c r="N92" t="s">
        <v>628</v>
      </c>
      <c r="O92" t="s">
        <v>628</v>
      </c>
    </row>
    <row r="93" spans="1:15" x14ac:dyDescent="0.2">
      <c r="A93" t="s">
        <v>262</v>
      </c>
      <c r="B93" s="3" t="s">
        <v>282</v>
      </c>
      <c r="C93" s="2" t="s">
        <v>253</v>
      </c>
      <c r="D93" t="s">
        <v>71</v>
      </c>
      <c r="E93" t="s">
        <v>286</v>
      </c>
      <c r="F93" s="1" t="s">
        <v>263</v>
      </c>
      <c r="G93" s="3"/>
      <c r="H93" t="s">
        <v>328</v>
      </c>
      <c r="I93" t="s">
        <v>326</v>
      </c>
      <c r="J93" t="s">
        <v>321</v>
      </c>
      <c r="K93" t="s">
        <v>320</v>
      </c>
      <c r="L93" t="s">
        <v>327</v>
      </c>
      <c r="M93" t="s">
        <v>323</v>
      </c>
      <c r="N93" t="s">
        <v>628</v>
      </c>
      <c r="O93" t="s">
        <v>628</v>
      </c>
    </row>
    <row r="94" spans="1:15" x14ac:dyDescent="0.2">
      <c r="A94" t="s">
        <v>587</v>
      </c>
      <c r="B94" s="3" t="s">
        <v>586</v>
      </c>
      <c r="C94" s="2" t="s">
        <v>254</v>
      </c>
      <c r="D94" t="s">
        <v>71</v>
      </c>
      <c r="E94" t="s">
        <v>286</v>
      </c>
      <c r="F94" s="1" t="s">
        <v>186</v>
      </c>
      <c r="G94" s="3"/>
      <c r="H94" t="s">
        <v>330</v>
      </c>
      <c r="J94" t="s">
        <v>321</v>
      </c>
      <c r="K94" t="s">
        <v>320</v>
      </c>
      <c r="L94" t="s">
        <v>327</v>
      </c>
      <c r="M94" t="s">
        <v>323</v>
      </c>
      <c r="N94" t="s">
        <v>628</v>
      </c>
      <c r="O94" t="s">
        <v>628</v>
      </c>
    </row>
    <row r="95" spans="1:15" x14ac:dyDescent="0.2">
      <c r="A95" t="s">
        <v>498</v>
      </c>
      <c r="B95" s="3" t="s">
        <v>255</v>
      </c>
      <c r="C95" s="2" t="s">
        <v>255</v>
      </c>
      <c r="D95" t="s">
        <v>71</v>
      </c>
      <c r="E95" t="s">
        <v>287</v>
      </c>
      <c r="F95" s="1" t="s">
        <v>224</v>
      </c>
      <c r="G95" s="3"/>
      <c r="H95" t="s">
        <v>499</v>
      </c>
      <c r="I95" t="s">
        <v>500</v>
      </c>
      <c r="J95" t="s">
        <v>321</v>
      </c>
      <c r="K95" t="s">
        <v>320</v>
      </c>
      <c r="L95" t="s">
        <v>374</v>
      </c>
      <c r="M95" t="s">
        <v>323</v>
      </c>
    </row>
    <row r="96" spans="1:15" x14ac:dyDescent="0.2">
      <c r="A96" t="s">
        <v>501</v>
      </c>
      <c r="B96" s="3" t="s">
        <v>256</v>
      </c>
      <c r="C96" s="2" t="s">
        <v>256</v>
      </c>
      <c r="D96" t="s">
        <v>71</v>
      </c>
      <c r="E96" t="s">
        <v>287</v>
      </c>
      <c r="F96" s="1" t="s">
        <v>225</v>
      </c>
      <c r="G96" s="3"/>
      <c r="H96" t="s">
        <v>502</v>
      </c>
      <c r="I96" t="s">
        <v>503</v>
      </c>
      <c r="J96" t="s">
        <v>321</v>
      </c>
      <c r="K96" t="s">
        <v>320</v>
      </c>
      <c r="L96" t="s">
        <v>374</v>
      </c>
      <c r="M96" t="s">
        <v>323</v>
      </c>
    </row>
    <row r="97" spans="1:15" x14ac:dyDescent="0.2">
      <c r="A97" t="s">
        <v>372</v>
      </c>
      <c r="B97" s="3" t="s">
        <v>30</v>
      </c>
      <c r="C97" s="2" t="s">
        <v>30</v>
      </c>
      <c r="D97" t="s">
        <v>71</v>
      </c>
      <c r="E97" t="s">
        <v>287</v>
      </c>
      <c r="F97" s="1" t="s">
        <v>226</v>
      </c>
      <c r="G97" s="3"/>
      <c r="H97" t="s">
        <v>226</v>
      </c>
      <c r="I97" t="s">
        <v>373</v>
      </c>
      <c r="J97" t="s">
        <v>321</v>
      </c>
      <c r="K97" t="s">
        <v>320</v>
      </c>
      <c r="L97" t="s">
        <v>374</v>
      </c>
      <c r="M97" t="s">
        <v>323</v>
      </c>
    </row>
    <row r="98" spans="1:15" x14ac:dyDescent="0.2">
      <c r="A98" t="s">
        <v>375</v>
      </c>
      <c r="B98" s="3" t="s">
        <v>31</v>
      </c>
      <c r="C98" s="2" t="s">
        <v>31</v>
      </c>
      <c r="D98" t="s">
        <v>71</v>
      </c>
      <c r="E98" t="s">
        <v>287</v>
      </c>
      <c r="F98" s="1" t="s">
        <v>227</v>
      </c>
      <c r="G98" s="3"/>
      <c r="H98" t="s">
        <v>227</v>
      </c>
      <c r="I98" t="s">
        <v>376</v>
      </c>
      <c r="J98" t="s">
        <v>321</v>
      </c>
      <c r="K98" t="s">
        <v>320</v>
      </c>
      <c r="L98" t="s">
        <v>374</v>
      </c>
      <c r="M98" t="s">
        <v>323</v>
      </c>
    </row>
    <row r="99" spans="1:15" x14ac:dyDescent="0.2">
      <c r="A99" t="s">
        <v>377</v>
      </c>
      <c r="B99" s="3" t="s">
        <v>32</v>
      </c>
      <c r="C99" s="2" t="s">
        <v>32</v>
      </c>
      <c r="D99" t="s">
        <v>71</v>
      </c>
      <c r="E99" t="s">
        <v>287</v>
      </c>
      <c r="F99" s="1" t="s">
        <v>228</v>
      </c>
      <c r="G99" s="3"/>
      <c r="H99" t="s">
        <v>228</v>
      </c>
      <c r="I99" t="s">
        <v>378</v>
      </c>
      <c r="J99" t="s">
        <v>321</v>
      </c>
      <c r="K99" t="s">
        <v>320</v>
      </c>
      <c r="L99" t="s">
        <v>374</v>
      </c>
      <c r="M99" t="s">
        <v>323</v>
      </c>
    </row>
    <row r="100" spans="1:15" x14ac:dyDescent="0.2">
      <c r="A100" t="s">
        <v>379</v>
      </c>
      <c r="B100" s="3" t="s">
        <v>33</v>
      </c>
      <c r="C100" s="2" t="s">
        <v>33</v>
      </c>
      <c r="D100" t="s">
        <v>71</v>
      </c>
      <c r="E100" t="s">
        <v>287</v>
      </c>
      <c r="F100" s="1" t="s">
        <v>229</v>
      </c>
      <c r="G100" s="3"/>
      <c r="H100" t="s">
        <v>229</v>
      </c>
      <c r="I100" t="s">
        <v>380</v>
      </c>
      <c r="J100" t="s">
        <v>321</v>
      </c>
      <c r="K100" t="s">
        <v>320</v>
      </c>
      <c r="L100" t="s">
        <v>374</v>
      </c>
      <c r="M100" t="s">
        <v>323</v>
      </c>
    </row>
    <row r="101" spans="1:15" x14ac:dyDescent="0.2">
      <c r="A101" t="s">
        <v>381</v>
      </c>
      <c r="B101" s="3" t="s">
        <v>34</v>
      </c>
      <c r="C101" s="2" t="s">
        <v>34</v>
      </c>
      <c r="D101" t="s">
        <v>71</v>
      </c>
      <c r="E101" t="s">
        <v>287</v>
      </c>
      <c r="F101" s="1" t="s">
        <v>230</v>
      </c>
      <c r="G101" s="3"/>
      <c r="H101" t="s">
        <v>230</v>
      </c>
      <c r="I101" t="s">
        <v>373</v>
      </c>
      <c r="J101" t="s">
        <v>321</v>
      </c>
      <c r="K101" t="s">
        <v>320</v>
      </c>
      <c r="L101" t="s">
        <v>374</v>
      </c>
      <c r="M101" t="s">
        <v>323</v>
      </c>
    </row>
    <row r="102" spans="1:15" x14ac:dyDescent="0.2">
      <c r="A102" t="s">
        <v>382</v>
      </c>
      <c r="B102" s="3" t="s">
        <v>35</v>
      </c>
      <c r="C102" s="2" t="s">
        <v>35</v>
      </c>
      <c r="D102" t="s">
        <v>71</v>
      </c>
      <c r="E102" t="s">
        <v>287</v>
      </c>
      <c r="F102" s="1" t="s">
        <v>231</v>
      </c>
      <c r="G102" s="3"/>
      <c r="H102" t="s">
        <v>231</v>
      </c>
      <c r="I102" t="s">
        <v>376</v>
      </c>
      <c r="J102" t="s">
        <v>321</v>
      </c>
      <c r="K102" t="s">
        <v>320</v>
      </c>
      <c r="L102" t="s">
        <v>374</v>
      </c>
      <c r="M102" t="s">
        <v>323</v>
      </c>
    </row>
    <row r="103" spans="1:15" x14ac:dyDescent="0.2">
      <c r="A103" t="s">
        <v>383</v>
      </c>
      <c r="B103" s="3" t="s">
        <v>36</v>
      </c>
      <c r="C103" s="2" t="s">
        <v>36</v>
      </c>
      <c r="D103" t="s">
        <v>71</v>
      </c>
      <c r="E103" t="s">
        <v>287</v>
      </c>
      <c r="F103" s="1" t="s">
        <v>232</v>
      </c>
      <c r="G103" s="3"/>
      <c r="H103" t="s">
        <v>232</v>
      </c>
      <c r="I103" t="s">
        <v>378</v>
      </c>
      <c r="J103" t="s">
        <v>321</v>
      </c>
      <c r="K103" t="s">
        <v>320</v>
      </c>
      <c r="L103" t="s">
        <v>374</v>
      </c>
      <c r="M103" t="s">
        <v>323</v>
      </c>
    </row>
    <row r="104" spans="1:15" x14ac:dyDescent="0.2">
      <c r="A104" t="s">
        <v>384</v>
      </c>
      <c r="B104" s="3" t="s">
        <v>37</v>
      </c>
      <c r="C104" s="2" t="s">
        <v>37</v>
      </c>
      <c r="D104" t="s">
        <v>71</v>
      </c>
      <c r="E104" t="s">
        <v>287</v>
      </c>
      <c r="F104" s="1" t="s">
        <v>233</v>
      </c>
      <c r="G104" s="3"/>
      <c r="H104" t="s">
        <v>233</v>
      </c>
      <c r="I104" t="s">
        <v>380</v>
      </c>
      <c r="J104" t="s">
        <v>321</v>
      </c>
      <c r="K104" t="s">
        <v>320</v>
      </c>
      <c r="L104" t="s">
        <v>374</v>
      </c>
      <c r="M104" t="s">
        <v>323</v>
      </c>
    </row>
    <row r="105" spans="1:15" x14ac:dyDescent="0.2">
      <c r="A105" s="3" t="s">
        <v>504</v>
      </c>
      <c r="B105" s="3" t="s">
        <v>504</v>
      </c>
      <c r="C105" s="2" t="s">
        <v>257</v>
      </c>
      <c r="D105" t="s">
        <v>71</v>
      </c>
      <c r="E105" t="s">
        <v>288</v>
      </c>
      <c r="F105" s="1" t="s">
        <v>158</v>
      </c>
      <c r="G105" s="3"/>
      <c r="H105" t="s">
        <v>505</v>
      </c>
      <c r="I105" t="s">
        <v>506</v>
      </c>
      <c r="J105" t="s">
        <v>321</v>
      </c>
      <c r="K105" t="s">
        <v>320</v>
      </c>
      <c r="L105" t="s">
        <v>399</v>
      </c>
      <c r="M105" t="s">
        <v>323</v>
      </c>
      <c r="N105" t="s">
        <v>628</v>
      </c>
      <c r="O105" t="s">
        <v>636</v>
      </c>
    </row>
    <row r="106" spans="1:15" x14ac:dyDescent="0.2">
      <c r="A106" s="3" t="s">
        <v>507</v>
      </c>
      <c r="B106" s="3" t="s">
        <v>507</v>
      </c>
      <c r="C106" s="2" t="s">
        <v>258</v>
      </c>
      <c r="D106" t="s">
        <v>71</v>
      </c>
      <c r="E106" t="s">
        <v>288</v>
      </c>
      <c r="F106" s="1" t="s">
        <v>159</v>
      </c>
      <c r="G106" s="3"/>
      <c r="H106" t="s">
        <v>508</v>
      </c>
      <c r="I106" t="s">
        <v>509</v>
      </c>
      <c r="J106" t="s">
        <v>321</v>
      </c>
      <c r="K106" t="s">
        <v>320</v>
      </c>
      <c r="L106" t="s">
        <v>399</v>
      </c>
      <c r="M106" t="s">
        <v>323</v>
      </c>
      <c r="N106" t="s">
        <v>628</v>
      </c>
      <c r="O106" t="s">
        <v>636</v>
      </c>
    </row>
    <row r="107" spans="1:15" x14ac:dyDescent="0.2">
      <c r="A107" s="3" t="s">
        <v>510</v>
      </c>
      <c r="B107" s="3" t="s">
        <v>510</v>
      </c>
      <c r="C107" s="2" t="s">
        <v>259</v>
      </c>
      <c r="D107" t="s">
        <v>71</v>
      </c>
      <c r="E107" t="s">
        <v>288</v>
      </c>
      <c r="F107" s="1" t="s">
        <v>160</v>
      </c>
      <c r="G107" s="3"/>
      <c r="H107" t="s">
        <v>511</v>
      </c>
      <c r="I107" t="s">
        <v>512</v>
      </c>
      <c r="J107" t="s">
        <v>321</v>
      </c>
      <c r="K107" t="s">
        <v>320</v>
      </c>
      <c r="L107" t="s">
        <v>399</v>
      </c>
      <c r="M107" t="s">
        <v>323</v>
      </c>
      <c r="N107" t="s">
        <v>628</v>
      </c>
      <c r="O107" t="s">
        <v>636</v>
      </c>
    </row>
    <row r="108" spans="1:15" x14ac:dyDescent="0.2">
      <c r="A108" s="3" t="s">
        <v>513</v>
      </c>
      <c r="B108" s="3" t="s">
        <v>513</v>
      </c>
      <c r="C108" s="2" t="s">
        <v>260</v>
      </c>
      <c r="D108" t="s">
        <v>71</v>
      </c>
      <c r="E108" t="s">
        <v>288</v>
      </c>
      <c r="F108" s="1" t="s">
        <v>161</v>
      </c>
      <c r="G108" s="3"/>
      <c r="H108" t="s">
        <v>514</v>
      </c>
      <c r="I108" t="s">
        <v>515</v>
      </c>
      <c r="J108" t="s">
        <v>321</v>
      </c>
      <c r="K108" t="s">
        <v>320</v>
      </c>
      <c r="L108" t="s">
        <v>399</v>
      </c>
      <c r="M108" t="s">
        <v>323</v>
      </c>
      <c r="N108" t="s">
        <v>628</v>
      </c>
      <c r="O108" t="s">
        <v>636</v>
      </c>
    </row>
    <row r="109" spans="1:15" x14ac:dyDescent="0.2">
      <c r="A109" t="s">
        <v>591</v>
      </c>
      <c r="B109" s="3" t="s">
        <v>279</v>
      </c>
      <c r="C109" s="2" t="s">
        <v>278</v>
      </c>
      <c r="D109" t="s">
        <v>71</v>
      </c>
      <c r="E109" t="s">
        <v>132</v>
      </c>
      <c r="F109" s="1" t="s">
        <v>187</v>
      </c>
      <c r="G109" s="3"/>
      <c r="H109" t="s">
        <v>331</v>
      </c>
      <c r="I109" t="s">
        <v>496</v>
      </c>
      <c r="J109" t="s">
        <v>321</v>
      </c>
      <c r="K109" t="s">
        <v>320</v>
      </c>
      <c r="L109" t="s">
        <v>333</v>
      </c>
      <c r="M109" t="s">
        <v>323</v>
      </c>
      <c r="N109" t="s">
        <v>627</v>
      </c>
      <c r="O109" t="s">
        <v>627</v>
      </c>
    </row>
    <row r="110" spans="1:15" x14ac:dyDescent="0.2">
      <c r="A110" t="s">
        <v>592</v>
      </c>
      <c r="B110" s="3" t="s">
        <v>279</v>
      </c>
      <c r="C110" s="2" t="s">
        <v>278</v>
      </c>
      <c r="D110" t="s">
        <v>71</v>
      </c>
      <c r="E110" t="s">
        <v>132</v>
      </c>
      <c r="F110" s="1" t="s">
        <v>187</v>
      </c>
      <c r="G110" s="3"/>
      <c r="H110" t="s">
        <v>331</v>
      </c>
      <c r="I110" t="s">
        <v>496</v>
      </c>
      <c r="J110" t="s">
        <v>321</v>
      </c>
      <c r="K110" t="s">
        <v>320</v>
      </c>
      <c r="L110" t="s">
        <v>333</v>
      </c>
      <c r="M110" t="s">
        <v>323</v>
      </c>
      <c r="N110" t="s">
        <v>627</v>
      </c>
      <c r="O110" t="s">
        <v>627</v>
      </c>
    </row>
    <row r="111" spans="1:15" x14ac:dyDescent="0.2">
      <c r="A111" t="s">
        <v>593</v>
      </c>
      <c r="B111" s="3" t="s">
        <v>279</v>
      </c>
      <c r="C111" s="2" t="s">
        <v>278</v>
      </c>
      <c r="D111" t="s">
        <v>71</v>
      </c>
      <c r="E111" t="s">
        <v>132</v>
      </c>
      <c r="F111" s="1" t="s">
        <v>187</v>
      </c>
      <c r="G111" s="3"/>
      <c r="H111" t="s">
        <v>331</v>
      </c>
      <c r="I111" t="s">
        <v>496</v>
      </c>
      <c r="J111" t="s">
        <v>321</v>
      </c>
      <c r="K111" t="s">
        <v>320</v>
      </c>
      <c r="L111" t="s">
        <v>333</v>
      </c>
      <c r="M111" t="s">
        <v>323</v>
      </c>
      <c r="N111" t="s">
        <v>627</v>
      </c>
      <c r="O111" t="s">
        <v>627</v>
      </c>
    </row>
    <row r="112" spans="1:15" x14ac:dyDescent="0.2">
      <c r="A112" t="s">
        <v>594</v>
      </c>
      <c r="B112" s="3" t="s">
        <v>279</v>
      </c>
      <c r="C112" s="2" t="s">
        <v>278</v>
      </c>
      <c r="D112" t="s">
        <v>71</v>
      </c>
      <c r="E112" t="s">
        <v>132</v>
      </c>
      <c r="F112" s="1" t="s">
        <v>187</v>
      </c>
      <c r="G112" s="3"/>
      <c r="H112" t="s">
        <v>331</v>
      </c>
      <c r="I112" t="s">
        <v>496</v>
      </c>
      <c r="J112" t="s">
        <v>321</v>
      </c>
      <c r="K112" t="s">
        <v>320</v>
      </c>
      <c r="L112" t="s">
        <v>333</v>
      </c>
      <c r="M112" t="s">
        <v>323</v>
      </c>
      <c r="N112" t="s">
        <v>627</v>
      </c>
      <c r="O112" t="s">
        <v>627</v>
      </c>
    </row>
    <row r="113" spans="1:15" x14ac:dyDescent="0.2">
      <c r="A113" t="s">
        <v>595</v>
      </c>
      <c r="B113" s="3" t="s">
        <v>279</v>
      </c>
      <c r="C113" s="2" t="s">
        <v>278</v>
      </c>
      <c r="D113" t="s">
        <v>71</v>
      </c>
      <c r="E113" t="s">
        <v>132</v>
      </c>
      <c r="F113" s="1" t="s">
        <v>187</v>
      </c>
      <c r="G113" s="3"/>
      <c r="H113" t="s">
        <v>331</v>
      </c>
      <c r="I113" t="s">
        <v>496</v>
      </c>
      <c r="J113" t="s">
        <v>321</v>
      </c>
      <c r="K113" t="s">
        <v>320</v>
      </c>
      <c r="L113" t="s">
        <v>333</v>
      </c>
      <c r="M113" t="s">
        <v>323</v>
      </c>
      <c r="N113" t="s">
        <v>627</v>
      </c>
      <c r="O113" t="s">
        <v>627</v>
      </c>
    </row>
    <row r="114" spans="1:15" x14ac:dyDescent="0.2">
      <c r="A114" t="s">
        <v>596</v>
      </c>
      <c r="B114" s="3" t="s">
        <v>279</v>
      </c>
      <c r="C114" s="2" t="s">
        <v>278</v>
      </c>
      <c r="D114" t="s">
        <v>71</v>
      </c>
      <c r="E114" t="s">
        <v>132</v>
      </c>
      <c r="F114" s="1" t="s">
        <v>187</v>
      </c>
      <c r="G114" s="3"/>
      <c r="H114" t="s">
        <v>331</v>
      </c>
      <c r="I114" t="s">
        <v>496</v>
      </c>
      <c r="J114" t="s">
        <v>321</v>
      </c>
      <c r="K114" t="s">
        <v>320</v>
      </c>
      <c r="L114" t="s">
        <v>333</v>
      </c>
      <c r="M114" t="s">
        <v>624</v>
      </c>
      <c r="N114" t="s">
        <v>627</v>
      </c>
      <c r="O114" t="s">
        <v>627</v>
      </c>
    </row>
    <row r="115" spans="1:15" x14ac:dyDescent="0.2">
      <c r="A115" t="s">
        <v>597</v>
      </c>
      <c r="B115" s="3" t="s">
        <v>279</v>
      </c>
      <c r="C115" s="2" t="s">
        <v>278</v>
      </c>
      <c r="D115" t="s">
        <v>71</v>
      </c>
      <c r="E115" t="s">
        <v>132</v>
      </c>
      <c r="F115" s="1" t="s">
        <v>187</v>
      </c>
      <c r="G115" s="3"/>
      <c r="H115" t="s">
        <v>331</v>
      </c>
      <c r="I115" t="s">
        <v>496</v>
      </c>
      <c r="J115" t="s">
        <v>321</v>
      </c>
      <c r="K115" t="s">
        <v>320</v>
      </c>
      <c r="L115" t="s">
        <v>333</v>
      </c>
      <c r="M115" t="s">
        <v>323</v>
      </c>
      <c r="N115" t="s">
        <v>627</v>
      </c>
      <c r="O115" t="s">
        <v>627</v>
      </c>
    </row>
    <row r="116" spans="1:15" x14ac:dyDescent="0.2">
      <c r="A116" t="s">
        <v>598</v>
      </c>
      <c r="B116" s="3" t="s">
        <v>279</v>
      </c>
      <c r="C116" s="2" t="s">
        <v>278</v>
      </c>
      <c r="D116" t="s">
        <v>71</v>
      </c>
      <c r="E116" t="s">
        <v>132</v>
      </c>
      <c r="F116" s="1" t="s">
        <v>187</v>
      </c>
      <c r="G116" s="3"/>
      <c r="H116" t="s">
        <v>331</v>
      </c>
      <c r="I116" t="s">
        <v>496</v>
      </c>
      <c r="J116" t="s">
        <v>321</v>
      </c>
      <c r="K116" t="s">
        <v>320</v>
      </c>
      <c r="L116" t="s">
        <v>333</v>
      </c>
      <c r="M116" t="s">
        <v>323</v>
      </c>
      <c r="N116" t="s">
        <v>627</v>
      </c>
      <c r="O116" t="s">
        <v>627</v>
      </c>
    </row>
    <row r="117" spans="1:15" x14ac:dyDescent="0.2">
      <c r="A117" t="s">
        <v>599</v>
      </c>
      <c r="B117" s="3" t="s">
        <v>279</v>
      </c>
      <c r="C117" s="2" t="s">
        <v>278</v>
      </c>
      <c r="D117" t="s">
        <v>71</v>
      </c>
      <c r="E117" t="s">
        <v>132</v>
      </c>
      <c r="F117" s="1" t="s">
        <v>187</v>
      </c>
      <c r="G117" s="3"/>
      <c r="H117" t="s">
        <v>331</v>
      </c>
      <c r="I117" t="s">
        <v>496</v>
      </c>
      <c r="J117" t="s">
        <v>321</v>
      </c>
      <c r="K117" t="s">
        <v>320</v>
      </c>
      <c r="L117" t="s">
        <v>333</v>
      </c>
      <c r="M117" t="s">
        <v>323</v>
      </c>
      <c r="N117" t="s">
        <v>627</v>
      </c>
      <c r="O117" t="s">
        <v>627</v>
      </c>
    </row>
    <row r="118" spans="1:15" x14ac:dyDescent="0.2">
      <c r="A118" t="s">
        <v>600</v>
      </c>
      <c r="B118" s="3" t="s">
        <v>279</v>
      </c>
      <c r="C118" s="2" t="s">
        <v>278</v>
      </c>
      <c r="D118" t="s">
        <v>71</v>
      </c>
      <c r="E118" t="s">
        <v>132</v>
      </c>
      <c r="F118" s="1" t="s">
        <v>187</v>
      </c>
      <c r="G118" s="3"/>
      <c r="H118" t="s">
        <v>331</v>
      </c>
      <c r="I118" t="s">
        <v>496</v>
      </c>
      <c r="J118" t="s">
        <v>321</v>
      </c>
      <c r="K118" t="s">
        <v>320</v>
      </c>
      <c r="L118" t="s">
        <v>333</v>
      </c>
      <c r="M118" t="s">
        <v>323</v>
      </c>
      <c r="N118" t="s">
        <v>627</v>
      </c>
      <c r="O118" t="s">
        <v>627</v>
      </c>
    </row>
    <row r="119" spans="1:15" x14ac:dyDescent="0.2">
      <c r="A119" t="s">
        <v>601</v>
      </c>
      <c r="B119" s="3" t="s">
        <v>279</v>
      </c>
      <c r="C119" s="2" t="s">
        <v>278</v>
      </c>
      <c r="D119" t="s">
        <v>71</v>
      </c>
      <c r="E119" t="s">
        <v>132</v>
      </c>
      <c r="F119" s="1" t="s">
        <v>187</v>
      </c>
      <c r="G119" s="3"/>
      <c r="H119" t="s">
        <v>331</v>
      </c>
      <c r="I119" t="s">
        <v>496</v>
      </c>
      <c r="J119" t="s">
        <v>321</v>
      </c>
      <c r="K119" t="s">
        <v>320</v>
      </c>
      <c r="L119" t="s">
        <v>333</v>
      </c>
      <c r="M119" t="s">
        <v>323</v>
      </c>
      <c r="N119" t="s">
        <v>627</v>
      </c>
      <c r="O119" t="s">
        <v>627</v>
      </c>
    </row>
    <row r="120" spans="1:15" x14ac:dyDescent="0.2">
      <c r="A120" t="s">
        <v>602</v>
      </c>
      <c r="B120" s="3" t="s">
        <v>279</v>
      </c>
      <c r="C120" s="2" t="s">
        <v>278</v>
      </c>
      <c r="D120" t="s">
        <v>71</v>
      </c>
      <c r="E120" t="s">
        <v>132</v>
      </c>
      <c r="F120" s="1" t="s">
        <v>187</v>
      </c>
      <c r="G120" s="3"/>
      <c r="H120" t="s">
        <v>331</v>
      </c>
      <c r="I120" t="s">
        <v>496</v>
      </c>
      <c r="J120" t="s">
        <v>321</v>
      </c>
      <c r="K120" t="s">
        <v>320</v>
      </c>
      <c r="L120" t="s">
        <v>333</v>
      </c>
      <c r="M120" t="s">
        <v>323</v>
      </c>
      <c r="N120" t="s">
        <v>627</v>
      </c>
      <c r="O120" t="s">
        <v>627</v>
      </c>
    </row>
    <row r="121" spans="1:15" x14ac:dyDescent="0.2">
      <c r="A121" t="s">
        <v>603</v>
      </c>
      <c r="B121" s="3" t="s">
        <v>279</v>
      </c>
      <c r="C121" s="2" t="s">
        <v>278</v>
      </c>
      <c r="D121" t="s">
        <v>71</v>
      </c>
      <c r="E121" t="s">
        <v>132</v>
      </c>
      <c r="F121" s="1" t="s">
        <v>187</v>
      </c>
      <c r="G121" s="3"/>
      <c r="H121" t="s">
        <v>331</v>
      </c>
      <c r="I121" t="s">
        <v>496</v>
      </c>
      <c r="J121" t="s">
        <v>321</v>
      </c>
      <c r="K121" t="s">
        <v>320</v>
      </c>
      <c r="L121" t="s">
        <v>333</v>
      </c>
      <c r="M121" t="s">
        <v>323</v>
      </c>
      <c r="N121" t="s">
        <v>627</v>
      </c>
      <c r="O121" t="s">
        <v>627</v>
      </c>
    </row>
    <row r="122" spans="1:15" x14ac:dyDescent="0.2">
      <c r="A122" t="s">
        <v>604</v>
      </c>
      <c r="B122" s="3" t="s">
        <v>279</v>
      </c>
      <c r="C122" s="2" t="s">
        <v>278</v>
      </c>
      <c r="D122" t="s">
        <v>71</v>
      </c>
      <c r="E122" t="s">
        <v>132</v>
      </c>
      <c r="F122" s="1" t="s">
        <v>187</v>
      </c>
      <c r="G122" s="3"/>
      <c r="H122" t="s">
        <v>331</v>
      </c>
      <c r="I122" t="s">
        <v>496</v>
      </c>
      <c r="J122" t="s">
        <v>321</v>
      </c>
      <c r="K122" t="s">
        <v>320</v>
      </c>
      <c r="L122" t="s">
        <v>333</v>
      </c>
      <c r="M122" t="s">
        <v>323</v>
      </c>
      <c r="N122" t="s">
        <v>627</v>
      </c>
      <c r="O122" t="s">
        <v>627</v>
      </c>
    </row>
    <row r="123" spans="1:15" x14ac:dyDescent="0.2">
      <c r="A123" t="s">
        <v>605</v>
      </c>
      <c r="B123" s="3" t="s">
        <v>279</v>
      </c>
      <c r="C123" s="2" t="s">
        <v>278</v>
      </c>
      <c r="D123" t="s">
        <v>71</v>
      </c>
      <c r="E123" t="s">
        <v>132</v>
      </c>
      <c r="F123" s="1" t="s">
        <v>187</v>
      </c>
      <c r="G123" s="3"/>
      <c r="H123" t="s">
        <v>331</v>
      </c>
      <c r="I123" t="s">
        <v>496</v>
      </c>
      <c r="J123" t="s">
        <v>321</v>
      </c>
      <c r="K123" t="s">
        <v>320</v>
      </c>
      <c r="L123" t="s">
        <v>333</v>
      </c>
      <c r="M123" t="s">
        <v>323</v>
      </c>
      <c r="N123" t="s">
        <v>627</v>
      </c>
      <c r="O123" t="s">
        <v>627</v>
      </c>
    </row>
    <row r="124" spans="1:15" x14ac:dyDescent="0.2">
      <c r="A124" t="s">
        <v>606</v>
      </c>
      <c r="B124" s="3" t="s">
        <v>279</v>
      </c>
      <c r="C124" s="2" t="s">
        <v>278</v>
      </c>
      <c r="D124" t="s">
        <v>71</v>
      </c>
      <c r="E124" t="s">
        <v>132</v>
      </c>
      <c r="F124" s="1" t="s">
        <v>187</v>
      </c>
      <c r="G124" s="3"/>
      <c r="H124" t="s">
        <v>331</v>
      </c>
      <c r="I124" t="s">
        <v>496</v>
      </c>
      <c r="J124" t="s">
        <v>321</v>
      </c>
      <c r="K124" t="s">
        <v>320</v>
      </c>
      <c r="L124" t="s">
        <v>333</v>
      </c>
      <c r="M124" t="s">
        <v>323</v>
      </c>
      <c r="N124" t="s">
        <v>627</v>
      </c>
      <c r="O124" t="s">
        <v>627</v>
      </c>
    </row>
    <row r="125" spans="1:15" x14ac:dyDescent="0.2">
      <c r="A125" t="s">
        <v>607</v>
      </c>
      <c r="B125" s="3" t="s">
        <v>279</v>
      </c>
      <c r="C125" s="2" t="s">
        <v>278</v>
      </c>
      <c r="D125" t="s">
        <v>71</v>
      </c>
      <c r="E125" t="s">
        <v>132</v>
      </c>
      <c r="F125" s="1" t="s">
        <v>187</v>
      </c>
      <c r="G125" s="3"/>
      <c r="H125" t="s">
        <v>331</v>
      </c>
      <c r="I125" t="s">
        <v>496</v>
      </c>
      <c r="J125" t="s">
        <v>321</v>
      </c>
      <c r="K125" t="s">
        <v>320</v>
      </c>
      <c r="L125" t="s">
        <v>333</v>
      </c>
      <c r="M125" t="s">
        <v>323</v>
      </c>
      <c r="N125" t="s">
        <v>627</v>
      </c>
      <c r="O125" t="s">
        <v>627</v>
      </c>
    </row>
    <row r="126" spans="1:15" x14ac:dyDescent="0.2">
      <c r="A126" t="s">
        <v>608</v>
      </c>
      <c r="B126" s="3" t="s">
        <v>279</v>
      </c>
      <c r="C126" s="2" t="s">
        <v>278</v>
      </c>
      <c r="D126" t="s">
        <v>71</v>
      </c>
      <c r="E126" t="s">
        <v>132</v>
      </c>
      <c r="F126" s="1" t="s">
        <v>187</v>
      </c>
      <c r="G126" s="3"/>
      <c r="H126" t="s">
        <v>331</v>
      </c>
      <c r="I126" t="s">
        <v>496</v>
      </c>
      <c r="J126" t="s">
        <v>321</v>
      </c>
      <c r="K126" t="s">
        <v>320</v>
      </c>
      <c r="L126" t="s">
        <v>333</v>
      </c>
      <c r="M126" t="s">
        <v>323</v>
      </c>
      <c r="N126" t="s">
        <v>627</v>
      </c>
      <c r="O126" t="s">
        <v>627</v>
      </c>
    </row>
    <row r="127" spans="1:15" x14ac:dyDescent="0.2">
      <c r="A127" t="s">
        <v>609</v>
      </c>
      <c r="B127" s="3" t="s">
        <v>279</v>
      </c>
      <c r="C127" s="2" t="s">
        <v>278</v>
      </c>
      <c r="D127" t="s">
        <v>71</v>
      </c>
      <c r="E127" t="s">
        <v>132</v>
      </c>
      <c r="F127" s="1" t="s">
        <v>187</v>
      </c>
      <c r="G127" s="3"/>
      <c r="H127" t="s">
        <v>331</v>
      </c>
      <c r="I127" t="s">
        <v>496</v>
      </c>
      <c r="J127" t="s">
        <v>321</v>
      </c>
      <c r="K127" t="s">
        <v>320</v>
      </c>
      <c r="L127" t="s">
        <v>333</v>
      </c>
      <c r="M127" t="s">
        <v>323</v>
      </c>
      <c r="N127" t="s">
        <v>627</v>
      </c>
      <c r="O127" t="s">
        <v>627</v>
      </c>
    </row>
    <row r="128" spans="1:15" x14ac:dyDescent="0.2">
      <c r="A128" t="s">
        <v>610</v>
      </c>
      <c r="B128" s="3" t="s">
        <v>279</v>
      </c>
      <c r="C128" s="2" t="s">
        <v>278</v>
      </c>
      <c r="D128" t="s">
        <v>71</v>
      </c>
      <c r="E128" t="s">
        <v>132</v>
      </c>
      <c r="F128" s="1" t="s">
        <v>187</v>
      </c>
      <c r="G128" s="3"/>
      <c r="H128" t="s">
        <v>331</v>
      </c>
      <c r="I128" t="s">
        <v>496</v>
      </c>
      <c r="J128" t="s">
        <v>321</v>
      </c>
      <c r="K128" t="s">
        <v>320</v>
      </c>
      <c r="L128" t="s">
        <v>333</v>
      </c>
      <c r="M128" t="s">
        <v>323</v>
      </c>
      <c r="N128" t="s">
        <v>627</v>
      </c>
      <c r="O128" t="s">
        <v>627</v>
      </c>
    </row>
    <row r="129" spans="1:15" x14ac:dyDescent="0.2">
      <c r="A129" t="s">
        <v>611</v>
      </c>
      <c r="B129" s="3" t="s">
        <v>279</v>
      </c>
      <c r="C129" s="2" t="s">
        <v>278</v>
      </c>
      <c r="D129" t="s">
        <v>71</v>
      </c>
      <c r="E129" t="s">
        <v>132</v>
      </c>
      <c r="F129" s="1" t="s">
        <v>187</v>
      </c>
      <c r="G129" s="3"/>
      <c r="H129" t="s">
        <v>331</v>
      </c>
      <c r="I129" t="s">
        <v>496</v>
      </c>
      <c r="J129" t="s">
        <v>321</v>
      </c>
      <c r="K129" t="s">
        <v>320</v>
      </c>
      <c r="L129" t="s">
        <v>333</v>
      </c>
      <c r="M129" t="s">
        <v>323</v>
      </c>
      <c r="N129" t="s">
        <v>627</v>
      </c>
      <c r="O129" t="s">
        <v>627</v>
      </c>
    </row>
    <row r="130" spans="1:15" x14ac:dyDescent="0.2">
      <c r="A130" t="s">
        <v>612</v>
      </c>
      <c r="B130" s="3" t="s">
        <v>279</v>
      </c>
      <c r="C130" s="2" t="s">
        <v>278</v>
      </c>
      <c r="D130" t="s">
        <v>71</v>
      </c>
      <c r="E130" t="s">
        <v>132</v>
      </c>
      <c r="F130" s="1" t="s">
        <v>187</v>
      </c>
      <c r="G130" s="3"/>
      <c r="H130" t="s">
        <v>331</v>
      </c>
      <c r="I130" t="s">
        <v>496</v>
      </c>
      <c r="J130" t="s">
        <v>321</v>
      </c>
      <c r="K130" t="s">
        <v>320</v>
      </c>
      <c r="L130" t="s">
        <v>333</v>
      </c>
      <c r="M130" t="s">
        <v>323</v>
      </c>
      <c r="N130" t="s">
        <v>627</v>
      </c>
      <c r="O130" t="s">
        <v>627</v>
      </c>
    </row>
    <row r="131" spans="1:15" x14ac:dyDescent="0.2">
      <c r="A131" t="s">
        <v>613</v>
      </c>
      <c r="B131" s="3" t="s">
        <v>279</v>
      </c>
      <c r="C131" s="2" t="s">
        <v>278</v>
      </c>
      <c r="D131" t="s">
        <v>71</v>
      </c>
      <c r="E131" t="s">
        <v>132</v>
      </c>
      <c r="F131" s="1" t="s">
        <v>187</v>
      </c>
      <c r="G131" s="3"/>
      <c r="H131" t="s">
        <v>331</v>
      </c>
      <c r="I131" t="s">
        <v>496</v>
      </c>
      <c r="J131" t="s">
        <v>321</v>
      </c>
      <c r="K131" t="s">
        <v>320</v>
      </c>
      <c r="L131" t="s">
        <v>333</v>
      </c>
      <c r="M131" t="s">
        <v>323</v>
      </c>
      <c r="N131" t="s">
        <v>627</v>
      </c>
      <c r="O131" t="s">
        <v>627</v>
      </c>
    </row>
    <row r="132" spans="1:15" x14ac:dyDescent="0.2">
      <c r="A132" t="s">
        <v>615</v>
      </c>
      <c r="B132" s="3" t="s">
        <v>586</v>
      </c>
      <c r="C132" s="2" t="s">
        <v>254</v>
      </c>
      <c r="D132" t="s">
        <v>71</v>
      </c>
      <c r="E132" t="s">
        <v>286</v>
      </c>
      <c r="F132" s="1" t="s">
        <v>186</v>
      </c>
      <c r="G132" s="3"/>
      <c r="H132" t="s">
        <v>330</v>
      </c>
      <c r="J132" t="s">
        <v>321</v>
      </c>
      <c r="K132" t="s">
        <v>320</v>
      </c>
      <c r="L132" t="s">
        <v>327</v>
      </c>
      <c r="M132" t="s">
        <v>323</v>
      </c>
      <c r="N132" t="s">
        <v>628</v>
      </c>
      <c r="O132" t="s">
        <v>628</v>
      </c>
    </row>
    <row r="133" spans="1:15" x14ac:dyDescent="0.2">
      <c r="A133" t="s">
        <v>616</v>
      </c>
      <c r="B133" s="3" t="s">
        <v>586</v>
      </c>
      <c r="C133" s="2" t="s">
        <v>254</v>
      </c>
      <c r="D133" t="s">
        <v>71</v>
      </c>
      <c r="E133" t="s">
        <v>286</v>
      </c>
      <c r="F133" s="1" t="s">
        <v>186</v>
      </c>
      <c r="G133" s="3"/>
      <c r="H133" t="s">
        <v>330</v>
      </c>
      <c r="J133" t="s">
        <v>321</v>
      </c>
      <c r="K133" t="s">
        <v>320</v>
      </c>
      <c r="L133" t="s">
        <v>327</v>
      </c>
      <c r="M133" t="s">
        <v>323</v>
      </c>
      <c r="N133" t="s">
        <v>628</v>
      </c>
      <c r="O133" t="s">
        <v>628</v>
      </c>
    </row>
    <row r="134" spans="1:15" x14ac:dyDescent="0.2">
      <c r="A134" t="s">
        <v>617</v>
      </c>
      <c r="B134" s="3" t="s">
        <v>586</v>
      </c>
      <c r="C134" s="2" t="s">
        <v>254</v>
      </c>
      <c r="D134" t="s">
        <v>71</v>
      </c>
      <c r="E134" t="s">
        <v>286</v>
      </c>
      <c r="F134" s="1" t="s">
        <v>186</v>
      </c>
      <c r="G134" s="3"/>
      <c r="H134" t="s">
        <v>330</v>
      </c>
      <c r="J134" t="s">
        <v>321</v>
      </c>
      <c r="K134" t="s">
        <v>320</v>
      </c>
      <c r="L134" t="s">
        <v>327</v>
      </c>
      <c r="M134" t="s">
        <v>323</v>
      </c>
      <c r="N134" t="s">
        <v>628</v>
      </c>
      <c r="O134" t="s">
        <v>628</v>
      </c>
    </row>
    <row r="135" spans="1:15" x14ac:dyDescent="0.2">
      <c r="A135" t="s">
        <v>618</v>
      </c>
      <c r="B135" s="3" t="s">
        <v>586</v>
      </c>
      <c r="C135" s="2" t="s">
        <v>254</v>
      </c>
      <c r="D135" t="s">
        <v>71</v>
      </c>
      <c r="E135" t="s">
        <v>286</v>
      </c>
      <c r="F135" s="1" t="s">
        <v>186</v>
      </c>
      <c r="G135" s="3"/>
      <c r="H135" t="s">
        <v>330</v>
      </c>
      <c r="J135" t="s">
        <v>321</v>
      </c>
      <c r="K135" t="s">
        <v>320</v>
      </c>
      <c r="L135" t="s">
        <v>327</v>
      </c>
      <c r="M135" t="s">
        <v>323</v>
      </c>
      <c r="N135" t="s">
        <v>628</v>
      </c>
      <c r="O135" t="s">
        <v>628</v>
      </c>
    </row>
    <row r="136" spans="1:15" x14ac:dyDescent="0.2">
      <c r="A136" t="s">
        <v>619</v>
      </c>
      <c r="B136" s="3" t="s">
        <v>586</v>
      </c>
      <c r="C136" s="2" t="s">
        <v>254</v>
      </c>
      <c r="D136" t="s">
        <v>71</v>
      </c>
      <c r="E136" t="s">
        <v>286</v>
      </c>
      <c r="F136" s="1" t="s">
        <v>186</v>
      </c>
      <c r="G136" s="3"/>
      <c r="H136" t="s">
        <v>330</v>
      </c>
      <c r="J136" t="s">
        <v>321</v>
      </c>
      <c r="K136" t="s">
        <v>320</v>
      </c>
      <c r="L136" t="s">
        <v>327</v>
      </c>
      <c r="M136" t="s">
        <v>323</v>
      </c>
      <c r="N136" t="s">
        <v>628</v>
      </c>
      <c r="O136" t="s">
        <v>628</v>
      </c>
    </row>
    <row r="137" spans="1:15" x14ac:dyDescent="0.2">
      <c r="A137" t="s">
        <v>620</v>
      </c>
      <c r="B137" s="3" t="s">
        <v>586</v>
      </c>
      <c r="C137" s="2" t="s">
        <v>254</v>
      </c>
      <c r="D137" t="s">
        <v>71</v>
      </c>
      <c r="E137" t="s">
        <v>286</v>
      </c>
      <c r="F137" s="1" t="s">
        <v>186</v>
      </c>
      <c r="G137" s="3"/>
      <c r="H137" t="s">
        <v>330</v>
      </c>
      <c r="J137" t="s">
        <v>321</v>
      </c>
      <c r="K137" t="s">
        <v>320</v>
      </c>
      <c r="L137" t="s">
        <v>327</v>
      </c>
      <c r="M137" t="s">
        <v>323</v>
      </c>
      <c r="N137" t="s">
        <v>628</v>
      </c>
      <c r="O137" t="s">
        <v>628</v>
      </c>
    </row>
    <row r="138" spans="1:15" x14ac:dyDescent="0.2">
      <c r="A138" t="s">
        <v>621</v>
      </c>
      <c r="B138" s="3" t="s">
        <v>586</v>
      </c>
      <c r="C138" s="2" t="s">
        <v>254</v>
      </c>
      <c r="D138" t="s">
        <v>71</v>
      </c>
      <c r="E138" t="s">
        <v>286</v>
      </c>
      <c r="F138" s="1" t="s">
        <v>186</v>
      </c>
      <c r="G138" s="3"/>
      <c r="H138" t="s">
        <v>330</v>
      </c>
      <c r="J138" t="s">
        <v>321</v>
      </c>
      <c r="K138" t="s">
        <v>320</v>
      </c>
      <c r="L138" t="s">
        <v>327</v>
      </c>
      <c r="M138" t="s">
        <v>323</v>
      </c>
      <c r="N138" t="s">
        <v>628</v>
      </c>
      <c r="O138" t="s">
        <v>628</v>
      </c>
    </row>
    <row r="139" spans="1:15" x14ac:dyDescent="0.2">
      <c r="A139" t="s">
        <v>622</v>
      </c>
      <c r="B139" s="3" t="s">
        <v>586</v>
      </c>
      <c r="C139" s="2" t="s">
        <v>254</v>
      </c>
      <c r="D139" t="s">
        <v>71</v>
      </c>
      <c r="E139" t="s">
        <v>286</v>
      </c>
      <c r="F139" s="1" t="s">
        <v>186</v>
      </c>
      <c r="G139" s="3"/>
      <c r="H139" t="s">
        <v>330</v>
      </c>
      <c r="J139" t="s">
        <v>321</v>
      </c>
      <c r="K139" t="s">
        <v>320</v>
      </c>
      <c r="L139" t="s">
        <v>327</v>
      </c>
      <c r="M139" t="s">
        <v>323</v>
      </c>
      <c r="N139" t="s">
        <v>628</v>
      </c>
      <c r="O139" t="s">
        <v>628</v>
      </c>
    </row>
    <row r="140" spans="1:15" x14ac:dyDescent="0.2">
      <c r="A140" t="s">
        <v>648</v>
      </c>
      <c r="B140" s="3" t="s">
        <v>586</v>
      </c>
      <c r="C140" s="2" t="s">
        <v>254</v>
      </c>
      <c r="D140" t="s">
        <v>71</v>
      </c>
      <c r="E140" t="s">
        <v>286</v>
      </c>
      <c r="F140" s="1" t="s">
        <v>186</v>
      </c>
      <c r="G140" s="3"/>
      <c r="H140" t="s">
        <v>330</v>
      </c>
      <c r="J140" t="s">
        <v>321</v>
      </c>
      <c r="K140" t="s">
        <v>320</v>
      </c>
      <c r="L140" t="s">
        <v>327</v>
      </c>
      <c r="M140" t="s">
        <v>323</v>
      </c>
      <c r="N140" t="s">
        <v>628</v>
      </c>
      <c r="O140" t="s">
        <v>628</v>
      </c>
    </row>
    <row r="141" spans="1:15" x14ac:dyDescent="0.2">
      <c r="A141" t="s">
        <v>650</v>
      </c>
      <c r="B141" t="s">
        <v>649</v>
      </c>
      <c r="C141" s="2" t="s">
        <v>252</v>
      </c>
      <c r="D141" t="s">
        <v>71</v>
      </c>
      <c r="E141" t="s">
        <v>286</v>
      </c>
      <c r="F141" s="1" t="s">
        <v>185</v>
      </c>
      <c r="G141" s="3"/>
      <c r="H141" t="s">
        <v>329</v>
      </c>
      <c r="J141" t="s">
        <v>321</v>
      </c>
      <c r="K141" t="s">
        <v>320</v>
      </c>
      <c r="L141" t="s">
        <v>327</v>
      </c>
      <c r="M141" t="s">
        <v>323</v>
      </c>
      <c r="N141" t="s">
        <v>628</v>
      </c>
      <c r="O141" t="s">
        <v>628</v>
      </c>
    </row>
    <row r="142" spans="1:15" x14ac:dyDescent="0.2">
      <c r="A142" t="s">
        <v>282</v>
      </c>
      <c r="B142" s="3" t="s">
        <v>282</v>
      </c>
      <c r="C142" s="2" t="s">
        <v>253</v>
      </c>
      <c r="D142" t="s">
        <v>71</v>
      </c>
      <c r="E142" t="s">
        <v>286</v>
      </c>
      <c r="F142" s="1" t="s">
        <v>263</v>
      </c>
      <c r="G142" s="3"/>
      <c r="H142" t="s">
        <v>328</v>
      </c>
      <c r="I142" t="s">
        <v>326</v>
      </c>
      <c r="J142" t="s">
        <v>321</v>
      </c>
      <c r="K142" t="s">
        <v>320</v>
      </c>
      <c r="L142" t="s">
        <v>327</v>
      </c>
      <c r="M142" t="s">
        <v>323</v>
      </c>
      <c r="N142" t="s">
        <v>628</v>
      </c>
      <c r="O142" t="s">
        <v>628</v>
      </c>
    </row>
    <row r="143" spans="1:15" x14ac:dyDescent="0.2">
      <c r="A143" t="s">
        <v>653</v>
      </c>
      <c r="B143" t="s">
        <v>653</v>
      </c>
      <c r="N143" t="s">
        <v>631</v>
      </c>
      <c r="O143" t="s">
        <v>656</v>
      </c>
    </row>
    <row r="144" spans="1:15" x14ac:dyDescent="0.2">
      <c r="A144" t="s">
        <v>654</v>
      </c>
      <c r="B144" t="s">
        <v>654</v>
      </c>
      <c r="N144" t="s">
        <v>659</v>
      </c>
      <c r="O144" t="s">
        <v>657</v>
      </c>
    </row>
    <row r="145" spans="1:15" x14ac:dyDescent="0.2">
      <c r="A145" t="s">
        <v>655</v>
      </c>
      <c r="B145" t="s">
        <v>655</v>
      </c>
      <c r="N145" t="s">
        <v>627</v>
      </c>
      <c r="O145" t="s">
        <v>658</v>
      </c>
    </row>
    <row r="146" spans="1:15" x14ac:dyDescent="0.2">
      <c r="B146" t="s">
        <v>660</v>
      </c>
      <c r="C146" t="s">
        <v>661</v>
      </c>
      <c r="D146" t="s">
        <v>71</v>
      </c>
      <c r="E146" t="s">
        <v>662</v>
      </c>
      <c r="H146" t="s">
        <v>661</v>
      </c>
      <c r="J146" t="s">
        <v>321</v>
      </c>
      <c r="K146" t="s">
        <v>320</v>
      </c>
      <c r="L146" t="s">
        <v>663</v>
      </c>
      <c r="M146" t="s">
        <v>323</v>
      </c>
      <c r="N146" t="s">
        <v>627</v>
      </c>
      <c r="O146" t="s">
        <v>658</v>
      </c>
    </row>
    <row r="147" spans="1:15" x14ac:dyDescent="0.2">
      <c r="B147" s="19" t="s">
        <v>666</v>
      </c>
      <c r="C147" t="s">
        <v>667</v>
      </c>
      <c r="D147" t="s">
        <v>46</v>
      </c>
      <c r="E147" t="s">
        <v>668</v>
      </c>
      <c r="H147" s="20" t="s">
        <v>667</v>
      </c>
      <c r="J147" t="s">
        <v>321</v>
      </c>
      <c r="K147" t="s">
        <v>320</v>
      </c>
      <c r="L147" t="s">
        <v>669</v>
      </c>
      <c r="M147" t="s">
        <v>323</v>
      </c>
      <c r="N147" t="s">
        <v>670</v>
      </c>
      <c r="O147" t="s">
        <v>671</v>
      </c>
    </row>
  </sheetData>
  <autoFilter ref="A1:O146" xr:uid="{5C8C060A-FE78-4FE1-AD2C-D8B3D9F28C45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5571-A4F7-4096-BC9A-876515969333}">
  <dimension ref="A1:O116"/>
  <sheetViews>
    <sheetView topLeftCell="A55" workbookViewId="0">
      <selection activeCell="A93" sqref="A93"/>
    </sheetView>
  </sheetViews>
  <sheetFormatPr defaultRowHeight="14.25" x14ac:dyDescent="0.2"/>
  <cols>
    <col min="1" max="1" width="24" customWidth="1"/>
    <col min="3" max="3" width="17.625" bestFit="1" customWidth="1"/>
    <col min="4" max="4" width="12.75" bestFit="1" customWidth="1"/>
    <col min="5" max="5" width="15.375" bestFit="1" customWidth="1"/>
    <col min="6" max="6" width="12.75" bestFit="1" customWidth="1"/>
    <col min="7" max="7" width="26.625" bestFit="1" customWidth="1"/>
    <col min="8" max="8" width="18.75" bestFit="1" customWidth="1"/>
    <col min="12" max="13" width="14.125" bestFit="1" customWidth="1"/>
    <col min="14" max="14" width="13" bestFit="1" customWidth="1"/>
  </cols>
  <sheetData>
    <row r="1" spans="1:15" x14ac:dyDescent="0.2">
      <c r="A1" t="s">
        <v>124</v>
      </c>
      <c r="B1" t="s">
        <v>125</v>
      </c>
      <c r="C1" t="s">
        <v>573</v>
      </c>
      <c r="D1" t="s">
        <v>540</v>
      </c>
      <c r="E1" t="s">
        <v>542</v>
      </c>
      <c r="F1" t="s">
        <v>589</v>
      </c>
    </row>
    <row r="2" spans="1:15" x14ac:dyDescent="0.2">
      <c r="A2" t="s">
        <v>290</v>
      </c>
      <c r="B2" t="s">
        <v>46</v>
      </c>
      <c r="C2">
        <f>IFERROR(VLOOKUP(VLOOKUP(A2,Sheet1!B:C,2,0),[1]Sheet1!$B$1:$H$65536,2,0),0)</f>
        <v>0</v>
      </c>
      <c r="E2">
        <v>1</v>
      </c>
    </row>
    <row r="3" spans="1:15" x14ac:dyDescent="0.2">
      <c r="A3" s="1" t="s">
        <v>72</v>
      </c>
      <c r="B3" t="s">
        <v>46</v>
      </c>
      <c r="C3">
        <f>VLOOKUP(G3,[2]Sheet1!$F$1:$H$65536,3,0)</f>
        <v>1196738.54</v>
      </c>
      <c r="D3">
        <v>217860026.78</v>
      </c>
      <c r="E3">
        <f t="shared" ref="E3:E25" si="0">C3/D3</f>
        <v>5.4931533686466208E-3</v>
      </c>
      <c r="F3">
        <f>IFERROR(VLOOKUP(G3,[3]Sheet1!$E:$M,8,0),0)</f>
        <v>0</v>
      </c>
      <c r="G3" s="4" t="str">
        <f>VLOOKUP(A3,Sheet1!B:C,2,0)</f>
        <v>安邦资产稳健精选1号（第二期）</v>
      </c>
      <c r="H3" s="9" t="e">
        <f>VLOOKUP(G3,[3]Sheet1!$E:$K,7,0)</f>
        <v>#N/A</v>
      </c>
      <c r="I3" t="e">
        <f>VLOOKUP(G3,[3]Sheet1!$E:$K,5,0)</f>
        <v>#N/A</v>
      </c>
      <c r="J3" t="e">
        <f t="shared" ref="J3:J8" si="1">C3-H3</f>
        <v>#N/A</v>
      </c>
      <c r="K3" t="e">
        <f t="shared" ref="K3:K8" si="2">C3-I3</f>
        <v>#N/A</v>
      </c>
      <c r="L3" t="e">
        <f t="shared" ref="L3:L8" si="3">J3/C3</f>
        <v>#N/A</v>
      </c>
      <c r="M3" s="7" t="e">
        <f t="shared" ref="M3:M8" si="4">K3/C3</f>
        <v>#N/A</v>
      </c>
      <c r="N3" t="e">
        <f t="shared" ref="N3:N8" si="5">(I3-H3)/H3</f>
        <v>#N/A</v>
      </c>
      <c r="O3" t="e">
        <f t="shared" ref="O3:O8" si="6">I3-H3</f>
        <v>#N/A</v>
      </c>
    </row>
    <row r="4" spans="1:15" x14ac:dyDescent="0.2">
      <c r="A4" s="1" t="s">
        <v>73</v>
      </c>
      <c r="B4" t="s">
        <v>46</v>
      </c>
      <c r="C4">
        <f>VLOOKUP(G4,[2]Sheet1!$F$1:$H$65536,3,0)</f>
        <v>1189198.68</v>
      </c>
      <c r="D4">
        <v>633174495.38</v>
      </c>
      <c r="E4">
        <f t="shared" si="0"/>
        <v>1.8781531610591827E-3</v>
      </c>
      <c r="F4">
        <f>IFERROR(VLOOKUP(G4,[3]Sheet1!$E:$M,8,0),0)</f>
        <v>0</v>
      </c>
      <c r="G4" s="4" t="str">
        <f>VLOOKUP(A4,Sheet1!B:C,2,0)</f>
        <v>安邦稳健精选1号（第三十一期）</v>
      </c>
      <c r="H4" t="e">
        <f>VLOOKUP(G4,[3]Sheet1!$E:$K,7,0)</f>
        <v>#N/A</v>
      </c>
      <c r="I4" t="e">
        <f>VLOOKUP(G4,[3]Sheet1!$E:$K,5,0)</f>
        <v>#N/A</v>
      </c>
      <c r="J4" t="e">
        <f t="shared" si="1"/>
        <v>#N/A</v>
      </c>
      <c r="K4" t="e">
        <f t="shared" si="2"/>
        <v>#N/A</v>
      </c>
      <c r="L4" t="e">
        <f t="shared" si="3"/>
        <v>#N/A</v>
      </c>
      <c r="M4" s="8" t="e">
        <f t="shared" si="4"/>
        <v>#N/A</v>
      </c>
      <c r="N4" t="e">
        <f t="shared" si="5"/>
        <v>#N/A</v>
      </c>
      <c r="O4" t="e">
        <f t="shared" si="6"/>
        <v>#N/A</v>
      </c>
    </row>
    <row r="5" spans="1:15" x14ac:dyDescent="0.2">
      <c r="A5" s="1" t="s">
        <v>74</v>
      </c>
      <c r="B5" t="s">
        <v>46</v>
      </c>
      <c r="C5">
        <f>VLOOKUP(G5,[2]Sheet1!$F$1:$H$65536,3,0)</f>
        <v>1207077.2</v>
      </c>
      <c r="D5">
        <v>642039763.12</v>
      </c>
      <c r="E5">
        <f t="shared" si="0"/>
        <v>1.8800661101334186E-3</v>
      </c>
      <c r="F5">
        <f>IFERROR(VLOOKUP(G5,[3]Sheet1!$E:$M,8,0),0)</f>
        <v>0</v>
      </c>
      <c r="G5" s="4" t="str">
        <f>VLOOKUP(A5,Sheet1!B:C,2,0)</f>
        <v>安邦稳健精选1号（第三十二期）</v>
      </c>
      <c r="H5" t="e">
        <f>VLOOKUP(G5,[3]Sheet1!$E:$K,7,0)</f>
        <v>#N/A</v>
      </c>
      <c r="I5" t="e">
        <f>VLOOKUP(G5,[3]Sheet1!$E:$K,5,0)</f>
        <v>#N/A</v>
      </c>
      <c r="J5" t="e">
        <f t="shared" si="1"/>
        <v>#N/A</v>
      </c>
      <c r="K5" t="e">
        <f t="shared" si="2"/>
        <v>#N/A</v>
      </c>
      <c r="L5" t="e">
        <f t="shared" si="3"/>
        <v>#N/A</v>
      </c>
      <c r="M5" s="8" t="e">
        <f t="shared" si="4"/>
        <v>#N/A</v>
      </c>
      <c r="N5" t="e">
        <f t="shared" si="5"/>
        <v>#N/A</v>
      </c>
      <c r="O5" t="e">
        <f t="shared" si="6"/>
        <v>#N/A</v>
      </c>
    </row>
    <row r="6" spans="1:15" x14ac:dyDescent="0.2">
      <c r="A6" s="1" t="s">
        <v>75</v>
      </c>
      <c r="B6" t="s">
        <v>46</v>
      </c>
      <c r="C6">
        <f>VLOOKUP(G6,[2]Sheet1!$F$1:$H$65536,3,0)</f>
        <v>1198801.99</v>
      </c>
      <c r="D6">
        <v>217944474.30000001</v>
      </c>
      <c r="E6">
        <f t="shared" si="0"/>
        <v>5.5004927004933014E-3</v>
      </c>
      <c r="F6">
        <f>IFERROR(VLOOKUP(G6,[3]Sheet1!$E:$M,8,0),0)</f>
        <v>0</v>
      </c>
      <c r="G6" s="4" t="str">
        <f>VLOOKUP(A6,Sheet1!B:C,2,0)</f>
        <v>安邦资产稳健精选1号（第五期）</v>
      </c>
      <c r="H6" t="e">
        <f>VLOOKUP(G6,[3]Sheet1!$E:$K,7,0)</f>
        <v>#N/A</v>
      </c>
      <c r="I6" t="e">
        <f>VLOOKUP(G6,[3]Sheet1!$E:$K,5,0)</f>
        <v>#N/A</v>
      </c>
      <c r="J6" t="e">
        <f t="shared" si="1"/>
        <v>#N/A</v>
      </c>
      <c r="K6" t="e">
        <f t="shared" si="2"/>
        <v>#N/A</v>
      </c>
      <c r="L6" t="e">
        <f t="shared" si="3"/>
        <v>#N/A</v>
      </c>
      <c r="M6" s="8" t="e">
        <f t="shared" si="4"/>
        <v>#N/A</v>
      </c>
      <c r="N6" t="e">
        <f t="shared" si="5"/>
        <v>#N/A</v>
      </c>
      <c r="O6" t="e">
        <f t="shared" si="6"/>
        <v>#N/A</v>
      </c>
    </row>
    <row r="7" spans="1:15" x14ac:dyDescent="0.2">
      <c r="A7" s="1" t="s">
        <v>76</v>
      </c>
      <c r="B7" t="s">
        <v>46</v>
      </c>
      <c r="C7">
        <f>VLOOKUP(G7,[2]Sheet1!$F$1:$H$65536,3,0)</f>
        <v>1190958.21</v>
      </c>
      <c r="D7">
        <v>352761428.81999999</v>
      </c>
      <c r="E7">
        <f t="shared" si="0"/>
        <v>3.3761009926277915E-3</v>
      </c>
      <c r="F7">
        <f>IFERROR(VLOOKUP(G7,[3]Sheet1!$E:$M,8,0),0)</f>
        <v>0</v>
      </c>
      <c r="G7" s="4" t="str">
        <f>VLOOKUP(A7,Sheet1!B:C,2,0)</f>
        <v>安邦资产稳健精选2号（第一期）</v>
      </c>
      <c r="H7" t="e">
        <f>VLOOKUP(G7,[3]Sheet1!$E:$K,7,0)</f>
        <v>#N/A</v>
      </c>
      <c r="I7" t="e">
        <f>VLOOKUP(G7,[3]Sheet1!$E:$K,5,0)</f>
        <v>#N/A</v>
      </c>
      <c r="J7" t="e">
        <f t="shared" si="1"/>
        <v>#N/A</v>
      </c>
      <c r="K7" t="e">
        <f t="shared" si="2"/>
        <v>#N/A</v>
      </c>
      <c r="L7" t="e">
        <f t="shared" si="3"/>
        <v>#N/A</v>
      </c>
      <c r="M7" s="8" t="e">
        <f t="shared" si="4"/>
        <v>#N/A</v>
      </c>
      <c r="N7" t="e">
        <f t="shared" si="5"/>
        <v>#N/A</v>
      </c>
      <c r="O7" t="e">
        <f t="shared" si="6"/>
        <v>#N/A</v>
      </c>
    </row>
    <row r="8" spans="1:15" x14ac:dyDescent="0.2">
      <c r="A8" s="1" t="s">
        <v>77</v>
      </c>
      <c r="B8" t="s">
        <v>46</v>
      </c>
      <c r="C8">
        <f>VLOOKUP(G8,[2]Sheet1!$F$1:$H$65536,3,0)</f>
        <v>1188907.01</v>
      </c>
      <c r="D8">
        <v>643707948.87</v>
      </c>
      <c r="E8">
        <f t="shared" si="0"/>
        <v>1.8469664885870558E-3</v>
      </c>
      <c r="F8">
        <f>IFERROR(VLOOKUP(G8,[3]Sheet1!$E:$M,8,0),0)</f>
        <v>0</v>
      </c>
      <c r="G8" s="4" t="str">
        <f>VLOOKUP(A8,Sheet1!B:C,2,0)</f>
        <v>安邦稳健精选2号（第十九期）</v>
      </c>
      <c r="H8" t="e">
        <f>VLOOKUP(G8,[3]Sheet1!$E:$K,7,0)</f>
        <v>#N/A</v>
      </c>
      <c r="I8" t="e">
        <f>VLOOKUP(G8,[3]Sheet1!$E:$K,5,0)</f>
        <v>#N/A</v>
      </c>
      <c r="J8" t="e">
        <f t="shared" si="1"/>
        <v>#N/A</v>
      </c>
      <c r="K8" t="e">
        <f t="shared" si="2"/>
        <v>#N/A</v>
      </c>
      <c r="L8" t="e">
        <f t="shared" si="3"/>
        <v>#N/A</v>
      </c>
      <c r="M8" s="8" t="e">
        <f t="shared" si="4"/>
        <v>#N/A</v>
      </c>
      <c r="N8" t="e">
        <f t="shared" si="5"/>
        <v>#N/A</v>
      </c>
      <c r="O8" t="e">
        <f t="shared" si="6"/>
        <v>#N/A</v>
      </c>
    </row>
    <row r="9" spans="1:15" x14ac:dyDescent="0.2">
      <c r="A9" s="1" t="s">
        <v>78</v>
      </c>
      <c r="B9" t="s">
        <v>46</v>
      </c>
      <c r="C9">
        <f>VLOOKUP(G9,[2]Sheet1!$F$1:$H$65536,3,0)</f>
        <v>1204521.3899999999</v>
      </c>
      <c r="D9">
        <v>285660643.95999998</v>
      </c>
      <c r="E9">
        <f t="shared" si="0"/>
        <v>4.216616518475204E-3</v>
      </c>
      <c r="F9">
        <f>IFERROR(VLOOKUP(G9,[3]Sheet1!$E:$M,8,0),0)</f>
        <v>0</v>
      </c>
      <c r="G9" s="4" t="str">
        <f>VLOOKUP(A9,Sheet1!B:C,2,0)</f>
        <v>安邦资产稳健精选2号（第二期）</v>
      </c>
    </row>
    <row r="10" spans="1:15" x14ac:dyDescent="0.2">
      <c r="A10" s="1" t="s">
        <v>79</v>
      </c>
      <c r="B10" t="s">
        <v>46</v>
      </c>
      <c r="C10">
        <f>VLOOKUP(G10,[2]Sheet1!$F$1:$H$65536,3,0)</f>
        <v>1191901.95</v>
      </c>
      <c r="D10">
        <v>620059580.38</v>
      </c>
      <c r="E10">
        <f t="shared" si="0"/>
        <v>1.9222377779721581E-3</v>
      </c>
      <c r="F10">
        <f>IFERROR(VLOOKUP(G10,[3]Sheet1!$E:$M,8,0),0)</f>
        <v>0</v>
      </c>
      <c r="G10" s="4" t="str">
        <f>VLOOKUP(A10,Sheet1!B:C,2,0)</f>
        <v>安邦稳健精选2号（第二十期）</v>
      </c>
    </row>
    <row r="11" spans="1:15" x14ac:dyDescent="0.2">
      <c r="A11" s="1" t="s">
        <v>80</v>
      </c>
      <c r="B11" t="s">
        <v>46</v>
      </c>
      <c r="C11">
        <f>VLOOKUP(G11,[2]Sheet1!$F$1:$H$65536,3,0)</f>
        <v>1215639.1499999999</v>
      </c>
      <c r="D11">
        <v>666915639.14999998</v>
      </c>
      <c r="E11">
        <f t="shared" si="0"/>
        <v>1.8227779926549049E-3</v>
      </c>
      <c r="F11">
        <f>IFERROR(VLOOKUP(G11,[3]Sheet1!$E:$M,8,0),0)</f>
        <v>0</v>
      </c>
      <c r="G11" s="4" t="str">
        <f>VLOOKUP(A11,Sheet1!B:C,2,0)</f>
        <v>安邦稳健精选2号（第二十一期）</v>
      </c>
    </row>
    <row r="12" spans="1:15" x14ac:dyDescent="0.2">
      <c r="A12" s="1" t="s">
        <v>81</v>
      </c>
      <c r="B12" t="s">
        <v>46</v>
      </c>
      <c r="C12">
        <f>VLOOKUP(G12,[2]Sheet1!$F$1:$H$65536,3,0)</f>
        <v>1197491.3600000001</v>
      </c>
      <c r="D12">
        <v>632316790.05999994</v>
      </c>
      <c r="E12">
        <f t="shared" si="0"/>
        <v>1.8938155349099164E-3</v>
      </c>
      <c r="F12">
        <f>IFERROR(VLOOKUP(G12,[3]Sheet1!$E:$M,8,0),0)</f>
        <v>0</v>
      </c>
      <c r="G12" s="4" t="str">
        <f>VLOOKUP(A12,Sheet1!B:C,2,0)</f>
        <v>安邦资产稳健精选2号（第三期）</v>
      </c>
    </row>
    <row r="13" spans="1:15" x14ac:dyDescent="0.2">
      <c r="A13" s="1" t="s">
        <v>82</v>
      </c>
      <c r="B13" t="s">
        <v>46</v>
      </c>
      <c r="C13">
        <f>VLOOKUP(G13,[2]Sheet1!$F$1:$H$65536,3,0)</f>
        <v>1187895.24</v>
      </c>
      <c r="D13">
        <v>644310104.69000006</v>
      </c>
      <c r="E13">
        <f t="shared" si="0"/>
        <v>1.8436700454535593E-3</v>
      </c>
      <c r="F13">
        <f>IFERROR(VLOOKUP(G13,[3]Sheet1!$E:$M,8,0),0)</f>
        <v>0</v>
      </c>
      <c r="G13" s="4" t="str">
        <f>VLOOKUP(A13,Sheet1!B:C,2,0)</f>
        <v>安邦稳健精选2号（第六期）</v>
      </c>
      <c r="I13" s="5" t="s">
        <v>556</v>
      </c>
    </row>
    <row r="14" spans="1:15" x14ac:dyDescent="0.2">
      <c r="A14" s="1" t="s">
        <v>83</v>
      </c>
      <c r="B14" t="s">
        <v>46</v>
      </c>
      <c r="C14">
        <f>VLOOKUP(G14,[2]Sheet1!$F$1:$H$65536,3,0)</f>
        <v>1211886.6399999999</v>
      </c>
      <c r="D14">
        <v>480576585.87</v>
      </c>
      <c r="E14">
        <f t="shared" si="0"/>
        <v>2.5217346737900072E-3</v>
      </c>
      <c r="F14">
        <f>IFERROR(VLOOKUP(G14,[3]Sheet1!$E:$M,8,0),0)</f>
        <v>0</v>
      </c>
      <c r="G14" s="4" t="str">
        <f>VLOOKUP(A14,Sheet1!B:C,2,0)</f>
        <v>安邦稳健精选3号（第二十二期）</v>
      </c>
    </row>
    <row r="15" spans="1:15" x14ac:dyDescent="0.2">
      <c r="A15" s="1" t="s">
        <v>84</v>
      </c>
      <c r="B15" t="s">
        <v>46</v>
      </c>
      <c r="C15">
        <f>VLOOKUP(G15,[2]Sheet1!$F$1:$H$65536,3,0)</f>
        <v>1212072.1200000001</v>
      </c>
      <c r="D15">
        <v>664728555.63999999</v>
      </c>
      <c r="E15">
        <f t="shared" si="0"/>
        <v>1.8234091340231628E-3</v>
      </c>
      <c r="F15">
        <f>IFERROR(VLOOKUP(G15,[3]Sheet1!$E:$M,8,0),0)</f>
        <v>0</v>
      </c>
      <c r="G15" s="4" t="str">
        <f>VLOOKUP(A15,Sheet1!B:C,2,0)</f>
        <v>安邦稳健精选3号（第二十三期）</v>
      </c>
    </row>
    <row r="16" spans="1:15" x14ac:dyDescent="0.2">
      <c r="A16" s="1" t="s">
        <v>85</v>
      </c>
      <c r="B16" t="s">
        <v>46</v>
      </c>
      <c r="C16">
        <f>VLOOKUP(G16,[2]Sheet1!$F$1:$H$65536,3,0)</f>
        <v>1212907.25</v>
      </c>
      <c r="D16">
        <v>664809310.85000002</v>
      </c>
      <c r="E16">
        <f t="shared" si="0"/>
        <v>1.824443837059416E-3</v>
      </c>
      <c r="F16">
        <f>IFERROR(VLOOKUP(G16,[3]Sheet1!$E:$M,8,0),0)</f>
        <v>0</v>
      </c>
      <c r="G16" s="4" t="str">
        <f>VLOOKUP(A16,Sheet1!B:C,2,0)</f>
        <v>安邦稳健精选3号（第三十期）</v>
      </c>
    </row>
    <row r="17" spans="1:9" x14ac:dyDescent="0.2">
      <c r="A17" s="1" t="s">
        <v>86</v>
      </c>
      <c r="B17" t="s">
        <v>46</v>
      </c>
      <c r="C17">
        <f>VLOOKUP(G17,[2]Sheet1!$F$1:$H$65536,3,0)</f>
        <v>1210862.06</v>
      </c>
      <c r="D17">
        <v>665910862.05999994</v>
      </c>
      <c r="E17">
        <f t="shared" si="0"/>
        <v>1.8183545711421341E-3</v>
      </c>
      <c r="F17">
        <f>IFERROR(VLOOKUP(G17,[3]Sheet1!$E:$M,8,0),0)</f>
        <v>0</v>
      </c>
      <c r="G17" s="4" t="str">
        <f>VLOOKUP(A17,Sheet1!B:C,2,0)</f>
        <v>安邦稳健精选3号（第三十二期）</v>
      </c>
    </row>
    <row r="18" spans="1:9" x14ac:dyDescent="0.2">
      <c r="A18" s="1" t="s">
        <v>87</v>
      </c>
      <c r="B18" t="s">
        <v>46</v>
      </c>
      <c r="C18">
        <f>VLOOKUP(G18,[2]Sheet1!$F$1:$H$65536,3,0)</f>
        <v>1213627.48</v>
      </c>
      <c r="D18">
        <v>666169609.87</v>
      </c>
      <c r="E18">
        <f t="shared" si="0"/>
        <v>1.8217995267554069E-3</v>
      </c>
      <c r="F18">
        <f>IFERROR(VLOOKUP(G18,[3]Sheet1!$E:$M,8,0),0)</f>
        <v>0</v>
      </c>
      <c r="G18" s="4" t="str">
        <f>VLOOKUP(A18,Sheet1!B:C,2,0)</f>
        <v>安邦稳健精选3号（第三十九期）</v>
      </c>
    </row>
    <row r="19" spans="1:9" x14ac:dyDescent="0.2">
      <c r="A19" s="1" t="s">
        <v>88</v>
      </c>
      <c r="B19" t="s">
        <v>46</v>
      </c>
      <c r="C19">
        <f>VLOOKUP(G19,[2]Sheet1!$F$1:$H$65536,3,0)</f>
        <v>1211943.51</v>
      </c>
      <c r="D19">
        <v>666477208.77999997</v>
      </c>
      <c r="E19">
        <f t="shared" si="0"/>
        <v>1.8184320394368581E-3</v>
      </c>
      <c r="F19">
        <f>IFERROR(VLOOKUP(G19,[3]Sheet1!$E:$M,8,0),0)</f>
        <v>0</v>
      </c>
      <c r="G19" s="4" t="str">
        <f>VLOOKUP(A19,Sheet1!B:C,2,0)</f>
        <v>安邦稳健精选3号（第四十一期）</v>
      </c>
    </row>
    <row r="20" spans="1:9" x14ac:dyDescent="0.2">
      <c r="A20" s="1" t="s">
        <v>89</v>
      </c>
      <c r="B20" t="s">
        <v>46</v>
      </c>
      <c r="C20">
        <f>VLOOKUP(G20,[2]Sheet1!$F$1:$H$65536,3,0)</f>
        <v>1200208.6399999999</v>
      </c>
      <c r="D20">
        <v>667333275.16999996</v>
      </c>
      <c r="E20">
        <f t="shared" si="0"/>
        <v>1.7985146023090973E-3</v>
      </c>
      <c r="F20">
        <f>IFERROR(VLOOKUP(G20,[3]Sheet1!$E:$M,8,0),0)</f>
        <v>0</v>
      </c>
      <c r="G20" s="4" t="str">
        <f>VLOOKUP(A20,Sheet1!B:C,2,0)</f>
        <v>安邦稳健精选3号（第四十二期）</v>
      </c>
      <c r="I20" s="6" t="s">
        <v>563</v>
      </c>
    </row>
    <row r="21" spans="1:9" x14ac:dyDescent="0.2">
      <c r="A21" s="1" t="s">
        <v>90</v>
      </c>
      <c r="B21" t="s">
        <v>46</v>
      </c>
      <c r="C21">
        <f>VLOOKUP(G21,[2]Sheet1!$F$1:$H$65536,3,0)</f>
        <v>1198018.8999999999</v>
      </c>
      <c r="D21">
        <v>667297508.44000006</v>
      </c>
      <c r="E21">
        <f t="shared" si="0"/>
        <v>1.795329496734843E-3</v>
      </c>
      <c r="F21">
        <f>IFERROR(VLOOKUP(G21,[3]Sheet1!$E:$M,8,0),0)</f>
        <v>0</v>
      </c>
      <c r="G21" s="4" t="str">
        <f>VLOOKUP(A21,Sheet1!B:C,2,0)</f>
        <v>安邦稳健精选3号（第四十三期）</v>
      </c>
    </row>
    <row r="22" spans="1:9" x14ac:dyDescent="0.2">
      <c r="A22" s="1" t="s">
        <v>91</v>
      </c>
      <c r="B22" t="s">
        <v>46</v>
      </c>
      <c r="C22">
        <f>VLOOKUP(G22,[2]Sheet1!$F$1:$H$65536,3,0)</f>
        <v>1214836.1399999999</v>
      </c>
      <c r="D22">
        <v>676800357.78999996</v>
      </c>
      <c r="E22">
        <f t="shared" si="0"/>
        <v>1.7949697071184818E-3</v>
      </c>
      <c r="F22">
        <f>IFERROR(VLOOKUP(G22,[3]Sheet1!$E:$M,8,0),0)</f>
        <v>0</v>
      </c>
      <c r="G22" s="4" t="str">
        <f>VLOOKUP(A22,Sheet1!B:C,2,0)</f>
        <v>安邦稳健精选3号（第四十六期）</v>
      </c>
    </row>
    <row r="23" spans="1:9" x14ac:dyDescent="0.2">
      <c r="A23" s="1" t="s">
        <v>92</v>
      </c>
      <c r="B23" t="s">
        <v>46</v>
      </c>
      <c r="C23">
        <f>VLOOKUP(G23,[2]Sheet1!$F$1:$H$65536,3,0)</f>
        <v>1200445.3500000001</v>
      </c>
      <c r="D23">
        <v>552974950.88999999</v>
      </c>
      <c r="E23">
        <f t="shared" si="0"/>
        <v>2.1708855854463424E-3</v>
      </c>
      <c r="F23">
        <f>IFERROR(VLOOKUP(G23,[3]Sheet1!$E:$M,8,0),0)</f>
        <v>0</v>
      </c>
      <c r="G23" s="4" t="str">
        <f>VLOOKUP(A23,Sheet1!B:C,2,0)</f>
        <v>安邦稳健精选3号（第四十七期）</v>
      </c>
    </row>
    <row r="24" spans="1:9" x14ac:dyDescent="0.2">
      <c r="A24" s="1" t="s">
        <v>93</v>
      </c>
      <c r="B24" t="s">
        <v>46</v>
      </c>
      <c r="C24">
        <f>VLOOKUP(G24,[2]Sheet1!$F$1:$H$65536,3,0)</f>
        <v>1198727.33</v>
      </c>
      <c r="D24">
        <v>654701275.54999995</v>
      </c>
      <c r="E24">
        <f t="shared" si="0"/>
        <v>1.8309530999355025E-3</v>
      </c>
      <c r="F24">
        <f>IFERROR(VLOOKUP(G24,[3]Sheet1!$E:$M,8,0),0)</f>
        <v>0</v>
      </c>
      <c r="G24" s="4" t="str">
        <f>VLOOKUP(A24,Sheet1!B:C,2,0)</f>
        <v>安邦稳健精选3号（第四十八期）</v>
      </c>
    </row>
    <row r="25" spans="1:9" x14ac:dyDescent="0.2">
      <c r="A25" s="1" t="s">
        <v>94</v>
      </c>
      <c r="B25" t="s">
        <v>46</v>
      </c>
      <c r="C25">
        <f>VLOOKUP(G25,[2]Sheet1!$F$1:$H$65536,3,0)</f>
        <v>1199924.6399999999</v>
      </c>
      <c r="D25">
        <v>544846632.50999999</v>
      </c>
      <c r="E25">
        <f t="shared" si="0"/>
        <v>2.2023163371170818E-3</v>
      </c>
      <c r="F25">
        <f>IFERROR(VLOOKUP(G25,[3]Sheet1!$E:$M,8,0),0)</f>
        <v>0</v>
      </c>
      <c r="G25" s="4" t="str">
        <f>VLOOKUP(A25,Sheet1!B:C,2,0)</f>
        <v>安邦稳健精选3号（第四十九期）</v>
      </c>
    </row>
    <row r="26" spans="1:9" x14ac:dyDescent="0.2">
      <c r="A26" s="1" t="s">
        <v>95</v>
      </c>
      <c r="B26" t="s">
        <v>46</v>
      </c>
      <c r="C26">
        <f>IFERROR(VLOOKUP(VLOOKUP(A26,Sheet1!B:C,2,0),[1]Sheet1!$B$1:$H$65536,2,0),0)</f>
        <v>1686140942.3104999</v>
      </c>
      <c r="E26">
        <v>1</v>
      </c>
    </row>
    <row r="27" spans="1:9" x14ac:dyDescent="0.2">
      <c r="A27" s="1" t="s">
        <v>96</v>
      </c>
      <c r="B27" t="s">
        <v>46</v>
      </c>
      <c r="C27">
        <f>IFERROR(VLOOKUP(VLOOKUP(A27,Sheet1!B:C,2,0),[1]Sheet1!$B$1:$H$65536,2,0),0)</f>
        <v>0</v>
      </c>
      <c r="E27">
        <v>1</v>
      </c>
    </row>
    <row r="28" spans="1:9" x14ac:dyDescent="0.2">
      <c r="A28" t="s">
        <v>25</v>
      </c>
      <c r="B28" t="s">
        <v>46</v>
      </c>
      <c r="C28">
        <f>IFERROR(VLOOKUP(VLOOKUP(A28,Sheet1!B:C,2,0),[1]Sheet1!$B$1:$H$65536,2,0),0)</f>
        <v>701026862.37</v>
      </c>
      <c r="E28">
        <v>1</v>
      </c>
    </row>
    <row r="29" spans="1:9" x14ac:dyDescent="0.2">
      <c r="A29" t="s">
        <v>26</v>
      </c>
      <c r="B29" t="s">
        <v>46</v>
      </c>
      <c r="C29">
        <f>IFERROR(VLOOKUP(VLOOKUP(A29,Sheet1!B:C,2,0),[1]Sheet1!$B$1:$H$65536,2,0),0)</f>
        <v>698329104.16999996</v>
      </c>
      <c r="E29">
        <v>1</v>
      </c>
      <c r="I29" s="5" t="s">
        <v>550</v>
      </c>
    </row>
    <row r="30" spans="1:9" x14ac:dyDescent="0.2">
      <c r="A30" t="s">
        <v>27</v>
      </c>
      <c r="B30" t="s">
        <v>46</v>
      </c>
      <c r="C30">
        <f>IFERROR(VLOOKUP(VLOOKUP(A30,Sheet1!B:C,2,0),[1]Sheet1!$B$1:$H$65536,2,0),0)</f>
        <v>370333299.97000003</v>
      </c>
      <c r="E30">
        <v>1</v>
      </c>
      <c r="I30" s="4" t="s">
        <v>548</v>
      </c>
    </row>
    <row r="31" spans="1:9" x14ac:dyDescent="0.2">
      <c r="A31" t="s">
        <v>28</v>
      </c>
      <c r="B31" t="s">
        <v>46</v>
      </c>
      <c r="C31">
        <f>IFERROR(VLOOKUP(VLOOKUP(A31,Sheet1!B:C,2,0),[1]Sheet1!$B$1:$H$65536,2,0),0)</f>
        <v>14012478.57</v>
      </c>
      <c r="E31">
        <v>1</v>
      </c>
      <c r="I31" s="5" t="s">
        <v>549</v>
      </c>
    </row>
    <row r="32" spans="1:9" x14ac:dyDescent="0.2">
      <c r="A32" t="s">
        <v>29</v>
      </c>
      <c r="B32" t="s">
        <v>46</v>
      </c>
      <c r="C32">
        <f>IFERROR(VLOOKUP(VLOOKUP(A32,Sheet1!B:C,2,0),[1]Sheet1!$B$1:$H$65536,2,0),0)</f>
        <v>11738602.43</v>
      </c>
      <c r="E32">
        <v>1</v>
      </c>
      <c r="I32" s="5" t="s">
        <v>557</v>
      </c>
    </row>
    <row r="33" spans="1:9" x14ac:dyDescent="0.2">
      <c r="A33" t="s">
        <v>30</v>
      </c>
      <c r="B33" t="s">
        <v>46</v>
      </c>
      <c r="C33">
        <f>IFERROR(VLOOKUP(VLOOKUP(A33,Sheet1!B:C,2,0),[1]Sheet1!$B$1:$H$65536,2,0),0)</f>
        <v>16882631.609999999</v>
      </c>
      <c r="E33">
        <v>1</v>
      </c>
      <c r="I33" s="4" t="s">
        <v>558</v>
      </c>
    </row>
    <row r="34" spans="1:9" x14ac:dyDescent="0.2">
      <c r="A34" t="s">
        <v>31</v>
      </c>
      <c r="B34" t="s">
        <v>46</v>
      </c>
      <c r="C34">
        <f>IFERROR(VLOOKUP(VLOOKUP(A34,Sheet1!B:C,2,0),[1]Sheet1!$B$1:$H$65536,2,0),0)</f>
        <v>1887539.68</v>
      </c>
      <c r="E34">
        <v>1</v>
      </c>
      <c r="I34" s="5" t="s">
        <v>559</v>
      </c>
    </row>
    <row r="35" spans="1:9" x14ac:dyDescent="0.2">
      <c r="A35" t="s">
        <v>32</v>
      </c>
      <c r="B35" t="s">
        <v>46</v>
      </c>
      <c r="C35">
        <f>IFERROR(VLOOKUP(VLOOKUP(A35,Sheet1!B:C,2,0),[1]Sheet1!$B$1:$H$65536,2,0),0)</f>
        <v>1992555.18</v>
      </c>
      <c r="E35">
        <v>1</v>
      </c>
      <c r="I35" s="4" t="s">
        <v>551</v>
      </c>
    </row>
    <row r="36" spans="1:9" x14ac:dyDescent="0.2">
      <c r="A36" t="s">
        <v>33</v>
      </c>
      <c r="B36" t="s">
        <v>46</v>
      </c>
      <c r="C36">
        <f>IFERROR(VLOOKUP(VLOOKUP(A36,Sheet1!B:C,2,0),[1]Sheet1!$B$1:$H$65536,2,0),0)</f>
        <v>1888444.07</v>
      </c>
      <c r="E36">
        <v>1</v>
      </c>
      <c r="I36" s="5" t="s">
        <v>552</v>
      </c>
    </row>
    <row r="37" spans="1:9" x14ac:dyDescent="0.2">
      <c r="A37" t="s">
        <v>34</v>
      </c>
      <c r="B37" t="s">
        <v>46</v>
      </c>
      <c r="C37">
        <f>IFERROR(VLOOKUP(VLOOKUP(A37,Sheet1!B:C,2,0),[1]Sheet1!$B$1:$H$65536,2,0),0)</f>
        <v>738352.07</v>
      </c>
      <c r="E37">
        <v>1</v>
      </c>
      <c r="I37" s="4" t="s">
        <v>553</v>
      </c>
    </row>
    <row r="38" spans="1:9" x14ac:dyDescent="0.2">
      <c r="A38" t="s">
        <v>35</v>
      </c>
      <c r="B38" t="s">
        <v>46</v>
      </c>
      <c r="C38">
        <f>IFERROR(VLOOKUP(VLOOKUP(A38,Sheet1!B:C,2,0),[1]Sheet1!$B$1:$H$65536,2,0),0)</f>
        <v>838463.06</v>
      </c>
      <c r="E38">
        <v>1</v>
      </c>
      <c r="I38" s="5" t="s">
        <v>560</v>
      </c>
    </row>
    <row r="39" spans="1:9" x14ac:dyDescent="0.2">
      <c r="A39" t="s">
        <v>36</v>
      </c>
      <c r="B39" t="s">
        <v>46</v>
      </c>
      <c r="C39">
        <f>IFERROR(VLOOKUP(VLOOKUP(A39,Sheet1!B:C,2,0),[1]Sheet1!$B$1:$H$65536,2,0),0)</f>
        <v>938166.15</v>
      </c>
      <c r="E39">
        <v>1</v>
      </c>
      <c r="I39" s="4" t="s">
        <v>561</v>
      </c>
    </row>
    <row r="40" spans="1:9" x14ac:dyDescent="0.2">
      <c r="A40" t="s">
        <v>37</v>
      </c>
      <c r="B40" t="s">
        <v>46</v>
      </c>
      <c r="C40">
        <f>IFERROR(VLOOKUP(VLOOKUP(A40,Sheet1!B:C,2,0),[1]Sheet1!$B$1:$H$65536,2,0),0)</f>
        <v>16899238.25</v>
      </c>
      <c r="E40">
        <v>1</v>
      </c>
      <c r="I40" s="5" t="s">
        <v>554</v>
      </c>
    </row>
    <row r="41" spans="1:9" x14ac:dyDescent="0.2">
      <c r="A41" t="s">
        <v>102</v>
      </c>
      <c r="B41" t="s">
        <v>46</v>
      </c>
      <c r="C41">
        <f>IFERROR(VLOOKUP(VLOOKUP(A41,Sheet1!B:C,2,0),[1]Sheet1!$B$1:$H$65536,2,0),0)</f>
        <v>722714880</v>
      </c>
      <c r="E41">
        <v>1</v>
      </c>
      <c r="I41" s="4" t="s">
        <v>555</v>
      </c>
    </row>
    <row r="42" spans="1:9" x14ac:dyDescent="0.2">
      <c r="A42" t="s">
        <v>103</v>
      </c>
      <c r="B42" t="s">
        <v>46</v>
      </c>
      <c r="C42">
        <f>IFERROR(VLOOKUP(VLOOKUP(A42,Sheet1!B:C,2,0),[1]Sheet1!$B$1:$H$65536,2,0),0)</f>
        <v>706254600</v>
      </c>
      <c r="E42">
        <v>1</v>
      </c>
      <c r="I42" s="5" t="s">
        <v>564</v>
      </c>
    </row>
    <row r="43" spans="1:9" x14ac:dyDescent="0.2">
      <c r="A43" t="s">
        <v>104</v>
      </c>
      <c r="B43" t="s">
        <v>46</v>
      </c>
      <c r="C43">
        <f>IFERROR(VLOOKUP(VLOOKUP(A43,Sheet1!B:C,2,0),[1]Sheet1!$B$1:$H$65536,2,0),0)</f>
        <v>686810880</v>
      </c>
      <c r="E43">
        <v>1</v>
      </c>
      <c r="I43" s="4" t="s">
        <v>565</v>
      </c>
    </row>
    <row r="44" spans="1:9" x14ac:dyDescent="0.2">
      <c r="A44" t="s">
        <v>105</v>
      </c>
      <c r="B44" t="s">
        <v>46</v>
      </c>
      <c r="C44">
        <f>IFERROR(VLOOKUP(VLOOKUP(A44,Sheet1!B:C,2,0),[1]Sheet1!$B$1:$H$65536,2,0),0)</f>
        <v>720157000</v>
      </c>
      <c r="E44">
        <v>1</v>
      </c>
      <c r="I44" s="5" t="s">
        <v>566</v>
      </c>
    </row>
    <row r="45" spans="1:9" x14ac:dyDescent="0.2">
      <c r="A45" t="s">
        <v>97</v>
      </c>
      <c r="B45" t="s">
        <v>46</v>
      </c>
      <c r="C45">
        <f>IFERROR(VLOOKUP(VLOOKUP(A45,Sheet1!B:C,2,0),[1]Sheet1!$B$1:$H$65536,2,0),0)</f>
        <v>12955160.26</v>
      </c>
      <c r="E45">
        <v>1</v>
      </c>
      <c r="I45" s="4" t="s">
        <v>567</v>
      </c>
    </row>
    <row r="46" spans="1:9" x14ac:dyDescent="0.2">
      <c r="A46" t="s">
        <v>98</v>
      </c>
      <c r="B46" t="s">
        <v>46</v>
      </c>
      <c r="C46">
        <f>IFERROR(VLOOKUP(VLOOKUP(A46,Sheet1!B:C,2,0),[1]Sheet1!$B$1:$H$65536,2,0),0)</f>
        <v>12947073.390000001</v>
      </c>
      <c r="E46">
        <v>1</v>
      </c>
      <c r="I46" s="4" t="s">
        <v>568</v>
      </c>
    </row>
    <row r="47" spans="1:9" x14ac:dyDescent="0.2">
      <c r="A47" t="s">
        <v>99</v>
      </c>
      <c r="B47" t="s">
        <v>46</v>
      </c>
      <c r="C47">
        <f>IFERROR(VLOOKUP(VLOOKUP(A47,Sheet1!B:C,2,0),[1]Sheet1!$B$1:$H$65536,2,0),0)</f>
        <v>11814170.84</v>
      </c>
      <c r="E47">
        <v>1</v>
      </c>
      <c r="I47" s="5" t="s">
        <v>562</v>
      </c>
    </row>
    <row r="48" spans="1:9" x14ac:dyDescent="0.2">
      <c r="A48" t="s">
        <v>100</v>
      </c>
      <c r="B48" t="s">
        <v>46</v>
      </c>
      <c r="C48">
        <f>IFERROR(VLOOKUP(VLOOKUP(A48,Sheet1!B:C,2,0),[1]Sheet1!$B$1:$H$65536,2,0),0)</f>
        <v>11819876.970000001</v>
      </c>
      <c r="E48">
        <v>1</v>
      </c>
    </row>
    <row r="49" spans="1:9" x14ac:dyDescent="0.2">
      <c r="A49" t="s">
        <v>267</v>
      </c>
      <c r="B49" t="s">
        <v>46</v>
      </c>
      <c r="C49">
        <f>IFERROR(VLOOKUP(VLOOKUP(A49,Sheet1!B:C,2,0),[1]Sheet1!$B$1:$H$65536,2,0),0)</f>
        <v>1550434.84</v>
      </c>
      <c r="E49">
        <v>1</v>
      </c>
      <c r="I49" s="4" t="s">
        <v>571</v>
      </c>
    </row>
    <row r="50" spans="1:9" x14ac:dyDescent="0.2">
      <c r="A50" t="s">
        <v>268</v>
      </c>
      <c r="B50" t="s">
        <v>46</v>
      </c>
      <c r="C50">
        <f>IFERROR(VLOOKUP(VLOOKUP(A50,Sheet1!B:C,2,0),[1]Sheet1!$B$1:$H$65536,2,0),0)</f>
        <v>499853044.08670002</v>
      </c>
      <c r="E50">
        <v>1</v>
      </c>
      <c r="I50" s="4" t="s">
        <v>569</v>
      </c>
    </row>
    <row r="51" spans="1:9" x14ac:dyDescent="0.2">
      <c r="A51" t="s">
        <v>269</v>
      </c>
      <c r="B51" t="s">
        <v>46</v>
      </c>
      <c r="C51">
        <f>IFERROR(VLOOKUP(VLOOKUP(A51,Sheet1!B:C,2,0),[1]Sheet1!$B$1:$H$65536,2,0),0)</f>
        <v>0</v>
      </c>
      <c r="E51">
        <v>1</v>
      </c>
      <c r="I51" s="5" t="s">
        <v>570</v>
      </c>
    </row>
    <row r="52" spans="1:9" x14ac:dyDescent="0.2">
      <c r="A52" s="1" t="s">
        <v>156</v>
      </c>
      <c r="B52" t="s">
        <v>46</v>
      </c>
      <c r="C52">
        <f>IFERROR(VLOOKUP(VLOOKUP(A52,Sheet1!B:C,2,0),[1]Sheet1!$B$1:$H$65536,2,0),0)</f>
        <v>0</v>
      </c>
      <c r="E52">
        <v>1</v>
      </c>
      <c r="I52" s="4" t="s">
        <v>572</v>
      </c>
    </row>
    <row r="53" spans="1:9" x14ac:dyDescent="0.2">
      <c r="A53" t="s">
        <v>276</v>
      </c>
      <c r="B53" t="s">
        <v>71</v>
      </c>
      <c r="C53">
        <f>IFERROR(VLOOKUP(VLOOKUP(A53,Sheet1!B:C,2,0),[4]Sheet1!$B$1:$H$65536,2,0),0)</f>
        <v>528036386.13</v>
      </c>
      <c r="E53">
        <v>1</v>
      </c>
    </row>
    <row r="54" spans="1:9" x14ac:dyDescent="0.2">
      <c r="A54" t="s">
        <v>106</v>
      </c>
      <c r="B54" t="s">
        <v>71</v>
      </c>
      <c r="C54">
        <f>IFERROR(VLOOKUP(VLOOKUP(A54,Sheet1!B:C,2,0),[4]Sheet1!$B$1:$H$65536,2,0),0)</f>
        <v>785382344.65999997</v>
      </c>
      <c r="E54">
        <v>1</v>
      </c>
    </row>
    <row r="55" spans="1:9" x14ac:dyDescent="0.2">
      <c r="A55" t="s">
        <v>107</v>
      </c>
      <c r="B55" t="s">
        <v>71</v>
      </c>
      <c r="C55">
        <f>IFERROR(VLOOKUP(VLOOKUP(A55,Sheet1!B:C,2,0),[4]Sheet1!$B$1:$H$65536,2,0),0)</f>
        <v>554630445.20000005</v>
      </c>
      <c r="E55">
        <v>1</v>
      </c>
    </row>
    <row r="56" spans="1:9" x14ac:dyDescent="0.2">
      <c r="A56" t="s">
        <v>50</v>
      </c>
      <c r="B56" t="s">
        <v>71</v>
      </c>
      <c r="C56">
        <f>IFERROR(VLOOKUP(VLOOKUP(A56,Sheet1!B:C,2,0),[4]Sheet1!$B$1:$H$65536,2,0),0)</f>
        <v>1051124558.98</v>
      </c>
      <c r="E56">
        <v>1</v>
      </c>
    </row>
    <row r="57" spans="1:9" x14ac:dyDescent="0.2">
      <c r="A57" t="s">
        <v>51</v>
      </c>
      <c r="B57" t="s">
        <v>71</v>
      </c>
      <c r="C57">
        <f>IFERROR(VLOOKUP(VLOOKUP(A57,Sheet1!B:C,2,0),[4]Sheet1!$B$1:$H$65536,2,0),0)</f>
        <v>953499911.00999999</v>
      </c>
      <c r="E57">
        <v>1</v>
      </c>
    </row>
    <row r="58" spans="1:9" x14ac:dyDescent="0.2">
      <c r="A58" t="s">
        <v>101</v>
      </c>
      <c r="B58" t="s">
        <v>71</v>
      </c>
      <c r="C58">
        <f>IFERROR(VLOOKUP(VLOOKUP(A58,Sheet1!B:C,2,0),[4]Sheet1!$B$1:$H$65536,2,0),0)</f>
        <v>4746868661.0129995</v>
      </c>
      <c r="E58">
        <v>1</v>
      </c>
    </row>
    <row r="59" spans="1:9" x14ac:dyDescent="0.2">
      <c r="A59" t="s">
        <v>108</v>
      </c>
      <c r="B59" t="s">
        <v>71</v>
      </c>
      <c r="C59">
        <f>IFERROR(VLOOKUP(VLOOKUP(A59,Sheet1!B:C,2,0),[4]Sheet1!$B$1:$H$65536,2,0),0)</f>
        <v>21550967923.7206</v>
      </c>
      <c r="E59">
        <v>1</v>
      </c>
    </row>
    <row r="60" spans="1:9" x14ac:dyDescent="0.2">
      <c r="A60" t="s">
        <v>109</v>
      </c>
      <c r="B60" t="s">
        <v>71</v>
      </c>
      <c r="C60">
        <f>IFERROR(VLOOKUP(VLOOKUP(A60,Sheet1!B:C,2,0),[4]Sheet1!$B$1:$H$65536,2,0),0)</f>
        <v>16000</v>
      </c>
      <c r="E60">
        <v>1</v>
      </c>
    </row>
    <row r="61" spans="1:9" x14ac:dyDescent="0.2">
      <c r="A61" t="s">
        <v>110</v>
      </c>
      <c r="B61" t="s">
        <v>71</v>
      </c>
      <c r="C61">
        <f>IFERROR(VLOOKUP(VLOOKUP(A61,Sheet1!B:C,2,0),[4]Sheet1!$B$1:$H$65536,2,0),0)</f>
        <v>8025450807.0445995</v>
      </c>
      <c r="E61">
        <v>1</v>
      </c>
    </row>
    <row r="62" spans="1:9" x14ac:dyDescent="0.2">
      <c r="A62" t="s">
        <v>111</v>
      </c>
      <c r="B62" t="s">
        <v>71</v>
      </c>
      <c r="C62">
        <f>IFERROR(VLOOKUP(VLOOKUP(A62,Sheet1!B:C,2,0),[4]Sheet1!$B$1:$H$65536,2,0),0)</f>
        <v>2998500899.46</v>
      </c>
      <c r="E62">
        <v>1</v>
      </c>
    </row>
    <row r="63" spans="1:9" x14ac:dyDescent="0.2">
      <c r="A63" t="s">
        <v>112</v>
      </c>
      <c r="B63" t="s">
        <v>71</v>
      </c>
      <c r="C63">
        <f>IFERROR(VLOOKUP(VLOOKUP(A63,Sheet1!B:C,2,0),[4]Sheet1!$B$1:$H$65536,2,0),0)</f>
        <v>28619.13</v>
      </c>
      <c r="E63">
        <v>1</v>
      </c>
    </row>
    <row r="64" spans="1:9" x14ac:dyDescent="0.2">
      <c r="A64" t="s">
        <v>113</v>
      </c>
      <c r="B64" t="s">
        <v>71</v>
      </c>
      <c r="C64">
        <f>IFERROR(VLOOKUP(VLOOKUP(A64,Sheet1!B:C,2,0),[4]Sheet1!$B$1:$H$65536,2,0),0)</f>
        <v>4998600559.7700005</v>
      </c>
      <c r="E64">
        <v>1</v>
      </c>
    </row>
    <row r="65" spans="1:5" x14ac:dyDescent="0.2">
      <c r="A65" t="s">
        <v>114</v>
      </c>
      <c r="B65" t="s">
        <v>71</v>
      </c>
      <c r="C65">
        <f>IFERROR(VLOOKUP(VLOOKUP(A65,Sheet1!B:C,2,0),[4]Sheet1!$B$1:$H$65536,2,0),0)</f>
        <v>74083614.629999995</v>
      </c>
      <c r="E65">
        <v>1</v>
      </c>
    </row>
    <row r="66" spans="1:5" x14ac:dyDescent="0.2">
      <c r="A66" t="s">
        <v>115</v>
      </c>
      <c r="B66" t="s">
        <v>71</v>
      </c>
      <c r="C66">
        <f>IFERROR(VLOOKUP(VLOOKUP(A66,Sheet1!B:C,2,0),[4]Sheet1!$B$1:$H$65536,2,0),0)</f>
        <v>1000000000</v>
      </c>
      <c r="E66">
        <v>1</v>
      </c>
    </row>
    <row r="67" spans="1:5" x14ac:dyDescent="0.2">
      <c r="A67" t="s">
        <v>116</v>
      </c>
      <c r="B67" t="s">
        <v>71</v>
      </c>
      <c r="C67">
        <f>IFERROR(VLOOKUP(VLOOKUP(A67,Sheet1!B:C,2,0),[4]Sheet1!$B$1:$H$65536,2,0),0)</f>
        <v>271302.46999999997</v>
      </c>
      <c r="E67">
        <v>1</v>
      </c>
    </row>
    <row r="68" spans="1:5" x14ac:dyDescent="0.2">
      <c r="A68" t="s">
        <v>117</v>
      </c>
      <c r="B68" t="s">
        <v>71</v>
      </c>
      <c r="C68">
        <f>IFERROR(VLOOKUP(VLOOKUP(A68,Sheet1!B:C,2,0),[4]Sheet1!$B$1:$H$65536,2,0),0)</f>
        <v>499657239.93199998</v>
      </c>
      <c r="E68">
        <v>1</v>
      </c>
    </row>
    <row r="69" spans="1:5" x14ac:dyDescent="0.2">
      <c r="A69" t="s">
        <v>118</v>
      </c>
      <c r="B69" t="s">
        <v>71</v>
      </c>
      <c r="C69">
        <f>IFERROR(VLOOKUP(VLOOKUP(A69,Sheet1!B:C,2,0),[4]Sheet1!$B$1:$H$65536,2,0),0)</f>
        <v>9802554.0368000008</v>
      </c>
      <c r="E69">
        <v>1</v>
      </c>
    </row>
    <row r="70" spans="1:5" x14ac:dyDescent="0.2">
      <c r="A70" t="s">
        <v>119</v>
      </c>
      <c r="B70" t="s">
        <v>71</v>
      </c>
      <c r="C70">
        <f>IFERROR(VLOOKUP(VLOOKUP(A70,Sheet1!B:C,2,0),[4]Sheet1!$B$1:$H$65536,2,0),0)</f>
        <v>2998251224.1399999</v>
      </c>
      <c r="E70">
        <v>1</v>
      </c>
    </row>
    <row r="71" spans="1:5" x14ac:dyDescent="0.2">
      <c r="A71" t="s">
        <v>120</v>
      </c>
      <c r="B71" t="s">
        <v>71</v>
      </c>
      <c r="C71">
        <f>IFERROR(VLOOKUP(VLOOKUP(A71,Sheet1!B:C,2,0),[4]Sheet1!$B$1:$H$65536,2,0),0)</f>
        <v>3000750225.0700002</v>
      </c>
      <c r="E71">
        <v>1</v>
      </c>
    </row>
    <row r="72" spans="1:5" x14ac:dyDescent="0.2">
      <c r="A72" t="s">
        <v>121</v>
      </c>
      <c r="B72" t="s">
        <v>71</v>
      </c>
      <c r="C72">
        <f>IFERROR(VLOOKUP(VLOOKUP(A72,Sheet1!B:C,2,0),[4]Sheet1!$B$1:$H$65536,2,0),0)</f>
        <v>1000000000</v>
      </c>
      <c r="E72">
        <v>1</v>
      </c>
    </row>
    <row r="73" spans="1:5" x14ac:dyDescent="0.2">
      <c r="A73" t="s">
        <v>130</v>
      </c>
      <c r="B73" t="s">
        <v>71</v>
      </c>
      <c r="C73">
        <f>IFERROR(VLOOKUP(VLOOKUP(A73,Sheet1!B:C,2,0),[4]Sheet1!$B$1:$H$65536,2,0),0)</f>
        <v>499853044.08679998</v>
      </c>
      <c r="E73">
        <v>1</v>
      </c>
    </row>
    <row r="74" spans="1:5" x14ac:dyDescent="0.2">
      <c r="A74" t="s">
        <v>129</v>
      </c>
      <c r="B74" t="s">
        <v>71</v>
      </c>
      <c r="C74">
        <f>IFERROR(VLOOKUP(VLOOKUP(A74,Sheet1!B:C,2,0),[4]Sheet1!$B$1:$H$65536,2,0),0)</f>
        <v>499706176.2942</v>
      </c>
      <c r="E74">
        <v>1</v>
      </c>
    </row>
    <row r="75" spans="1:5" x14ac:dyDescent="0.2">
      <c r="A75" t="s">
        <v>122</v>
      </c>
      <c r="B75" t="s">
        <v>71</v>
      </c>
      <c r="C75">
        <f>IFERROR(VLOOKUP(VLOOKUP(A75,Sheet1!B:C,2,0),[4]Sheet1!$B$1:$H$65536,2,0),0)</f>
        <v>1989406456.3399999</v>
      </c>
      <c r="E75">
        <v>1</v>
      </c>
    </row>
    <row r="76" spans="1:5" x14ac:dyDescent="0.2">
      <c r="A76" t="s">
        <v>128</v>
      </c>
      <c r="B76" t="s">
        <v>71</v>
      </c>
      <c r="C76">
        <f>IFERROR(VLOOKUP(VLOOKUP(A76,Sheet1!B:C,2,0),[4]Sheet1!$B$1:$H$65536,2,0),0)</f>
        <v>499902019.59609997</v>
      </c>
      <c r="E76">
        <v>1</v>
      </c>
    </row>
    <row r="77" spans="1:5" x14ac:dyDescent="0.2">
      <c r="A77" t="s">
        <v>127</v>
      </c>
      <c r="B77" t="s">
        <v>71</v>
      </c>
      <c r="C77">
        <f>IFERROR(VLOOKUP(VLOOKUP(A77,Sheet1!B:C,2,0),[4]Sheet1!$B$1:$H$65536,2,0),0)</f>
        <v>500098019.60390002</v>
      </c>
      <c r="E77">
        <v>1</v>
      </c>
    </row>
    <row r="78" spans="1:5" x14ac:dyDescent="0.2">
      <c r="A78" t="s">
        <v>269</v>
      </c>
      <c r="B78" t="s">
        <v>71</v>
      </c>
      <c r="C78">
        <f>IFERROR(VLOOKUP(VLOOKUP(A78,Sheet1!B:C,2,0),[4]Sheet1!$B$1:$H$65536,2,0),0)</f>
        <v>0</v>
      </c>
      <c r="E78">
        <v>1</v>
      </c>
    </row>
    <row r="79" spans="1:5" x14ac:dyDescent="0.2">
      <c r="A79" t="s">
        <v>271</v>
      </c>
      <c r="B79" t="s">
        <v>71</v>
      </c>
      <c r="C79">
        <f>IFERROR(VLOOKUP(VLOOKUP(A79,Sheet1!B:C,2,0),[4]Sheet1!$B$1:$H$65536,2,0),0)</f>
        <v>491186203.47000003</v>
      </c>
      <c r="E79">
        <v>1</v>
      </c>
    </row>
    <row r="80" spans="1:5" x14ac:dyDescent="0.2">
      <c r="A80" s="3" t="s">
        <v>272</v>
      </c>
      <c r="B80" t="s">
        <v>71</v>
      </c>
      <c r="C80">
        <f>IFERROR(VLOOKUP(VLOOKUP(A80,Sheet1!B:C,2,0),[4]Sheet1!$B$1:$H$65536,2,0),0)</f>
        <v>491080117.20999998</v>
      </c>
      <c r="E80">
        <v>1</v>
      </c>
    </row>
    <row r="81" spans="1:5" x14ac:dyDescent="0.2">
      <c r="A81" s="3" t="s">
        <v>273</v>
      </c>
      <c r="B81" t="s">
        <v>71</v>
      </c>
      <c r="C81">
        <f>IFERROR(VLOOKUP(VLOOKUP(A81,Sheet1!B:C,2,0),[4]Sheet1!$B$1:$H$65536,2,0),0)</f>
        <v>658434075.27999997</v>
      </c>
      <c r="E81">
        <v>1</v>
      </c>
    </row>
    <row r="82" spans="1:5" x14ac:dyDescent="0.2">
      <c r="A82" s="3" t="s">
        <v>274</v>
      </c>
      <c r="B82" t="s">
        <v>71</v>
      </c>
      <c r="C82">
        <f>IFERROR(VLOOKUP(VLOOKUP(A82,Sheet1!B:C,2,0),[4]Sheet1!$B$1:$H$65536,2,0),0)</f>
        <v>657090690.10000002</v>
      </c>
      <c r="E82">
        <v>1</v>
      </c>
    </row>
    <row r="83" spans="1:5" x14ac:dyDescent="0.2">
      <c r="A83" s="3" t="s">
        <v>275</v>
      </c>
      <c r="B83" t="s">
        <v>71</v>
      </c>
      <c r="C83">
        <f>IFERROR(VLOOKUP(VLOOKUP(A83,Sheet1!B:C,2,0),[4]Sheet1!$B$1:$H$65536,2,0),0)</f>
        <v>655619124.88999999</v>
      </c>
      <c r="E83">
        <v>1</v>
      </c>
    </row>
    <row r="84" spans="1:5" x14ac:dyDescent="0.2">
      <c r="A84" s="3" t="s">
        <v>484</v>
      </c>
      <c r="B84" t="s">
        <v>71</v>
      </c>
      <c r="C84">
        <f>IFERROR(VLOOKUP(VLOOKUP(A84,Sheet1!B:C,2,0),[4]Sheet1!$B$1:$H$65536,2,0),0)</f>
        <v>655214915.69000006</v>
      </c>
      <c r="E84">
        <v>1</v>
      </c>
    </row>
    <row r="85" spans="1:5" x14ac:dyDescent="0.2">
      <c r="A85" s="3" t="s">
        <v>487</v>
      </c>
      <c r="B85" t="s">
        <v>71</v>
      </c>
      <c r="C85">
        <f>IFERROR(VLOOKUP(VLOOKUP(A85,Sheet1!B:C,2,0),[4]Sheet1!$B$1:$H$65536,2,0),0)</f>
        <v>669211130.5</v>
      </c>
      <c r="E85">
        <v>1</v>
      </c>
    </row>
    <row r="86" spans="1:5" x14ac:dyDescent="0.2">
      <c r="A86" s="3" t="s">
        <v>490</v>
      </c>
      <c r="B86" t="s">
        <v>71</v>
      </c>
      <c r="C86">
        <f>IFERROR(VLOOKUP(VLOOKUP(A86,Sheet1!B:C,2,0),[4]Sheet1!$B$1:$H$65536,2,0),0)</f>
        <v>669148904.87</v>
      </c>
      <c r="E86">
        <v>1</v>
      </c>
    </row>
    <row r="87" spans="1:5" x14ac:dyDescent="0.2">
      <c r="A87" s="3" t="s">
        <v>493</v>
      </c>
      <c r="B87" t="s">
        <v>71</v>
      </c>
      <c r="C87">
        <f>IFERROR(VLOOKUP(VLOOKUP(A87,Sheet1!B:C,2,0),[4]Sheet1!$B$1:$H$65536,2,0),0)</f>
        <v>660846958.44000006</v>
      </c>
      <c r="E87">
        <v>1</v>
      </c>
    </row>
    <row r="88" spans="1:5" x14ac:dyDescent="0.2">
      <c r="A88" s="3" t="s">
        <v>27</v>
      </c>
      <c r="B88" t="s">
        <v>71</v>
      </c>
      <c r="C88">
        <f>IFERROR(VLOOKUP(VLOOKUP(A88,Sheet1!B:C,2,0),[4]Sheet1!$B$1:$H$65536,2,0),0)</f>
        <v>370333299.97000003</v>
      </c>
      <c r="E88">
        <v>1</v>
      </c>
    </row>
    <row r="89" spans="1:5" x14ac:dyDescent="0.2">
      <c r="A89" s="3" t="s">
        <v>27</v>
      </c>
      <c r="B89" t="s">
        <v>71</v>
      </c>
      <c r="C89">
        <f>IFERROR(VLOOKUP(VLOOKUP(A89,Sheet1!B:C,2,0),[4]Sheet1!$B$1:$H$65536,2,0),0)</f>
        <v>370333299.97000003</v>
      </c>
      <c r="E89">
        <v>1</v>
      </c>
    </row>
    <row r="90" spans="1:5" x14ac:dyDescent="0.2">
      <c r="A90" s="3" t="s">
        <v>279</v>
      </c>
      <c r="B90" t="s">
        <v>71</v>
      </c>
      <c r="C90">
        <f>IFERROR(VLOOKUP(VLOOKUP(A90,Sheet1!B:C,2,0),[4]Sheet1!$B$1:$H$65536,2,0),0)</f>
        <v>13818674425.77</v>
      </c>
      <c r="E90">
        <v>1</v>
      </c>
    </row>
    <row r="91" spans="1:5" x14ac:dyDescent="0.2">
      <c r="A91" s="3" t="s">
        <v>280</v>
      </c>
      <c r="B91" t="s">
        <v>71</v>
      </c>
      <c r="C91">
        <f>IFERROR(VLOOKUP(VLOOKUP(A91,Sheet1!B:C,2,0),[4]Sheet1!$B$1:$H$65536,2,0),0)</f>
        <v>2999354321.6199999</v>
      </c>
      <c r="E91">
        <v>1</v>
      </c>
    </row>
    <row r="92" spans="1:5" x14ac:dyDescent="0.2">
      <c r="A92" s="3" t="s">
        <v>281</v>
      </c>
      <c r="B92" t="s">
        <v>71</v>
      </c>
      <c r="C92">
        <f>IFERROR(VLOOKUP(VLOOKUP(A92,Sheet1!B:C,2,0),[4]Sheet1!$B$1:$H$65536,2,0),0)</f>
        <v>7580330549.4300003</v>
      </c>
      <c r="E92">
        <v>1</v>
      </c>
    </row>
    <row r="93" spans="1:5" x14ac:dyDescent="0.2">
      <c r="A93" s="3" t="s">
        <v>282</v>
      </c>
      <c r="B93" t="s">
        <v>71</v>
      </c>
      <c r="C93">
        <f>IFERROR(VLOOKUP(VLOOKUP(A93,Sheet1!B:C,2,0),[4]Sheet1!$B$1:$H$65536,2,0),0)</f>
        <v>4590555410.7200003</v>
      </c>
      <c r="D93" s="1">
        <v>16900432026.77</v>
      </c>
      <c r="E93">
        <v>0.2716235539688357</v>
      </c>
    </row>
    <row r="94" spans="1:5" x14ac:dyDescent="0.2">
      <c r="A94" s="3" t="s">
        <v>586</v>
      </c>
      <c r="B94" t="s">
        <v>71</v>
      </c>
      <c r="C94">
        <f>IFERROR(VLOOKUP(VLOOKUP(A94,Sheet1!B:C,2,0),[4]Sheet1!$B$1:$H$65536,2,0),0)</f>
        <v>10012336002.370001</v>
      </c>
      <c r="E94">
        <v>1</v>
      </c>
    </row>
    <row r="95" spans="1:5" x14ac:dyDescent="0.2">
      <c r="A95" s="3" t="s">
        <v>255</v>
      </c>
      <c r="B95" t="s">
        <v>71</v>
      </c>
      <c r="C95">
        <f>IFERROR(VLOOKUP(VLOOKUP(A95,Sheet1!B:C,2,0),[4]Sheet1!$B$1:$H$65536,2,0),0)</f>
        <v>713847503.87</v>
      </c>
      <c r="E95">
        <v>1</v>
      </c>
    </row>
    <row r="96" spans="1:5" x14ac:dyDescent="0.2">
      <c r="A96" s="3" t="s">
        <v>256</v>
      </c>
      <c r="B96" t="s">
        <v>71</v>
      </c>
      <c r="C96">
        <f>IFERROR(VLOOKUP(VLOOKUP(A96,Sheet1!B:C,2,0),[4]Sheet1!$B$1:$H$65536,2,0),0)</f>
        <v>695592127.08000004</v>
      </c>
      <c r="E96">
        <v>1</v>
      </c>
    </row>
    <row r="97" spans="1:5" x14ac:dyDescent="0.2">
      <c r="A97" s="3" t="s">
        <v>30</v>
      </c>
      <c r="B97" t="s">
        <v>71</v>
      </c>
      <c r="C97">
        <f>IFERROR(VLOOKUP(VLOOKUP(A97,Sheet1!B:C,2,0),[4]Sheet1!$B$1:$H$65536,2,0),0)</f>
        <v>711434571.88999999</v>
      </c>
      <c r="E97">
        <v>1</v>
      </c>
    </row>
    <row r="98" spans="1:5" x14ac:dyDescent="0.2">
      <c r="A98" s="3" t="s">
        <v>31</v>
      </c>
      <c r="B98" t="s">
        <v>71</v>
      </c>
      <c r="C98">
        <f>IFERROR(VLOOKUP(VLOOKUP(A98,Sheet1!B:C,2,0),[4]Sheet1!$B$1:$H$65536,2,0),0)</f>
        <v>711182927.20000005</v>
      </c>
      <c r="E98">
        <v>1</v>
      </c>
    </row>
    <row r="99" spans="1:5" x14ac:dyDescent="0.2">
      <c r="A99" s="3" t="s">
        <v>32</v>
      </c>
      <c r="B99" t="s">
        <v>71</v>
      </c>
      <c r="C99">
        <f>IFERROR(VLOOKUP(VLOOKUP(A99,Sheet1!B:C,2,0),[4]Sheet1!$B$1:$H$65536,2,0),0)</f>
        <v>711866665.53999996</v>
      </c>
      <c r="E99">
        <v>1</v>
      </c>
    </row>
    <row r="100" spans="1:5" x14ac:dyDescent="0.2">
      <c r="A100" s="3" t="s">
        <v>33</v>
      </c>
      <c r="B100" t="s">
        <v>71</v>
      </c>
      <c r="C100">
        <f>IFERROR(VLOOKUP(VLOOKUP(A100,Sheet1!B:C,2,0),[4]Sheet1!$B$1:$H$65536,2,0),0)</f>
        <v>711159135.82000005</v>
      </c>
      <c r="E100">
        <v>1</v>
      </c>
    </row>
    <row r="101" spans="1:5" x14ac:dyDescent="0.2">
      <c r="A101" s="3" t="s">
        <v>34</v>
      </c>
      <c r="B101" t="s">
        <v>71</v>
      </c>
      <c r="C101">
        <f>IFERROR(VLOOKUP(VLOOKUP(A101,Sheet1!B:C,2,0),[4]Sheet1!$B$1:$H$65536,2,0),0)</f>
        <v>741315773.46000004</v>
      </c>
      <c r="E101">
        <v>1</v>
      </c>
    </row>
    <row r="102" spans="1:5" x14ac:dyDescent="0.2">
      <c r="A102" s="3" t="s">
        <v>35</v>
      </c>
      <c r="B102" t="s">
        <v>71</v>
      </c>
      <c r="C102">
        <f>IFERROR(VLOOKUP(VLOOKUP(A102,Sheet1!B:C,2,0),[4]Sheet1!$B$1:$H$65536,2,0),0)</f>
        <v>742009950.63999999</v>
      </c>
      <c r="E102">
        <v>1</v>
      </c>
    </row>
    <row r="103" spans="1:5" x14ac:dyDescent="0.2">
      <c r="A103" s="3" t="s">
        <v>36</v>
      </c>
      <c r="B103" t="s">
        <v>71</v>
      </c>
      <c r="C103">
        <f>IFERROR(VLOOKUP(VLOOKUP(A103,Sheet1!B:C,2,0),[4]Sheet1!$B$1:$H$65536,2,0),0)</f>
        <v>742019715.92999995</v>
      </c>
      <c r="E103">
        <v>1</v>
      </c>
    </row>
    <row r="104" spans="1:5" x14ac:dyDescent="0.2">
      <c r="A104" s="3" t="s">
        <v>37</v>
      </c>
      <c r="B104" t="s">
        <v>71</v>
      </c>
      <c r="C104">
        <f>IFERROR(VLOOKUP(VLOOKUP(A104,Sheet1!B:C,2,0),[4]Sheet1!$B$1:$H$65536,2,0),0)</f>
        <v>741442405.83000004</v>
      </c>
      <c r="E104">
        <v>1</v>
      </c>
    </row>
    <row r="105" spans="1:5" x14ac:dyDescent="0.2">
      <c r="A105" s="3" t="s">
        <v>504</v>
      </c>
      <c r="B105" t="s">
        <v>71</v>
      </c>
      <c r="C105">
        <v>714350000</v>
      </c>
      <c r="D105">
        <v>715370500</v>
      </c>
      <c r="E105" s="13">
        <f>C105/D105</f>
        <v>0.99857346647646217</v>
      </c>
    </row>
    <row r="106" spans="1:5" x14ac:dyDescent="0.2">
      <c r="A106" s="3" t="s">
        <v>507</v>
      </c>
      <c r="B106" t="s">
        <v>71</v>
      </c>
      <c r="C106">
        <v>712040000</v>
      </c>
      <c r="D106">
        <v>713057200</v>
      </c>
      <c r="E106" s="13">
        <f t="shared" ref="E106:E110" si="7">C106/D106</f>
        <v>0.99857346647646217</v>
      </c>
    </row>
    <row r="107" spans="1:5" x14ac:dyDescent="0.2">
      <c r="A107" s="3" t="s">
        <v>510</v>
      </c>
      <c r="B107" t="s">
        <v>71</v>
      </c>
      <c r="C107">
        <v>709030000</v>
      </c>
      <c r="D107">
        <v>710042900</v>
      </c>
      <c r="E107" s="13">
        <f t="shared" si="7"/>
        <v>0.99857346647646217</v>
      </c>
    </row>
    <row r="108" spans="1:5" x14ac:dyDescent="0.2">
      <c r="A108" s="3" t="s">
        <v>513</v>
      </c>
      <c r="B108" t="s">
        <v>71</v>
      </c>
      <c r="C108">
        <v>706440000</v>
      </c>
      <c r="D108">
        <v>707449200</v>
      </c>
      <c r="E108" s="13">
        <f t="shared" si="7"/>
        <v>0.99857346647646217</v>
      </c>
    </row>
    <row r="109" spans="1:5" x14ac:dyDescent="0.2">
      <c r="A109" s="3" t="s">
        <v>664</v>
      </c>
      <c r="C109">
        <v>370333299.97000003</v>
      </c>
      <c r="D109" s="14">
        <v>740666599.94000006</v>
      </c>
      <c r="E109" s="13">
        <f t="shared" si="7"/>
        <v>0.5</v>
      </c>
    </row>
    <row r="110" spans="1:5" x14ac:dyDescent="0.2">
      <c r="A110" s="3" t="s">
        <v>665</v>
      </c>
      <c r="C110">
        <v>370333299.97000003</v>
      </c>
      <c r="D110" s="14">
        <v>740666599.94000006</v>
      </c>
      <c r="E110" s="13">
        <f t="shared" si="7"/>
        <v>0.5</v>
      </c>
    </row>
    <row r="111" spans="1:5" x14ac:dyDescent="0.2">
      <c r="A111" s="3"/>
    </row>
    <row r="112" spans="1:5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40CB-48CE-43B8-B946-29BFF3C08DFF}">
  <dimension ref="A1:K34"/>
  <sheetViews>
    <sheetView workbookViewId="0">
      <selection activeCell="D2" sqref="D2:D34"/>
    </sheetView>
  </sheetViews>
  <sheetFormatPr defaultRowHeight="14.25" x14ac:dyDescent="0.2"/>
  <cols>
    <col min="1" max="4" width="23.625" customWidth="1"/>
    <col min="9" max="10" width="12.75" bestFit="1" customWidth="1"/>
    <col min="11" max="11" width="12.125" bestFit="1" customWidth="1"/>
  </cols>
  <sheetData>
    <row r="1" spans="1:11" x14ac:dyDescent="0.2">
      <c r="A1" t="s">
        <v>574</v>
      </c>
      <c r="B1" t="s">
        <v>573</v>
      </c>
      <c r="C1" t="s">
        <v>577</v>
      </c>
      <c r="D1" t="s">
        <v>542</v>
      </c>
      <c r="E1" t="s">
        <v>575</v>
      </c>
      <c r="F1" t="s">
        <v>576</v>
      </c>
      <c r="G1" t="s">
        <v>578</v>
      </c>
      <c r="H1" t="s">
        <v>588</v>
      </c>
      <c r="I1" t="s">
        <v>589</v>
      </c>
      <c r="J1" t="s">
        <v>590</v>
      </c>
      <c r="K1" t="s">
        <v>542</v>
      </c>
    </row>
    <row r="2" spans="1:11" x14ac:dyDescent="0.2">
      <c r="A2" s="1" t="s">
        <v>72</v>
      </c>
      <c r="B2" s="15">
        <v>216663288.24000001</v>
      </c>
      <c r="C2" s="1">
        <f>VLOOKUP(B2,[5]Sheet1!$G:$M,7,0)</f>
        <v>217860026.78</v>
      </c>
      <c r="D2" s="1">
        <f>B2/C2</f>
        <v>0.99450684663135347</v>
      </c>
      <c r="E2" s="3" t="s">
        <v>279</v>
      </c>
      <c r="F2">
        <f>VLOOKUP(E2,比例信息账面!A:E,5,0)</f>
        <v>1</v>
      </c>
      <c r="G2">
        <f>F2*D2</f>
        <v>0.99450684663135347</v>
      </c>
      <c r="H2" t="str">
        <f>E2&amp;"-"&amp;A2</f>
        <v>大家厚坤3号-大家稳精1-2期</v>
      </c>
      <c r="I2" s="10">
        <v>219504025.40000001</v>
      </c>
      <c r="J2">
        <f>I2*G2</f>
        <v>218298256.12344253</v>
      </c>
      <c r="K2" s="1">
        <f>D2</f>
        <v>0.99450684663135347</v>
      </c>
    </row>
    <row r="3" spans="1:11" x14ac:dyDescent="0.2">
      <c r="A3" s="1" t="s">
        <v>73</v>
      </c>
      <c r="B3" s="15">
        <v>631985296.70000005</v>
      </c>
      <c r="C3" s="1">
        <f>VLOOKUP(B3,[5]Sheet1!$G:$M,7,0)</f>
        <v>633174495.38</v>
      </c>
      <c r="D3" s="1">
        <f t="shared" ref="D3:D34" si="0">B3/C3</f>
        <v>0.9981218468389409</v>
      </c>
      <c r="E3" s="3" t="s">
        <v>279</v>
      </c>
      <c r="F3">
        <f>VLOOKUP(E3,比例信息账面!A:E,5,0)</f>
        <v>1</v>
      </c>
      <c r="G3">
        <f t="shared" ref="G3:G34" si="1">F3*D3</f>
        <v>0.9981218468389409</v>
      </c>
      <c r="H3" t="str">
        <f t="shared" ref="H3:H34" si="2">E3&amp;"-"&amp;A3</f>
        <v>大家厚坤3号-大家稳精1-31期</v>
      </c>
      <c r="I3" s="11">
        <v>647480576.36000001</v>
      </c>
      <c r="J3">
        <f t="shared" ref="J3:J24" si="3">I3*G3</f>
        <v>646264508.6687851</v>
      </c>
      <c r="K3" s="1">
        <f t="shared" ref="K3:K34" si="4">D3</f>
        <v>0.9981218468389409</v>
      </c>
    </row>
    <row r="4" spans="1:11" x14ac:dyDescent="0.2">
      <c r="A4" s="1" t="s">
        <v>74</v>
      </c>
      <c r="B4" s="16">
        <v>640832685.91999996</v>
      </c>
      <c r="C4" s="1">
        <f>VLOOKUP(B4,[5]Sheet1!$G:$M,7,0)</f>
        <v>642039763.12</v>
      </c>
      <c r="D4" s="1">
        <f t="shared" si="0"/>
        <v>0.99811993388986653</v>
      </c>
      <c r="E4" s="3" t="s">
        <v>279</v>
      </c>
      <c r="F4">
        <f>VLOOKUP(E4,比例信息账面!A:E,5,0)</f>
        <v>1</v>
      </c>
      <c r="G4">
        <f t="shared" si="1"/>
        <v>0.99811993388986653</v>
      </c>
      <c r="H4" t="str">
        <f t="shared" si="2"/>
        <v>大家厚坤3号-大家稳精1-32期</v>
      </c>
      <c r="I4" s="11">
        <v>649198225.24000001</v>
      </c>
      <c r="J4">
        <f t="shared" si="3"/>
        <v>647977689.65796745</v>
      </c>
      <c r="K4" s="1">
        <f t="shared" si="4"/>
        <v>0.99811993388986653</v>
      </c>
    </row>
    <row r="5" spans="1:11" x14ac:dyDescent="0.2">
      <c r="A5" s="1" t="s">
        <v>75</v>
      </c>
      <c r="B5" s="16">
        <v>216745672.31</v>
      </c>
      <c r="C5" s="1">
        <f>VLOOKUP(B5,[5]Sheet1!$G:$M,7,0)</f>
        <v>217944474.30000001</v>
      </c>
      <c r="D5" s="1">
        <f t="shared" si="0"/>
        <v>0.99449950729950665</v>
      </c>
      <c r="E5" s="3" t="s">
        <v>279</v>
      </c>
      <c r="F5">
        <f>VLOOKUP(E5,比例信息账面!A:E,5,0)</f>
        <v>1</v>
      </c>
      <c r="G5">
        <f t="shared" si="1"/>
        <v>0.99449950729950665</v>
      </c>
      <c r="H5" t="str">
        <f t="shared" si="2"/>
        <v>大家厚坤3号-大家稳精1-5期</v>
      </c>
      <c r="I5" s="11">
        <v>218614841.09</v>
      </c>
      <c r="J5">
        <f t="shared" si="3"/>
        <v>217412351.75236493</v>
      </c>
      <c r="K5" s="1">
        <f t="shared" si="4"/>
        <v>0.99449950729950665</v>
      </c>
    </row>
    <row r="6" spans="1:11" x14ac:dyDescent="0.2">
      <c r="A6" s="1" t="s">
        <v>76</v>
      </c>
      <c r="B6" s="15">
        <v>351570470.61000001</v>
      </c>
      <c r="C6" s="1">
        <f>VLOOKUP(B6,[5]Sheet1!$G:$M,7,0)</f>
        <v>352761428.81999999</v>
      </c>
      <c r="D6" s="1">
        <f t="shared" si="0"/>
        <v>0.99662389900737225</v>
      </c>
      <c r="E6" s="3" t="s">
        <v>279</v>
      </c>
      <c r="F6">
        <f>VLOOKUP(E6,比例信息账面!A:E,5,0)</f>
        <v>1</v>
      </c>
      <c r="G6">
        <f t="shared" si="1"/>
        <v>0.99662389900737225</v>
      </c>
      <c r="H6" t="str">
        <f t="shared" si="2"/>
        <v>大家厚坤3号-大家稳精2-1期</v>
      </c>
      <c r="I6" s="12">
        <v>356133192.20999998</v>
      </c>
      <c r="J6">
        <f t="shared" si="3"/>
        <v>354930850.58627212</v>
      </c>
      <c r="K6" s="1">
        <f t="shared" si="4"/>
        <v>0.99662389900737225</v>
      </c>
    </row>
    <row r="7" spans="1:11" x14ac:dyDescent="0.2">
      <c r="A7" s="1" t="s">
        <v>77</v>
      </c>
      <c r="B7" s="16">
        <v>642519041.86000001</v>
      </c>
      <c r="C7" s="1">
        <f>VLOOKUP(B7,[5]Sheet1!$G:$M,7,0)</f>
        <v>643707948.87</v>
      </c>
      <c r="D7" s="1">
        <f t="shared" si="0"/>
        <v>0.99815303351141293</v>
      </c>
      <c r="E7" s="3" t="s">
        <v>279</v>
      </c>
      <c r="F7">
        <f>VLOOKUP(E7,比例信息账面!A:E,5,0)</f>
        <v>1</v>
      </c>
      <c r="G7">
        <f t="shared" si="1"/>
        <v>0.99815303351141293</v>
      </c>
      <c r="H7" t="str">
        <f t="shared" si="2"/>
        <v>大家厚坤3号-大家稳精2-19期</v>
      </c>
      <c r="I7" s="11">
        <v>666417696.01999998</v>
      </c>
      <c r="J7">
        <f t="shared" si="3"/>
        <v>665186844.86804962</v>
      </c>
      <c r="K7" s="1">
        <f t="shared" si="4"/>
        <v>0.99815303351141293</v>
      </c>
    </row>
    <row r="8" spans="1:11" x14ac:dyDescent="0.2">
      <c r="A8" s="1" t="s">
        <v>78</v>
      </c>
      <c r="B8" s="16">
        <v>284456122.56999999</v>
      </c>
      <c r="C8" s="1">
        <f>VLOOKUP(B8,[5]Sheet1!$G:$M,7,0)</f>
        <v>285660643.95999998</v>
      </c>
      <c r="D8" s="1">
        <f t="shared" si="0"/>
        <v>0.99578338348152484</v>
      </c>
      <c r="E8" s="3" t="s">
        <v>279</v>
      </c>
      <c r="F8">
        <f>VLOOKUP(E8,比例信息账面!A:E,5,0)</f>
        <v>1</v>
      </c>
      <c r="G8">
        <f t="shared" si="1"/>
        <v>0.99578338348152484</v>
      </c>
      <c r="H8" t="str">
        <f t="shared" si="2"/>
        <v>大家厚坤3号-大家稳精2-2期</v>
      </c>
      <c r="I8" s="12">
        <v>285292385.66000003</v>
      </c>
      <c r="J8">
        <f t="shared" si="3"/>
        <v>284089417.07403088</v>
      </c>
      <c r="K8" s="1">
        <f t="shared" si="4"/>
        <v>0.99578338348152484</v>
      </c>
    </row>
    <row r="9" spans="1:11" x14ac:dyDescent="0.2">
      <c r="A9" s="1" t="s">
        <v>79</v>
      </c>
      <c r="B9" s="15">
        <v>618867678.42999995</v>
      </c>
      <c r="C9" s="1">
        <f>VLOOKUP(B9,[5]Sheet1!$G:$M,7,0)</f>
        <v>620059580.38</v>
      </c>
      <c r="D9" s="1">
        <f t="shared" si="0"/>
        <v>0.99807776222202782</v>
      </c>
      <c r="E9" s="3" t="s">
        <v>279</v>
      </c>
      <c r="F9">
        <f>VLOOKUP(E9,比例信息账面!A:E,5,0)</f>
        <v>1</v>
      </c>
      <c r="G9">
        <f t="shared" si="1"/>
        <v>0.99807776222202782</v>
      </c>
      <c r="H9" t="str">
        <f t="shared" si="2"/>
        <v>大家厚坤3号-大家稳精2-20期</v>
      </c>
      <c r="I9" s="11">
        <v>634093861.07000005</v>
      </c>
      <c r="J9">
        <f t="shared" si="3"/>
        <v>632874981.8954711</v>
      </c>
      <c r="K9" s="1">
        <f t="shared" si="4"/>
        <v>0.99807776222202782</v>
      </c>
    </row>
    <row r="10" spans="1:11" x14ac:dyDescent="0.2">
      <c r="A10" s="1" t="s">
        <v>80</v>
      </c>
      <c r="B10" s="17">
        <v>665700000</v>
      </c>
      <c r="C10" s="1">
        <f>VLOOKUP(B10,[5]Sheet1!$G:$M,7,0)</f>
        <v>666915639.14999998</v>
      </c>
      <c r="D10" s="1">
        <f t="shared" si="0"/>
        <v>0.99817722200734516</v>
      </c>
      <c r="E10" s="3" t="s">
        <v>279</v>
      </c>
      <c r="F10">
        <f>VLOOKUP(E10,比例信息账面!A:E,5,0)</f>
        <v>1</v>
      </c>
      <c r="G10">
        <f t="shared" si="1"/>
        <v>0.99817722200734516</v>
      </c>
      <c r="H10" t="str">
        <f t="shared" si="2"/>
        <v>大家厚坤3号-大家稳精2-21期</v>
      </c>
      <c r="I10" s="12">
        <v>670880055.38</v>
      </c>
      <c r="J10">
        <f t="shared" si="3"/>
        <v>669657189.97934222</v>
      </c>
      <c r="K10" s="1">
        <f t="shared" si="4"/>
        <v>0.99817722200734516</v>
      </c>
    </row>
    <row r="11" spans="1:11" x14ac:dyDescent="0.2">
      <c r="A11" s="1" t="s">
        <v>81</v>
      </c>
      <c r="B11" s="15">
        <v>631119298.70000005</v>
      </c>
      <c r="C11" s="1">
        <f>VLOOKUP(B11,[5]Sheet1!$G:$M,7,0)</f>
        <v>632316790.05999994</v>
      </c>
      <c r="D11" s="1">
        <f t="shared" si="0"/>
        <v>0.99810618446509025</v>
      </c>
      <c r="E11" s="3" t="s">
        <v>279</v>
      </c>
      <c r="F11">
        <f>VLOOKUP(E11,比例信息账面!A:E,5,0)</f>
        <v>1</v>
      </c>
      <c r="G11">
        <f t="shared" si="1"/>
        <v>0.99810618446509025</v>
      </c>
      <c r="H11" t="str">
        <f t="shared" si="2"/>
        <v>大家厚坤3号-大家稳精2-3期</v>
      </c>
      <c r="I11" s="11">
        <v>666769068.11000001</v>
      </c>
      <c r="J11">
        <f t="shared" si="3"/>
        <v>665506330.49061596</v>
      </c>
      <c r="K11" s="1">
        <f t="shared" si="4"/>
        <v>0.99810618446509025</v>
      </c>
    </row>
    <row r="12" spans="1:11" x14ac:dyDescent="0.2">
      <c r="A12" s="1" t="s">
        <v>82</v>
      </c>
      <c r="B12" s="16">
        <v>643122209.45000005</v>
      </c>
      <c r="C12" s="1">
        <f>VLOOKUP(B12,[5]Sheet1!$G:$M,7,0)</f>
        <v>644310104.69000006</v>
      </c>
      <c r="D12" s="1">
        <f t="shared" si="0"/>
        <v>0.9981563299545464</v>
      </c>
      <c r="E12" s="3" t="s">
        <v>279</v>
      </c>
      <c r="F12">
        <f>VLOOKUP(E12,比例信息账面!A:E,5,0)</f>
        <v>1</v>
      </c>
      <c r="G12">
        <f t="shared" si="1"/>
        <v>0.9981563299545464</v>
      </c>
      <c r="H12" t="str">
        <f t="shared" si="2"/>
        <v>大家厚坤3号-大家稳精2-6期</v>
      </c>
      <c r="I12" s="11">
        <v>667993498.13999999</v>
      </c>
      <c r="J12">
        <f t="shared" si="3"/>
        <v>666761938.5369215</v>
      </c>
      <c r="K12" s="1">
        <f t="shared" si="4"/>
        <v>0.9981563299545464</v>
      </c>
    </row>
    <row r="13" spans="1:11" x14ac:dyDescent="0.2">
      <c r="A13" s="1" t="s">
        <v>83</v>
      </c>
      <c r="B13" s="16">
        <v>479364699.23000002</v>
      </c>
      <c r="C13" s="1">
        <f>VLOOKUP(B13,[5]Sheet1!$G:$M,7,0)</f>
        <v>480576585.87</v>
      </c>
      <c r="D13" s="1">
        <f t="shared" si="0"/>
        <v>0.99747826532620998</v>
      </c>
      <c r="E13" s="3" t="s">
        <v>279</v>
      </c>
      <c r="F13">
        <f>VLOOKUP(E13,比例信息账面!A:E,5,0)</f>
        <v>1</v>
      </c>
      <c r="G13">
        <f t="shared" si="1"/>
        <v>0.99747826532620998</v>
      </c>
      <c r="H13" t="str">
        <f t="shared" si="2"/>
        <v>大家厚坤3号-大家稳精3-22期</v>
      </c>
      <c r="I13" s="12">
        <v>528278685.27999997</v>
      </c>
      <c r="J13">
        <f t="shared" si="3"/>
        <v>526946506.60190517</v>
      </c>
      <c r="K13" s="1">
        <f t="shared" si="4"/>
        <v>0.99747826532620998</v>
      </c>
    </row>
    <row r="14" spans="1:11" x14ac:dyDescent="0.2">
      <c r="A14" s="1" t="s">
        <v>84</v>
      </c>
      <c r="B14" s="15">
        <v>663516483.51999998</v>
      </c>
      <c r="C14" s="1">
        <f>VLOOKUP(B14,[5]Sheet1!$G:$M,7,0)</f>
        <v>664728555.63999999</v>
      </c>
      <c r="D14" s="1">
        <f t="shared" si="0"/>
        <v>0.99817659086597688</v>
      </c>
      <c r="E14" s="3" t="s">
        <v>279</v>
      </c>
      <c r="F14">
        <f>VLOOKUP(E14,比例信息账面!A:E,5,0)</f>
        <v>1</v>
      </c>
      <c r="G14">
        <f t="shared" si="1"/>
        <v>0.99817659086597688</v>
      </c>
      <c r="H14" t="str">
        <f t="shared" si="2"/>
        <v>大家厚坤3号-大家稳精3-23期</v>
      </c>
      <c r="I14" s="11">
        <v>714900110.63</v>
      </c>
      <c r="J14">
        <f t="shared" si="3"/>
        <v>713596555.23836315</v>
      </c>
      <c r="K14" s="1">
        <f t="shared" si="4"/>
        <v>0.99817659086597688</v>
      </c>
    </row>
    <row r="15" spans="1:11" x14ac:dyDescent="0.2">
      <c r="A15" s="1" t="s">
        <v>85</v>
      </c>
      <c r="B15" s="15">
        <v>663596403.60000002</v>
      </c>
      <c r="C15" s="1">
        <f>VLOOKUP(B15,[5]Sheet1!$G:$M,7,0)</f>
        <v>664809310.85000002</v>
      </c>
      <c r="D15" s="1">
        <f t="shared" si="0"/>
        <v>0.99817555616294062</v>
      </c>
      <c r="E15" s="3" t="s">
        <v>279</v>
      </c>
      <c r="F15">
        <f>VLOOKUP(E15,比例信息账面!A:E,5,0)</f>
        <v>1</v>
      </c>
      <c r="G15">
        <f t="shared" si="1"/>
        <v>0.99817555616294062</v>
      </c>
      <c r="H15" t="str">
        <f t="shared" si="2"/>
        <v>大家厚坤3号-大家稳精3-30期</v>
      </c>
      <c r="I15" s="11">
        <v>712756966.05999994</v>
      </c>
      <c r="J15">
        <f t="shared" si="3"/>
        <v>711456581.00595069</v>
      </c>
      <c r="K15" s="1">
        <f t="shared" si="4"/>
        <v>0.99817555616294062</v>
      </c>
    </row>
    <row r="16" spans="1:11" x14ac:dyDescent="0.2">
      <c r="A16" s="1" t="s">
        <v>86</v>
      </c>
      <c r="B16" s="18">
        <v>664700000</v>
      </c>
      <c r="C16" s="1">
        <f>VLOOKUP(B16,[5]Sheet1!$G:$M,7,0)</f>
        <v>665910862.05999994</v>
      </c>
      <c r="D16" s="1">
        <f t="shared" si="0"/>
        <v>0.9981816454288579</v>
      </c>
      <c r="E16" s="3" t="s">
        <v>279</v>
      </c>
      <c r="F16">
        <f>VLOOKUP(E16,比例信息账面!A:E,5,0)</f>
        <v>1</v>
      </c>
      <c r="G16">
        <f t="shared" si="1"/>
        <v>0.9981816454288579</v>
      </c>
      <c r="H16" t="str">
        <f t="shared" si="2"/>
        <v>大家厚坤3号-大家稳精3-32期</v>
      </c>
      <c r="I16" s="11">
        <v>726564205.11000001</v>
      </c>
      <c r="J16">
        <f t="shared" si="3"/>
        <v>725243053.76640999</v>
      </c>
      <c r="K16" s="1">
        <f t="shared" si="4"/>
        <v>0.9981816454288579</v>
      </c>
    </row>
    <row r="17" spans="1:11" x14ac:dyDescent="0.2">
      <c r="A17" s="1" t="s">
        <v>87</v>
      </c>
      <c r="B17" s="16">
        <v>664955982.38999999</v>
      </c>
      <c r="C17" s="1">
        <f>VLOOKUP(B17,[5]Sheet1!$G:$M,7,0)</f>
        <v>666169609.87</v>
      </c>
      <c r="D17" s="1">
        <f t="shared" si="0"/>
        <v>0.99817820047324457</v>
      </c>
      <c r="E17" s="3" t="s">
        <v>279</v>
      </c>
      <c r="F17">
        <f>VLOOKUP(E17,比例信息账面!A:E,5,0)</f>
        <v>1</v>
      </c>
      <c r="G17">
        <f t="shared" si="1"/>
        <v>0.99817820047324457</v>
      </c>
      <c r="H17" t="str">
        <f t="shared" si="2"/>
        <v>大家厚坤3号-大家稳精3-39期</v>
      </c>
      <c r="I17" s="11">
        <v>715424911.45000005</v>
      </c>
      <c r="J17">
        <f t="shared" si="3"/>
        <v>714121550.68489134</v>
      </c>
      <c r="K17" s="1">
        <f t="shared" si="4"/>
        <v>0.99817820047324457</v>
      </c>
    </row>
    <row r="18" spans="1:11" x14ac:dyDescent="0.2">
      <c r="A18" s="1" t="s">
        <v>88</v>
      </c>
      <c r="B18" s="15">
        <v>665265265.26999998</v>
      </c>
      <c r="C18" s="1">
        <f>VLOOKUP(B18,[5]Sheet1!$G:$M,7,0)</f>
        <v>666477208.77999997</v>
      </c>
      <c r="D18" s="1">
        <f t="shared" si="0"/>
        <v>0.99818156796056312</v>
      </c>
      <c r="E18" s="3" t="s">
        <v>279</v>
      </c>
      <c r="F18">
        <f>VLOOKUP(E18,比例信息账面!A:E,5,0)</f>
        <v>1</v>
      </c>
      <c r="G18">
        <f t="shared" si="1"/>
        <v>0.99818156796056312</v>
      </c>
      <c r="H18" t="str">
        <f t="shared" si="2"/>
        <v>大家厚坤3号-大家稳精3-41期</v>
      </c>
      <c r="I18" s="12">
        <v>675175678.22000003</v>
      </c>
      <c r="J18">
        <f t="shared" si="3"/>
        <v>673947917.1344763</v>
      </c>
      <c r="K18" s="1">
        <f t="shared" si="4"/>
        <v>0.99818156796056312</v>
      </c>
    </row>
    <row r="19" spans="1:11" x14ac:dyDescent="0.2">
      <c r="A19" s="1" t="s">
        <v>89</v>
      </c>
      <c r="B19" s="15">
        <v>666133066.52999997</v>
      </c>
      <c r="C19" s="1">
        <f>VLOOKUP(B19,[5]Sheet1!$G:$M,7,0)</f>
        <v>667333275.16999996</v>
      </c>
      <c r="D19" s="1">
        <f t="shared" si="0"/>
        <v>0.99820148539769094</v>
      </c>
      <c r="E19" s="3" t="s">
        <v>279</v>
      </c>
      <c r="F19">
        <f>VLOOKUP(E19,比例信息账面!A:E,5,0)</f>
        <v>1</v>
      </c>
      <c r="G19">
        <f t="shared" si="1"/>
        <v>0.99820148539769094</v>
      </c>
      <c r="H19" t="str">
        <f t="shared" si="2"/>
        <v>大家厚坤3号-大家稳精3-42期</v>
      </c>
      <c r="I19" s="11">
        <v>677349290.11000001</v>
      </c>
      <c r="J19">
        <f t="shared" si="3"/>
        <v>676131067.52087355</v>
      </c>
      <c r="K19" s="1">
        <f t="shared" si="4"/>
        <v>0.99820148539769094</v>
      </c>
    </row>
    <row r="20" spans="1:11" x14ac:dyDescent="0.2">
      <c r="A20" s="1" t="s">
        <v>90</v>
      </c>
      <c r="B20" s="15">
        <v>666099489.53999996</v>
      </c>
      <c r="C20" s="1">
        <f>VLOOKUP(B20,[5]Sheet1!$G:$M,7,0)</f>
        <v>667297508.44000006</v>
      </c>
      <c r="D20" s="1">
        <f t="shared" si="0"/>
        <v>0.998204670503265</v>
      </c>
      <c r="E20" s="3" t="s">
        <v>279</v>
      </c>
      <c r="F20">
        <f>VLOOKUP(E20,比例信息账面!A:E,5,0)</f>
        <v>1</v>
      </c>
      <c r="G20">
        <f t="shared" si="1"/>
        <v>0.998204670503265</v>
      </c>
      <c r="H20" t="str">
        <f t="shared" si="2"/>
        <v>大家厚坤3号-大家稳精3-43期</v>
      </c>
      <c r="I20" s="11">
        <v>727684893.65999997</v>
      </c>
      <c r="J20">
        <f t="shared" si="3"/>
        <v>726378459.50608373</v>
      </c>
      <c r="K20" s="1">
        <f t="shared" si="4"/>
        <v>0.998204670503265</v>
      </c>
    </row>
    <row r="21" spans="1:11" x14ac:dyDescent="0.2">
      <c r="A21" s="1" t="s">
        <v>91</v>
      </c>
      <c r="B21" s="16">
        <v>675585521.64999998</v>
      </c>
      <c r="C21" s="1">
        <f>VLOOKUP(B21,[5]Sheet1!$G:$M,7,0)</f>
        <v>676800357.78999996</v>
      </c>
      <c r="D21" s="1">
        <f t="shared" si="0"/>
        <v>0.99820503029288155</v>
      </c>
      <c r="E21" s="3" t="s">
        <v>279</v>
      </c>
      <c r="F21">
        <f>VLOOKUP(E21,比例信息账面!A:E,5,0)</f>
        <v>1</v>
      </c>
      <c r="G21">
        <f t="shared" si="1"/>
        <v>0.99820503029288155</v>
      </c>
      <c r="H21" t="str">
        <f t="shared" si="2"/>
        <v>大家厚坤3号-大家稳精3-46期</v>
      </c>
      <c r="I21" s="12">
        <v>728525936.39999998</v>
      </c>
      <c r="J21">
        <f t="shared" si="3"/>
        <v>727218254.41331184</v>
      </c>
      <c r="K21" s="1">
        <f t="shared" si="4"/>
        <v>0.99820503029288155</v>
      </c>
    </row>
    <row r="22" spans="1:11" x14ac:dyDescent="0.2">
      <c r="A22" s="1" t="s">
        <v>92</v>
      </c>
      <c r="B22" s="16">
        <v>551774505.53999996</v>
      </c>
      <c r="C22" s="1">
        <f>VLOOKUP(B22,[5]Sheet1!$G:$M,7,0)</f>
        <v>552974950.88999999</v>
      </c>
      <c r="D22" s="1">
        <f t="shared" si="0"/>
        <v>0.99782911441455358</v>
      </c>
      <c r="E22" s="3" t="s">
        <v>279</v>
      </c>
      <c r="F22">
        <f>VLOOKUP(E22,比例信息账面!A:E,5,0)</f>
        <v>1</v>
      </c>
      <c r="G22">
        <f t="shared" si="1"/>
        <v>0.99782911441455358</v>
      </c>
      <c r="H22" t="str">
        <f t="shared" si="2"/>
        <v>大家厚坤3号-大家稳精3-47期</v>
      </c>
      <c r="I22" s="12">
        <v>559801230.84000003</v>
      </c>
      <c r="J22">
        <f t="shared" si="3"/>
        <v>558585966.41725433</v>
      </c>
      <c r="K22" s="1">
        <f t="shared" si="4"/>
        <v>0.99782911441455358</v>
      </c>
    </row>
    <row r="23" spans="1:11" x14ac:dyDescent="0.2">
      <c r="A23" s="1" t="s">
        <v>93</v>
      </c>
      <c r="B23" s="16">
        <v>653502548.22000003</v>
      </c>
      <c r="C23" s="1">
        <f>VLOOKUP(B23,[5]Sheet1!$G:$M,7,0)</f>
        <v>654701275.54999995</v>
      </c>
      <c r="D23" s="1">
        <f t="shared" si="0"/>
        <v>0.99816904690006458</v>
      </c>
      <c r="E23" s="3" t="s">
        <v>279</v>
      </c>
      <c r="F23">
        <f>VLOOKUP(E23,比例信息账面!A:E,5,0)</f>
        <v>1</v>
      </c>
      <c r="G23">
        <f t="shared" si="1"/>
        <v>0.99816904690006458</v>
      </c>
      <c r="H23" t="str">
        <f t="shared" si="2"/>
        <v>大家厚坤3号-大家稳精3-48期</v>
      </c>
      <c r="I23" s="12">
        <v>663778512.64999998</v>
      </c>
      <c r="J23">
        <f t="shared" si="3"/>
        <v>662563165.32459295</v>
      </c>
      <c r="K23" s="1">
        <f t="shared" si="4"/>
        <v>0.99816904690006458</v>
      </c>
    </row>
    <row r="24" spans="1:11" x14ac:dyDescent="0.2">
      <c r="A24" s="1" t="s">
        <v>94</v>
      </c>
      <c r="B24" s="15">
        <v>543646707.87</v>
      </c>
      <c r="C24" s="1">
        <f>VLOOKUP(B24,[5]Sheet1!$G:$M,7,0)</f>
        <v>544846632.50999999</v>
      </c>
      <c r="D24" s="1">
        <f t="shared" si="0"/>
        <v>0.99779768366288291</v>
      </c>
      <c r="E24" s="3" t="s">
        <v>279</v>
      </c>
      <c r="F24">
        <f>VLOOKUP(E24,比例信息账面!A:E,5,0)</f>
        <v>1</v>
      </c>
      <c r="G24">
        <f t="shared" si="1"/>
        <v>0.99779768366288291</v>
      </c>
      <c r="H24" t="str">
        <f t="shared" si="2"/>
        <v>大家厚坤3号-大家稳精3-49期</v>
      </c>
      <c r="I24" s="12">
        <v>585583663.21000004</v>
      </c>
      <c r="J24">
        <f t="shared" si="3"/>
        <v>584294022.74176383</v>
      </c>
      <c r="K24" s="1">
        <f t="shared" si="4"/>
        <v>0.99779768366288291</v>
      </c>
    </row>
    <row r="25" spans="1:11" x14ac:dyDescent="0.2">
      <c r="A25" t="s">
        <v>282</v>
      </c>
      <c r="B25">
        <v>4526826034.3400002</v>
      </c>
      <c r="C25" s="1">
        <v>16900432026.77</v>
      </c>
      <c r="D25" s="1">
        <f t="shared" si="0"/>
        <v>0.26785268134977758</v>
      </c>
      <c r="E25" s="3" t="s">
        <v>586</v>
      </c>
      <c r="F25">
        <f>VLOOKUP(E25,比例信息账面!A:E,5,0)</f>
        <v>1</v>
      </c>
      <c r="G25">
        <f t="shared" si="1"/>
        <v>0.26785268134977758</v>
      </c>
      <c r="H25" t="str">
        <f t="shared" si="2"/>
        <v>华安安创稳赢4号-华安安华优选22号</v>
      </c>
      <c r="K25" s="1">
        <f t="shared" si="4"/>
        <v>0.26785268134977758</v>
      </c>
    </row>
    <row r="26" spans="1:11" x14ac:dyDescent="0.2">
      <c r="A26" t="s">
        <v>539</v>
      </c>
      <c r="B26">
        <v>702053079.61000001</v>
      </c>
      <c r="C26" s="1">
        <v>702353079.61000001</v>
      </c>
      <c r="D26" s="1">
        <f t="shared" si="0"/>
        <v>0.99957286440579629</v>
      </c>
      <c r="E26" s="3" t="s">
        <v>586</v>
      </c>
      <c r="F26">
        <f>VLOOKUP(E26,比例信息账面!A:E,5,0)</f>
        <v>1</v>
      </c>
      <c r="G26">
        <f t="shared" si="1"/>
        <v>0.99957286440579629</v>
      </c>
      <c r="H26" t="str">
        <f t="shared" si="2"/>
        <v>华安安创稳赢4号-华安新动力16号</v>
      </c>
      <c r="K26" s="1">
        <f t="shared" si="4"/>
        <v>0.99957286440579629</v>
      </c>
    </row>
    <row r="27" spans="1:11" x14ac:dyDescent="0.2">
      <c r="A27" t="s">
        <v>579</v>
      </c>
      <c r="B27">
        <v>703125000</v>
      </c>
      <c r="C27" s="1">
        <v>703425000</v>
      </c>
      <c r="D27" s="1">
        <f t="shared" si="0"/>
        <v>0.9995735153001386</v>
      </c>
      <c r="E27" s="3" t="s">
        <v>586</v>
      </c>
      <c r="F27">
        <f>VLOOKUP(E27,比例信息账面!A:E,5,0)</f>
        <v>1</v>
      </c>
      <c r="G27">
        <f t="shared" si="1"/>
        <v>0.9995735153001386</v>
      </c>
      <c r="H27" t="str">
        <f t="shared" si="2"/>
        <v>华安安创稳赢4号-华安新动力17号</v>
      </c>
      <c r="K27" s="1">
        <f t="shared" si="4"/>
        <v>0.9995735153001386</v>
      </c>
    </row>
    <row r="28" spans="1:11" x14ac:dyDescent="0.2">
      <c r="A28" t="s">
        <v>580</v>
      </c>
      <c r="B28">
        <v>704014379.86000001</v>
      </c>
      <c r="C28" s="1">
        <v>704314379.86000001</v>
      </c>
      <c r="D28" s="1">
        <f t="shared" si="0"/>
        <v>0.99957405384785747</v>
      </c>
      <c r="E28" s="3" t="s">
        <v>586</v>
      </c>
      <c r="F28">
        <f>VLOOKUP(E28,比例信息账面!A:E,5,0)</f>
        <v>1</v>
      </c>
      <c r="G28">
        <f t="shared" si="1"/>
        <v>0.99957405384785747</v>
      </c>
      <c r="H28" t="str">
        <f t="shared" si="2"/>
        <v>华安安创稳赢4号-华安新动力18号</v>
      </c>
      <c r="K28" s="1">
        <f t="shared" si="4"/>
        <v>0.99957405384785747</v>
      </c>
    </row>
    <row r="29" spans="1:11" x14ac:dyDescent="0.2">
      <c r="A29" t="s">
        <v>581</v>
      </c>
      <c r="B29">
        <v>704140828.15999997</v>
      </c>
      <c r="C29" s="1">
        <v>704440828.15999997</v>
      </c>
      <c r="D29" s="1">
        <f t="shared" si="0"/>
        <v>0.99957413030590003</v>
      </c>
      <c r="E29" s="3" t="s">
        <v>586</v>
      </c>
      <c r="F29">
        <f>VLOOKUP(E29,比例信息账面!A:E,5,0)</f>
        <v>1</v>
      </c>
      <c r="G29">
        <f t="shared" si="1"/>
        <v>0.99957413030590003</v>
      </c>
      <c r="H29" t="str">
        <f t="shared" si="2"/>
        <v>华安安创稳赢4号-华安新动力19号</v>
      </c>
      <c r="K29" s="1">
        <f t="shared" si="4"/>
        <v>0.99957413030590003</v>
      </c>
    </row>
    <row r="30" spans="1:11" x14ac:dyDescent="0.2">
      <c r="A30" t="s">
        <v>582</v>
      </c>
      <c r="B30">
        <v>698838606.32000005</v>
      </c>
      <c r="C30" s="1">
        <v>699138606.32000005</v>
      </c>
      <c r="D30" s="1">
        <f t="shared" si="0"/>
        <v>0.99957090053776454</v>
      </c>
      <c r="E30" s="3" t="s">
        <v>586</v>
      </c>
      <c r="F30">
        <f>VLOOKUP(E30,比例信息账面!A:E,5,0)</f>
        <v>1</v>
      </c>
      <c r="G30">
        <f t="shared" si="1"/>
        <v>0.99957090053776454</v>
      </c>
      <c r="H30" t="str">
        <f t="shared" si="2"/>
        <v>华安安创稳赢4号-华安新动力20号</v>
      </c>
      <c r="K30" s="1">
        <f t="shared" si="4"/>
        <v>0.99957090053776454</v>
      </c>
    </row>
    <row r="31" spans="1:11" x14ac:dyDescent="0.2">
      <c r="A31" t="s">
        <v>583</v>
      </c>
      <c r="B31">
        <v>687846397.46000004</v>
      </c>
      <c r="C31" s="1">
        <v>688146397.46000004</v>
      </c>
      <c r="D31" s="1">
        <f t="shared" si="0"/>
        <v>0.99956404625366446</v>
      </c>
      <c r="E31" s="3" t="s">
        <v>586</v>
      </c>
      <c r="F31">
        <f>VLOOKUP(E31,比例信息账面!A:E,5,0)</f>
        <v>1</v>
      </c>
      <c r="G31">
        <f t="shared" si="1"/>
        <v>0.99956404625366446</v>
      </c>
      <c r="H31" t="str">
        <f t="shared" si="2"/>
        <v>华安安创稳赢4号-华安新动力21号</v>
      </c>
      <c r="K31" s="1">
        <f t="shared" si="4"/>
        <v>0.99956404625366446</v>
      </c>
    </row>
    <row r="32" spans="1:11" x14ac:dyDescent="0.2">
      <c r="A32" t="s">
        <v>584</v>
      </c>
      <c r="B32">
        <v>694059405.94000006</v>
      </c>
      <c r="C32" s="1">
        <v>694359405.94000006</v>
      </c>
      <c r="D32" s="1">
        <f t="shared" si="0"/>
        <v>0.99956794709276842</v>
      </c>
      <c r="E32" s="3" t="s">
        <v>586</v>
      </c>
      <c r="F32">
        <f>VLOOKUP(E32,比例信息账面!A:E,5,0)</f>
        <v>1</v>
      </c>
      <c r="G32">
        <f t="shared" si="1"/>
        <v>0.99956794709276842</v>
      </c>
      <c r="H32" t="str">
        <f t="shared" si="2"/>
        <v>华安安创稳赢4号-华安新动力22号</v>
      </c>
      <c r="K32" s="1">
        <f t="shared" si="4"/>
        <v>0.99956794709276842</v>
      </c>
    </row>
    <row r="33" spans="1:11" x14ac:dyDescent="0.2">
      <c r="A33" t="s">
        <v>585</v>
      </c>
      <c r="B33">
        <v>686031525.72000003</v>
      </c>
      <c r="C33" s="1">
        <v>686331525.72000003</v>
      </c>
      <c r="D33" s="1">
        <f t="shared" si="0"/>
        <v>0.99956289345781502</v>
      </c>
      <c r="E33" s="3" t="s">
        <v>586</v>
      </c>
      <c r="F33">
        <f>VLOOKUP(E33,比例信息账面!A:E,5,0)</f>
        <v>1</v>
      </c>
      <c r="G33">
        <f t="shared" si="1"/>
        <v>0.99956289345781502</v>
      </c>
      <c r="H33" t="str">
        <f t="shared" si="2"/>
        <v>华安安创稳赢4号-华安新动力23号</v>
      </c>
      <c r="K33" s="1">
        <f t="shared" si="4"/>
        <v>0.99956289345781502</v>
      </c>
    </row>
    <row r="34" spans="1:11" x14ac:dyDescent="0.2">
      <c r="A34" t="s">
        <v>282</v>
      </c>
      <c r="B34">
        <v>7783050581.71</v>
      </c>
      <c r="C34" s="1">
        <v>16900432026.77</v>
      </c>
      <c r="D34" s="1">
        <f t="shared" si="0"/>
        <v>0.46052376468138678</v>
      </c>
      <c r="E34" s="3" t="s">
        <v>281</v>
      </c>
      <c r="F34">
        <f>VLOOKUP(E34,比例信息账面!A:E,5,0)</f>
        <v>1</v>
      </c>
      <c r="G34">
        <f t="shared" si="1"/>
        <v>0.46052376468138678</v>
      </c>
      <c r="H34" t="str">
        <f t="shared" si="2"/>
        <v>华安安华优选11号-华安安华优选22号</v>
      </c>
      <c r="K34" s="1">
        <f t="shared" si="4"/>
        <v>0.46052376468138678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9CBC-C8C7-4F93-AECF-045F118945EB}">
  <dimension ref="A1:B142"/>
  <sheetViews>
    <sheetView tabSelected="1" topLeftCell="A91" workbookViewId="0">
      <selection activeCell="B110" sqref="B110:B111"/>
    </sheetView>
  </sheetViews>
  <sheetFormatPr defaultRowHeight="14.25" x14ac:dyDescent="0.2"/>
  <cols>
    <col min="1" max="1" width="35.25" bestFit="1" customWidth="1"/>
    <col min="2" max="2" width="14.25" bestFit="1" customWidth="1"/>
  </cols>
  <sheetData>
    <row r="1" spans="1:2" x14ac:dyDescent="0.2">
      <c r="A1" t="s">
        <v>124</v>
      </c>
      <c r="B1" t="s">
        <v>542</v>
      </c>
    </row>
    <row r="2" spans="1:2" x14ac:dyDescent="0.2">
      <c r="A2" t="s">
        <v>290</v>
      </c>
      <c r="B2">
        <f>IFERROR(VLOOKUP(A2,比例信息账面!A:E,5,0),VLOOKUP(A2,比例信息穿透!H:K,4,0))</f>
        <v>1</v>
      </c>
    </row>
    <row r="3" spans="1:2" x14ac:dyDescent="0.2">
      <c r="A3" s="1" t="s">
        <v>72</v>
      </c>
      <c r="B3">
        <f>IFERROR(VLOOKUP(A3,比例信息账面!A:E,5,0),VLOOKUP(A3,比例信息穿透!H:K,4,0))</f>
        <v>5.4931533686466208E-3</v>
      </c>
    </row>
    <row r="4" spans="1:2" x14ac:dyDescent="0.2">
      <c r="A4" s="1" t="s">
        <v>73</v>
      </c>
      <c r="B4">
        <f>IFERROR(VLOOKUP(A4,比例信息账面!A:E,5,0),VLOOKUP(A4,比例信息穿透!H:K,4,0))</f>
        <v>1.8781531610591827E-3</v>
      </c>
    </row>
    <row r="5" spans="1:2" x14ac:dyDescent="0.2">
      <c r="A5" s="1" t="s">
        <v>74</v>
      </c>
      <c r="B5">
        <f>IFERROR(VLOOKUP(A5,比例信息账面!A:E,5,0),VLOOKUP(A5,比例信息穿透!H:K,4,0))</f>
        <v>1.8800661101334186E-3</v>
      </c>
    </row>
    <row r="6" spans="1:2" x14ac:dyDescent="0.2">
      <c r="A6" s="1" t="s">
        <v>75</v>
      </c>
      <c r="B6">
        <f>IFERROR(VLOOKUP(A6,比例信息账面!A:E,5,0),VLOOKUP(A6,比例信息穿透!H:K,4,0))</f>
        <v>5.5004927004933014E-3</v>
      </c>
    </row>
    <row r="7" spans="1:2" x14ac:dyDescent="0.2">
      <c r="A7" s="1" t="s">
        <v>76</v>
      </c>
      <c r="B7">
        <f>IFERROR(VLOOKUP(A7,比例信息账面!A:E,5,0),VLOOKUP(A7,比例信息穿透!H:K,4,0))</f>
        <v>3.3761009926277915E-3</v>
      </c>
    </row>
    <row r="8" spans="1:2" x14ac:dyDescent="0.2">
      <c r="A8" s="1" t="s">
        <v>77</v>
      </c>
      <c r="B8">
        <f>IFERROR(VLOOKUP(A8,比例信息账面!A:E,5,0),VLOOKUP(A8,比例信息穿透!H:K,4,0))</f>
        <v>1.8469664885870558E-3</v>
      </c>
    </row>
    <row r="9" spans="1:2" x14ac:dyDescent="0.2">
      <c r="A9" s="1" t="s">
        <v>78</v>
      </c>
      <c r="B9">
        <f>IFERROR(VLOOKUP(A9,比例信息账面!A:E,5,0),VLOOKUP(A9,比例信息穿透!H:K,4,0))</f>
        <v>4.216616518475204E-3</v>
      </c>
    </row>
    <row r="10" spans="1:2" x14ac:dyDescent="0.2">
      <c r="A10" s="1" t="s">
        <v>79</v>
      </c>
      <c r="B10">
        <f>IFERROR(VLOOKUP(A10,比例信息账面!A:E,5,0),VLOOKUP(A10,比例信息穿透!H:K,4,0))</f>
        <v>1.9222377779721581E-3</v>
      </c>
    </row>
    <row r="11" spans="1:2" x14ac:dyDescent="0.2">
      <c r="A11" s="1" t="s">
        <v>80</v>
      </c>
      <c r="B11">
        <f>IFERROR(VLOOKUP(A11,比例信息账面!A:E,5,0),VLOOKUP(A11,比例信息穿透!H:K,4,0))</f>
        <v>1.8227779926549049E-3</v>
      </c>
    </row>
    <row r="12" spans="1:2" x14ac:dyDescent="0.2">
      <c r="A12" s="1" t="s">
        <v>81</v>
      </c>
      <c r="B12">
        <f>IFERROR(VLOOKUP(A12,比例信息账面!A:E,5,0),VLOOKUP(A12,比例信息穿透!H:K,4,0))</f>
        <v>1.8938155349099164E-3</v>
      </c>
    </row>
    <row r="13" spans="1:2" x14ac:dyDescent="0.2">
      <c r="A13" s="1" t="s">
        <v>82</v>
      </c>
      <c r="B13">
        <f>IFERROR(VLOOKUP(A13,比例信息账面!A:E,5,0),VLOOKUP(A13,比例信息穿透!H:K,4,0))</f>
        <v>1.8436700454535593E-3</v>
      </c>
    </row>
    <row r="14" spans="1:2" x14ac:dyDescent="0.2">
      <c r="A14" s="1" t="s">
        <v>83</v>
      </c>
      <c r="B14">
        <f>IFERROR(VLOOKUP(A14,比例信息账面!A:E,5,0),VLOOKUP(A14,比例信息穿透!H:K,4,0))</f>
        <v>2.5217346737900072E-3</v>
      </c>
    </row>
    <row r="15" spans="1:2" x14ac:dyDescent="0.2">
      <c r="A15" s="1" t="s">
        <v>84</v>
      </c>
      <c r="B15">
        <f>IFERROR(VLOOKUP(A15,比例信息账面!A:E,5,0),VLOOKUP(A15,比例信息穿透!H:K,4,0))</f>
        <v>1.8234091340231628E-3</v>
      </c>
    </row>
    <row r="16" spans="1:2" x14ac:dyDescent="0.2">
      <c r="A16" s="1" t="s">
        <v>85</v>
      </c>
      <c r="B16">
        <f>IFERROR(VLOOKUP(A16,比例信息账面!A:E,5,0),VLOOKUP(A16,比例信息穿透!H:K,4,0))</f>
        <v>1.824443837059416E-3</v>
      </c>
    </row>
    <row r="17" spans="1:2" x14ac:dyDescent="0.2">
      <c r="A17" s="1" t="s">
        <v>86</v>
      </c>
      <c r="B17">
        <f>IFERROR(VLOOKUP(A17,比例信息账面!A:E,5,0),VLOOKUP(A17,比例信息穿透!H:K,4,0))</f>
        <v>1.8183545711421341E-3</v>
      </c>
    </row>
    <row r="18" spans="1:2" x14ac:dyDescent="0.2">
      <c r="A18" s="1" t="s">
        <v>87</v>
      </c>
      <c r="B18">
        <f>IFERROR(VLOOKUP(A18,比例信息账面!A:E,5,0),VLOOKUP(A18,比例信息穿透!H:K,4,0))</f>
        <v>1.8217995267554069E-3</v>
      </c>
    </row>
    <row r="19" spans="1:2" x14ac:dyDescent="0.2">
      <c r="A19" s="1" t="s">
        <v>88</v>
      </c>
      <c r="B19">
        <f>IFERROR(VLOOKUP(A19,比例信息账面!A:E,5,0),VLOOKUP(A19,比例信息穿透!H:K,4,0))</f>
        <v>1.8184320394368581E-3</v>
      </c>
    </row>
    <row r="20" spans="1:2" x14ac:dyDescent="0.2">
      <c r="A20" s="1" t="s">
        <v>89</v>
      </c>
      <c r="B20">
        <f>IFERROR(VLOOKUP(A20,比例信息账面!A:E,5,0),VLOOKUP(A20,比例信息穿透!H:K,4,0))</f>
        <v>1.7985146023090973E-3</v>
      </c>
    </row>
    <row r="21" spans="1:2" x14ac:dyDescent="0.2">
      <c r="A21" s="1" t="s">
        <v>90</v>
      </c>
      <c r="B21">
        <f>IFERROR(VLOOKUP(A21,比例信息账面!A:E,5,0),VLOOKUP(A21,比例信息穿透!H:K,4,0))</f>
        <v>1.795329496734843E-3</v>
      </c>
    </row>
    <row r="22" spans="1:2" x14ac:dyDescent="0.2">
      <c r="A22" s="1" t="s">
        <v>91</v>
      </c>
      <c r="B22">
        <f>IFERROR(VLOOKUP(A22,比例信息账面!A:E,5,0),VLOOKUP(A22,比例信息穿透!H:K,4,0))</f>
        <v>1.7949697071184818E-3</v>
      </c>
    </row>
    <row r="23" spans="1:2" x14ac:dyDescent="0.2">
      <c r="A23" s="1" t="s">
        <v>92</v>
      </c>
      <c r="B23">
        <f>IFERROR(VLOOKUP(A23,比例信息账面!A:E,5,0),VLOOKUP(A23,比例信息穿透!H:K,4,0))</f>
        <v>2.1708855854463424E-3</v>
      </c>
    </row>
    <row r="24" spans="1:2" x14ac:dyDescent="0.2">
      <c r="A24" s="1" t="s">
        <v>93</v>
      </c>
      <c r="B24">
        <f>IFERROR(VLOOKUP(A24,比例信息账面!A:E,5,0),VLOOKUP(A24,比例信息穿透!H:K,4,0))</f>
        <v>1.8309530999355025E-3</v>
      </c>
    </row>
    <row r="25" spans="1:2" x14ac:dyDescent="0.2">
      <c r="A25" s="1" t="s">
        <v>94</v>
      </c>
      <c r="B25">
        <f>IFERROR(VLOOKUP(A25,比例信息账面!A:E,5,0),VLOOKUP(A25,比例信息穿透!H:K,4,0))</f>
        <v>2.2023163371170818E-3</v>
      </c>
    </row>
    <row r="26" spans="1:2" x14ac:dyDescent="0.2">
      <c r="A26" s="1" t="s">
        <v>95</v>
      </c>
      <c r="B26">
        <f>IFERROR(VLOOKUP(A26,比例信息账面!A:E,5,0),VLOOKUP(A26,比例信息穿透!H:K,4,0))</f>
        <v>1</v>
      </c>
    </row>
    <row r="27" spans="1:2" x14ac:dyDescent="0.2">
      <c r="A27" s="1" t="s">
        <v>96</v>
      </c>
      <c r="B27">
        <f>IFERROR(VLOOKUP(A27,比例信息账面!A:E,5,0),VLOOKUP(A27,比例信息穿透!H:K,4,0))</f>
        <v>1</v>
      </c>
    </row>
    <row r="28" spans="1:2" x14ac:dyDescent="0.2">
      <c r="A28" t="s">
        <v>25</v>
      </c>
      <c r="B28">
        <f>IFERROR(VLOOKUP(A28,比例信息账面!A:E,5,0),VLOOKUP(A28,比例信息穿透!H:K,4,0))</f>
        <v>1</v>
      </c>
    </row>
    <row r="29" spans="1:2" x14ac:dyDescent="0.2">
      <c r="A29" t="s">
        <v>26</v>
      </c>
      <c r="B29">
        <f>IFERROR(VLOOKUP(A29,比例信息账面!A:E,5,0),VLOOKUP(A29,比例信息穿透!H:K,4,0))</f>
        <v>1</v>
      </c>
    </row>
    <row r="30" spans="1:2" x14ac:dyDescent="0.2">
      <c r="A30" t="s">
        <v>27</v>
      </c>
      <c r="B30">
        <f>IFERROR(VLOOKUP(A30,比例信息账面!A:E,5,0),VLOOKUP(A30,比例信息穿透!H:K,4,0))</f>
        <v>1</v>
      </c>
    </row>
    <row r="31" spans="1:2" x14ac:dyDescent="0.2">
      <c r="A31" t="s">
        <v>28</v>
      </c>
      <c r="B31">
        <f>IFERROR(VLOOKUP(A31,比例信息账面!A:E,5,0),VLOOKUP(A31,比例信息穿透!H:K,4,0))</f>
        <v>1</v>
      </c>
    </row>
    <row r="32" spans="1:2" x14ac:dyDescent="0.2">
      <c r="A32" t="s">
        <v>29</v>
      </c>
      <c r="B32">
        <f>IFERROR(VLOOKUP(A32,比例信息账面!A:E,5,0),VLOOKUP(A32,比例信息穿透!H:K,4,0))</f>
        <v>1</v>
      </c>
    </row>
    <row r="33" spans="1:2" x14ac:dyDescent="0.2">
      <c r="A33" t="s">
        <v>30</v>
      </c>
      <c r="B33">
        <f>IFERROR(VLOOKUP(A33,比例信息账面!A:E,5,0),VLOOKUP(A33,比例信息穿透!H:K,4,0))</f>
        <v>1</v>
      </c>
    </row>
    <row r="34" spans="1:2" x14ac:dyDescent="0.2">
      <c r="A34" t="s">
        <v>31</v>
      </c>
      <c r="B34">
        <f>IFERROR(VLOOKUP(A34,比例信息账面!A:E,5,0),VLOOKUP(A34,比例信息穿透!H:K,4,0))</f>
        <v>1</v>
      </c>
    </row>
    <row r="35" spans="1:2" x14ac:dyDescent="0.2">
      <c r="A35" t="s">
        <v>32</v>
      </c>
      <c r="B35">
        <f>IFERROR(VLOOKUP(A35,比例信息账面!A:E,5,0),VLOOKUP(A35,比例信息穿透!H:K,4,0))</f>
        <v>1</v>
      </c>
    </row>
    <row r="36" spans="1:2" x14ac:dyDescent="0.2">
      <c r="A36" t="s">
        <v>33</v>
      </c>
      <c r="B36">
        <f>IFERROR(VLOOKUP(A36,比例信息账面!A:E,5,0),VLOOKUP(A36,比例信息穿透!H:K,4,0))</f>
        <v>1</v>
      </c>
    </row>
    <row r="37" spans="1:2" x14ac:dyDescent="0.2">
      <c r="A37" t="s">
        <v>34</v>
      </c>
      <c r="B37">
        <f>IFERROR(VLOOKUP(A37,比例信息账面!A:E,5,0),VLOOKUP(A37,比例信息穿透!H:K,4,0))</f>
        <v>1</v>
      </c>
    </row>
    <row r="38" spans="1:2" x14ac:dyDescent="0.2">
      <c r="A38" t="s">
        <v>35</v>
      </c>
      <c r="B38">
        <f>IFERROR(VLOOKUP(A38,比例信息账面!A:E,5,0),VLOOKUP(A38,比例信息穿透!H:K,4,0))</f>
        <v>1</v>
      </c>
    </row>
    <row r="39" spans="1:2" x14ac:dyDescent="0.2">
      <c r="A39" t="s">
        <v>36</v>
      </c>
      <c r="B39">
        <f>IFERROR(VLOOKUP(A39,比例信息账面!A:E,5,0),VLOOKUP(A39,比例信息穿透!H:K,4,0))</f>
        <v>1</v>
      </c>
    </row>
    <row r="40" spans="1:2" x14ac:dyDescent="0.2">
      <c r="A40" t="s">
        <v>37</v>
      </c>
      <c r="B40">
        <f>IFERROR(VLOOKUP(A40,比例信息账面!A:E,5,0),VLOOKUP(A40,比例信息穿透!H:K,4,0))</f>
        <v>1</v>
      </c>
    </row>
    <row r="41" spans="1:2" x14ac:dyDescent="0.2">
      <c r="A41" t="s">
        <v>102</v>
      </c>
      <c r="B41">
        <f>IFERROR(VLOOKUP(A41,比例信息账面!A:E,5,0),VLOOKUP(A41,比例信息穿透!H:K,4,0))</f>
        <v>1</v>
      </c>
    </row>
    <row r="42" spans="1:2" x14ac:dyDescent="0.2">
      <c r="A42" t="s">
        <v>103</v>
      </c>
      <c r="B42">
        <f>IFERROR(VLOOKUP(A42,比例信息账面!A:E,5,0),VLOOKUP(A42,比例信息穿透!H:K,4,0))</f>
        <v>1</v>
      </c>
    </row>
    <row r="43" spans="1:2" x14ac:dyDescent="0.2">
      <c r="A43" t="s">
        <v>104</v>
      </c>
      <c r="B43">
        <f>IFERROR(VLOOKUP(A43,比例信息账面!A:E,5,0),VLOOKUP(A43,比例信息穿透!H:K,4,0))</f>
        <v>1</v>
      </c>
    </row>
    <row r="44" spans="1:2" x14ac:dyDescent="0.2">
      <c r="A44" t="s">
        <v>105</v>
      </c>
      <c r="B44">
        <f>IFERROR(VLOOKUP(A44,比例信息账面!A:E,5,0),VLOOKUP(A44,比例信息穿透!H:K,4,0))</f>
        <v>1</v>
      </c>
    </row>
    <row r="45" spans="1:2" x14ac:dyDescent="0.2">
      <c r="A45" t="s">
        <v>97</v>
      </c>
      <c r="B45">
        <f>IFERROR(VLOOKUP(A45,比例信息账面!A:E,5,0),VLOOKUP(A45,比例信息穿透!H:K,4,0))</f>
        <v>1</v>
      </c>
    </row>
    <row r="46" spans="1:2" x14ac:dyDescent="0.2">
      <c r="A46" t="s">
        <v>98</v>
      </c>
      <c r="B46">
        <f>IFERROR(VLOOKUP(A46,比例信息账面!A:E,5,0),VLOOKUP(A46,比例信息穿透!H:K,4,0))</f>
        <v>1</v>
      </c>
    </row>
    <row r="47" spans="1:2" x14ac:dyDescent="0.2">
      <c r="A47" t="s">
        <v>99</v>
      </c>
      <c r="B47">
        <f>IFERROR(VLOOKUP(A47,比例信息账面!A:E,5,0),VLOOKUP(A47,比例信息穿透!H:K,4,0))</f>
        <v>1</v>
      </c>
    </row>
    <row r="48" spans="1:2" x14ac:dyDescent="0.2">
      <c r="A48" t="s">
        <v>100</v>
      </c>
      <c r="B48">
        <f>IFERROR(VLOOKUP(A48,比例信息账面!A:E,5,0),VLOOKUP(A48,比例信息穿透!H:K,4,0))</f>
        <v>1</v>
      </c>
    </row>
    <row r="49" spans="1:2" x14ac:dyDescent="0.2">
      <c r="A49" t="s">
        <v>267</v>
      </c>
      <c r="B49">
        <f>IFERROR(VLOOKUP(A49,比例信息账面!A:E,5,0),VLOOKUP(A49,比例信息穿透!H:K,4,0))</f>
        <v>1</v>
      </c>
    </row>
    <row r="50" spans="1:2" x14ac:dyDescent="0.2">
      <c r="A50" t="s">
        <v>268</v>
      </c>
      <c r="B50">
        <f>IFERROR(VLOOKUP(A50,比例信息账面!A:E,5,0),VLOOKUP(A50,比例信息穿透!H:K,4,0))</f>
        <v>1</v>
      </c>
    </row>
    <row r="51" spans="1:2" x14ac:dyDescent="0.2">
      <c r="A51" t="s">
        <v>269</v>
      </c>
      <c r="B51">
        <f>IFERROR(VLOOKUP(A51,比例信息账面!A:E,5,0),VLOOKUP(A51,比例信息穿透!H:K,4,0))</f>
        <v>1</v>
      </c>
    </row>
    <row r="52" spans="1:2" x14ac:dyDescent="0.2">
      <c r="A52" s="1" t="s">
        <v>156</v>
      </c>
      <c r="B52">
        <f>IFERROR(VLOOKUP(A52,比例信息账面!A:E,5,0),VLOOKUP(A52,比例信息穿透!H:K,4,0))</f>
        <v>1</v>
      </c>
    </row>
    <row r="53" spans="1:2" x14ac:dyDescent="0.2">
      <c r="A53" t="s">
        <v>276</v>
      </c>
      <c r="B53">
        <f>IFERROR(VLOOKUP(A53,比例信息账面!A:E,5,0),VLOOKUP(A53,比例信息穿透!H:K,4,0))</f>
        <v>1</v>
      </c>
    </row>
    <row r="54" spans="1:2" x14ac:dyDescent="0.2">
      <c r="A54" t="s">
        <v>106</v>
      </c>
      <c r="B54">
        <f>IFERROR(VLOOKUP(A54,比例信息账面!A:E,5,0),VLOOKUP(A54,比例信息穿透!H:K,4,0))</f>
        <v>1</v>
      </c>
    </row>
    <row r="55" spans="1:2" x14ac:dyDescent="0.2">
      <c r="A55" t="s">
        <v>107</v>
      </c>
      <c r="B55">
        <f>IFERROR(VLOOKUP(A55,比例信息账面!A:E,5,0),VLOOKUP(A55,比例信息穿透!H:K,4,0))</f>
        <v>1</v>
      </c>
    </row>
    <row r="56" spans="1:2" x14ac:dyDescent="0.2">
      <c r="A56" t="s">
        <v>50</v>
      </c>
      <c r="B56">
        <f>IFERROR(VLOOKUP(A56,比例信息账面!A:E,5,0),VLOOKUP(A56,比例信息穿透!H:K,4,0))</f>
        <v>1</v>
      </c>
    </row>
    <row r="57" spans="1:2" x14ac:dyDescent="0.2">
      <c r="A57" t="s">
        <v>51</v>
      </c>
      <c r="B57">
        <f>IFERROR(VLOOKUP(A57,比例信息账面!A:E,5,0),VLOOKUP(A57,比例信息穿透!H:K,4,0))</f>
        <v>1</v>
      </c>
    </row>
    <row r="58" spans="1:2" x14ac:dyDescent="0.2">
      <c r="A58" t="s">
        <v>101</v>
      </c>
      <c r="B58">
        <f>IFERROR(VLOOKUP(A58,比例信息账面!A:E,5,0),VLOOKUP(A58,比例信息穿透!H:K,4,0))</f>
        <v>1</v>
      </c>
    </row>
    <row r="59" spans="1:2" x14ac:dyDescent="0.2">
      <c r="A59" t="s">
        <v>108</v>
      </c>
      <c r="B59">
        <f>IFERROR(VLOOKUP(A59,比例信息账面!A:E,5,0),VLOOKUP(A59,比例信息穿透!H:K,4,0))</f>
        <v>1</v>
      </c>
    </row>
    <row r="60" spans="1:2" x14ac:dyDescent="0.2">
      <c r="A60" t="s">
        <v>109</v>
      </c>
      <c r="B60">
        <f>IFERROR(VLOOKUP(A60,比例信息账面!A:E,5,0),VLOOKUP(A60,比例信息穿透!H:K,4,0))</f>
        <v>1</v>
      </c>
    </row>
    <row r="61" spans="1:2" x14ac:dyDescent="0.2">
      <c r="A61" t="s">
        <v>110</v>
      </c>
      <c r="B61">
        <f>IFERROR(VLOOKUP(A61,比例信息账面!A:E,5,0),VLOOKUP(A61,比例信息穿透!H:K,4,0))</f>
        <v>1</v>
      </c>
    </row>
    <row r="62" spans="1:2" x14ac:dyDescent="0.2">
      <c r="A62" t="s">
        <v>111</v>
      </c>
      <c r="B62">
        <f>IFERROR(VLOOKUP(A62,比例信息账面!A:E,5,0),VLOOKUP(A62,比例信息穿透!H:K,4,0))</f>
        <v>1</v>
      </c>
    </row>
    <row r="63" spans="1:2" x14ac:dyDescent="0.2">
      <c r="A63" t="s">
        <v>112</v>
      </c>
      <c r="B63">
        <f>IFERROR(VLOOKUP(A63,比例信息账面!A:E,5,0),VLOOKUP(A63,比例信息穿透!H:K,4,0))</f>
        <v>1</v>
      </c>
    </row>
    <row r="64" spans="1:2" x14ac:dyDescent="0.2">
      <c r="A64" t="s">
        <v>113</v>
      </c>
      <c r="B64">
        <f>IFERROR(VLOOKUP(A64,比例信息账面!A:E,5,0),VLOOKUP(A64,比例信息穿透!H:K,4,0))</f>
        <v>1</v>
      </c>
    </row>
    <row r="65" spans="1:2" x14ac:dyDescent="0.2">
      <c r="A65" t="s">
        <v>114</v>
      </c>
      <c r="B65">
        <f>IFERROR(VLOOKUP(A65,比例信息账面!A:E,5,0),VLOOKUP(A65,比例信息穿透!H:K,4,0))</f>
        <v>1</v>
      </c>
    </row>
    <row r="66" spans="1:2" x14ac:dyDescent="0.2">
      <c r="A66" t="s">
        <v>115</v>
      </c>
      <c r="B66">
        <f>IFERROR(VLOOKUP(A66,比例信息账面!A:E,5,0),VLOOKUP(A66,比例信息穿透!H:K,4,0))</f>
        <v>1</v>
      </c>
    </row>
    <row r="67" spans="1:2" x14ac:dyDescent="0.2">
      <c r="A67" t="s">
        <v>116</v>
      </c>
      <c r="B67">
        <f>IFERROR(VLOOKUP(A67,比例信息账面!A:E,5,0),VLOOKUP(A67,比例信息穿透!H:K,4,0))</f>
        <v>1</v>
      </c>
    </row>
    <row r="68" spans="1:2" x14ac:dyDescent="0.2">
      <c r="A68" t="s">
        <v>117</v>
      </c>
      <c r="B68">
        <f>IFERROR(VLOOKUP(A68,比例信息账面!A:E,5,0),VLOOKUP(A68,比例信息穿透!H:K,4,0))</f>
        <v>1</v>
      </c>
    </row>
    <row r="69" spans="1:2" x14ac:dyDescent="0.2">
      <c r="A69" t="s">
        <v>118</v>
      </c>
      <c r="B69">
        <f>IFERROR(VLOOKUP(A69,比例信息账面!A:E,5,0),VLOOKUP(A69,比例信息穿透!H:K,4,0))</f>
        <v>1</v>
      </c>
    </row>
    <row r="70" spans="1:2" x14ac:dyDescent="0.2">
      <c r="A70" t="s">
        <v>119</v>
      </c>
      <c r="B70">
        <f>IFERROR(VLOOKUP(A70,比例信息账面!A:E,5,0),VLOOKUP(A70,比例信息穿透!H:K,4,0))</f>
        <v>1</v>
      </c>
    </row>
    <row r="71" spans="1:2" x14ac:dyDescent="0.2">
      <c r="A71" t="s">
        <v>120</v>
      </c>
      <c r="B71">
        <f>IFERROR(VLOOKUP(A71,比例信息账面!A:E,5,0),VLOOKUP(A71,比例信息穿透!H:K,4,0))</f>
        <v>1</v>
      </c>
    </row>
    <row r="72" spans="1:2" x14ac:dyDescent="0.2">
      <c r="A72" t="s">
        <v>121</v>
      </c>
      <c r="B72">
        <f>IFERROR(VLOOKUP(A72,比例信息账面!A:E,5,0),VLOOKUP(A72,比例信息穿透!H:K,4,0))</f>
        <v>1</v>
      </c>
    </row>
    <row r="73" spans="1:2" x14ac:dyDescent="0.2">
      <c r="A73" t="s">
        <v>130</v>
      </c>
      <c r="B73">
        <f>IFERROR(VLOOKUP(A73,比例信息账面!A:E,5,0),VLOOKUP(A73,比例信息穿透!H:K,4,0))</f>
        <v>1</v>
      </c>
    </row>
    <row r="74" spans="1:2" x14ac:dyDescent="0.2">
      <c r="A74" t="s">
        <v>129</v>
      </c>
      <c r="B74">
        <f>IFERROR(VLOOKUP(A74,比例信息账面!A:E,5,0),VLOOKUP(A74,比例信息穿透!H:K,4,0))</f>
        <v>1</v>
      </c>
    </row>
    <row r="75" spans="1:2" x14ac:dyDescent="0.2">
      <c r="A75" t="s">
        <v>122</v>
      </c>
      <c r="B75">
        <f>IFERROR(VLOOKUP(A75,比例信息账面!A:E,5,0),VLOOKUP(A75,比例信息穿透!H:K,4,0))</f>
        <v>1</v>
      </c>
    </row>
    <row r="76" spans="1:2" x14ac:dyDescent="0.2">
      <c r="A76" t="s">
        <v>128</v>
      </c>
      <c r="B76">
        <f>IFERROR(VLOOKUP(A76,比例信息账面!A:E,5,0),VLOOKUP(A76,比例信息穿透!H:K,4,0))</f>
        <v>1</v>
      </c>
    </row>
    <row r="77" spans="1:2" x14ac:dyDescent="0.2">
      <c r="A77" t="s">
        <v>127</v>
      </c>
      <c r="B77">
        <f>IFERROR(VLOOKUP(A77,比例信息账面!A:E,5,0),VLOOKUP(A77,比例信息穿透!H:K,4,0))</f>
        <v>1</v>
      </c>
    </row>
    <row r="78" spans="1:2" x14ac:dyDescent="0.2">
      <c r="A78" t="s">
        <v>269</v>
      </c>
      <c r="B78">
        <f>IFERROR(VLOOKUP(A78,比例信息账面!A:E,5,0),VLOOKUP(A78,比例信息穿透!H:K,4,0))</f>
        <v>1</v>
      </c>
    </row>
    <row r="79" spans="1:2" x14ac:dyDescent="0.2">
      <c r="A79" t="s">
        <v>271</v>
      </c>
      <c r="B79">
        <f>IFERROR(VLOOKUP(A79,比例信息账面!A:E,5,0),VLOOKUP(A79,比例信息穿透!H:K,4,0))</f>
        <v>1</v>
      </c>
    </row>
    <row r="80" spans="1:2" x14ac:dyDescent="0.2">
      <c r="A80" s="3" t="s">
        <v>272</v>
      </c>
      <c r="B80">
        <f>IFERROR(VLOOKUP(A80,比例信息账面!A:E,5,0),VLOOKUP(A80,比例信息穿透!H:K,4,0))</f>
        <v>1</v>
      </c>
    </row>
    <row r="81" spans="1:2" x14ac:dyDescent="0.2">
      <c r="A81" s="3" t="s">
        <v>273</v>
      </c>
      <c r="B81">
        <f>IFERROR(VLOOKUP(A81,比例信息账面!A:E,5,0),VLOOKUP(A81,比例信息穿透!H:K,4,0))</f>
        <v>1</v>
      </c>
    </row>
    <row r="82" spans="1:2" x14ac:dyDescent="0.2">
      <c r="A82" s="3" t="s">
        <v>274</v>
      </c>
      <c r="B82">
        <f>IFERROR(VLOOKUP(A82,比例信息账面!A:E,5,0),VLOOKUP(A82,比例信息穿透!H:K,4,0))</f>
        <v>1</v>
      </c>
    </row>
    <row r="83" spans="1:2" x14ac:dyDescent="0.2">
      <c r="A83" s="3" t="s">
        <v>275</v>
      </c>
      <c r="B83">
        <f>IFERROR(VLOOKUP(A83,比例信息账面!A:E,5,0),VLOOKUP(A83,比例信息穿透!H:K,4,0))</f>
        <v>1</v>
      </c>
    </row>
    <row r="84" spans="1:2" x14ac:dyDescent="0.2">
      <c r="A84" s="3" t="s">
        <v>484</v>
      </c>
      <c r="B84">
        <f>IFERROR(VLOOKUP(A84,比例信息账面!A:E,5,0),VLOOKUP(A84,比例信息穿透!H:K,4,0))</f>
        <v>1</v>
      </c>
    </row>
    <row r="85" spans="1:2" x14ac:dyDescent="0.2">
      <c r="A85" s="3" t="s">
        <v>487</v>
      </c>
      <c r="B85">
        <f>IFERROR(VLOOKUP(A85,比例信息账面!A:E,5,0),VLOOKUP(A85,比例信息穿透!H:K,4,0))</f>
        <v>1</v>
      </c>
    </row>
    <row r="86" spans="1:2" x14ac:dyDescent="0.2">
      <c r="A86" s="3" t="s">
        <v>490</v>
      </c>
      <c r="B86">
        <f>IFERROR(VLOOKUP(A86,比例信息账面!A:E,5,0),VLOOKUP(A86,比例信息穿透!H:K,4,0))</f>
        <v>1</v>
      </c>
    </row>
    <row r="87" spans="1:2" x14ac:dyDescent="0.2">
      <c r="A87" s="3" t="s">
        <v>493</v>
      </c>
      <c r="B87">
        <f>IFERROR(VLOOKUP(A87,比例信息账面!A:E,5,0),VLOOKUP(A87,比例信息穿透!H:K,4,0))</f>
        <v>1</v>
      </c>
    </row>
    <row r="88" spans="1:2" x14ac:dyDescent="0.2">
      <c r="A88" s="3" t="s">
        <v>664</v>
      </c>
      <c r="B88">
        <f>IFERROR(VLOOKUP(A88,比例信息账面!A:E,5,0),VLOOKUP(A88,比例信息穿透!H:K,4,0))</f>
        <v>0.5</v>
      </c>
    </row>
    <row r="89" spans="1:2" x14ac:dyDescent="0.2">
      <c r="A89" s="3" t="s">
        <v>665</v>
      </c>
      <c r="B89">
        <f>IFERROR(VLOOKUP(A89,比例信息账面!A:E,5,0),VLOOKUP(A89,比例信息穿透!H:K,4,0))</f>
        <v>0.5</v>
      </c>
    </row>
    <row r="90" spans="1:2" x14ac:dyDescent="0.2">
      <c r="A90" s="3" t="s">
        <v>279</v>
      </c>
      <c r="B90">
        <f>IFERROR(VLOOKUP(A90,比例信息账面!A:E,5,0),VLOOKUP(A90,比例信息穿透!H:K,4,0))</f>
        <v>1</v>
      </c>
    </row>
    <row r="91" spans="1:2" x14ac:dyDescent="0.2">
      <c r="A91" s="3" t="s">
        <v>280</v>
      </c>
      <c r="B91">
        <f>IFERROR(VLOOKUP(A91,比例信息账面!A:E,5,0),VLOOKUP(A91,比例信息穿透!H:K,4,0))</f>
        <v>1</v>
      </c>
    </row>
    <row r="92" spans="1:2" x14ac:dyDescent="0.2">
      <c r="A92" s="3" t="s">
        <v>281</v>
      </c>
      <c r="B92">
        <f>IFERROR(VLOOKUP(A92,比例信息账面!A:E,5,0),VLOOKUP(A92,比例信息穿透!H:K,4,0))</f>
        <v>1</v>
      </c>
    </row>
    <row r="93" spans="1:2" x14ac:dyDescent="0.2">
      <c r="A93" s="3" t="s">
        <v>282</v>
      </c>
      <c r="B93">
        <v>0.25457583025431502</v>
      </c>
    </row>
    <row r="94" spans="1:2" x14ac:dyDescent="0.2">
      <c r="A94" s="3" t="s">
        <v>586</v>
      </c>
      <c r="B94">
        <f>IFERROR(VLOOKUP(A94,比例信息账面!A:E,5,0),VLOOKUP(A94,比例信息穿透!H:K,4,0))</f>
        <v>1</v>
      </c>
    </row>
    <row r="95" spans="1:2" x14ac:dyDescent="0.2">
      <c r="A95" s="3" t="s">
        <v>255</v>
      </c>
      <c r="B95">
        <f>IFERROR(VLOOKUP(A95,比例信息账面!A:E,5,0),VLOOKUP(A95,比例信息穿透!H:K,4,0))</f>
        <v>1</v>
      </c>
    </row>
    <row r="96" spans="1:2" x14ac:dyDescent="0.2">
      <c r="A96" s="3" t="s">
        <v>256</v>
      </c>
      <c r="B96">
        <f>IFERROR(VLOOKUP(A96,比例信息账面!A:E,5,0),VLOOKUP(A96,比例信息穿透!H:K,4,0))</f>
        <v>1</v>
      </c>
    </row>
    <row r="97" spans="1:2" x14ac:dyDescent="0.2">
      <c r="A97" s="3" t="s">
        <v>30</v>
      </c>
      <c r="B97">
        <f>IFERROR(VLOOKUP(A97,比例信息账面!A:E,5,0),VLOOKUP(A97,比例信息穿透!H:K,4,0))</f>
        <v>1</v>
      </c>
    </row>
    <row r="98" spans="1:2" x14ac:dyDescent="0.2">
      <c r="A98" s="3" t="s">
        <v>31</v>
      </c>
      <c r="B98">
        <f>IFERROR(VLOOKUP(A98,比例信息账面!A:E,5,0),VLOOKUP(A98,比例信息穿透!H:K,4,0))</f>
        <v>1</v>
      </c>
    </row>
    <row r="99" spans="1:2" x14ac:dyDescent="0.2">
      <c r="A99" s="3" t="s">
        <v>32</v>
      </c>
      <c r="B99">
        <f>IFERROR(VLOOKUP(A99,比例信息账面!A:E,5,0),VLOOKUP(A99,比例信息穿透!H:K,4,0))</f>
        <v>1</v>
      </c>
    </row>
    <row r="100" spans="1:2" x14ac:dyDescent="0.2">
      <c r="A100" s="3" t="s">
        <v>33</v>
      </c>
      <c r="B100">
        <f>IFERROR(VLOOKUP(A100,比例信息账面!A:E,5,0),VLOOKUP(A100,比例信息穿透!H:K,4,0))</f>
        <v>1</v>
      </c>
    </row>
    <row r="101" spans="1:2" x14ac:dyDescent="0.2">
      <c r="A101" s="3" t="s">
        <v>34</v>
      </c>
      <c r="B101">
        <f>IFERROR(VLOOKUP(A101,比例信息账面!A:E,5,0),VLOOKUP(A101,比例信息穿透!H:K,4,0))</f>
        <v>1</v>
      </c>
    </row>
    <row r="102" spans="1:2" x14ac:dyDescent="0.2">
      <c r="A102" s="3" t="s">
        <v>35</v>
      </c>
      <c r="B102">
        <f>IFERROR(VLOOKUP(A102,比例信息账面!A:E,5,0),VLOOKUP(A102,比例信息穿透!H:K,4,0))</f>
        <v>1</v>
      </c>
    </row>
    <row r="103" spans="1:2" x14ac:dyDescent="0.2">
      <c r="A103" s="3" t="s">
        <v>36</v>
      </c>
      <c r="B103">
        <f>IFERROR(VLOOKUP(A103,比例信息账面!A:E,5,0),VLOOKUP(A103,比例信息穿透!H:K,4,0))</f>
        <v>1</v>
      </c>
    </row>
    <row r="104" spans="1:2" x14ac:dyDescent="0.2">
      <c r="A104" s="3" t="s">
        <v>37</v>
      </c>
      <c r="B104">
        <f>IFERROR(VLOOKUP(A104,比例信息账面!A:E,5,0),VLOOKUP(A104,比例信息穿透!H:K,4,0))</f>
        <v>1</v>
      </c>
    </row>
    <row r="105" spans="1:2" x14ac:dyDescent="0.2">
      <c r="A105" s="3" t="s">
        <v>504</v>
      </c>
      <c r="B105">
        <f>IFERROR(VLOOKUP(A105,比例信息账面!A:E,5,0),VLOOKUP(A105,比例信息穿透!H:K,4,0))</f>
        <v>0.99857346647646217</v>
      </c>
    </row>
    <row r="106" spans="1:2" x14ac:dyDescent="0.2">
      <c r="A106" s="3" t="s">
        <v>507</v>
      </c>
      <c r="B106">
        <f>IFERROR(VLOOKUP(A106,比例信息账面!A:E,5,0),VLOOKUP(A106,比例信息穿透!H:K,4,0))</f>
        <v>0.99857346647646217</v>
      </c>
    </row>
    <row r="107" spans="1:2" x14ac:dyDescent="0.2">
      <c r="A107" s="3" t="s">
        <v>510</v>
      </c>
      <c r="B107">
        <f>IFERROR(VLOOKUP(A107,比例信息账面!A:E,5,0),VLOOKUP(A107,比例信息穿透!H:K,4,0))</f>
        <v>0.99857346647646217</v>
      </c>
    </row>
    <row r="108" spans="1:2" x14ac:dyDescent="0.2">
      <c r="A108" s="3" t="s">
        <v>513</v>
      </c>
      <c r="B108">
        <f>IFERROR(VLOOKUP(A108,比例信息账面!A:E,5,0),VLOOKUP(A108,比例信息穿透!H:K,4,0))</f>
        <v>0.99857346647646217</v>
      </c>
    </row>
    <row r="109" spans="1:2" x14ac:dyDescent="0.2">
      <c r="A109" s="3" t="s">
        <v>591</v>
      </c>
      <c r="B109">
        <f>IFERROR(VLOOKUP(A109,比例信息账面!A:E,5,0),VLOOKUP(A109,比例信息穿透!H:K,4,0))</f>
        <v>0.99450684663135347</v>
      </c>
    </row>
    <row r="110" spans="1:2" x14ac:dyDescent="0.2">
      <c r="A110" s="3" t="s">
        <v>592</v>
      </c>
      <c r="B110" s="21">
        <f>IFERROR(VLOOKUP(A110,比例信息账面!A:E,5,0),VLOOKUP(A110,比例信息穿透!H:K,4,0))</f>
        <v>0.9981218468389409</v>
      </c>
    </row>
    <row r="111" spans="1:2" x14ac:dyDescent="0.2">
      <c r="A111" s="3" t="s">
        <v>593</v>
      </c>
      <c r="B111" s="21">
        <f>IFERROR(VLOOKUP(A111,比例信息账面!A:E,5,0),VLOOKUP(A111,比例信息穿透!H:K,4,0))</f>
        <v>0.99811993388986653</v>
      </c>
    </row>
    <row r="112" spans="1:2" x14ac:dyDescent="0.2">
      <c r="A112" s="3" t="s">
        <v>594</v>
      </c>
      <c r="B112">
        <f>IFERROR(VLOOKUP(A112,比例信息账面!A:E,5,0),VLOOKUP(A112,比例信息穿透!H:K,4,0))</f>
        <v>0.99449950729950665</v>
      </c>
    </row>
    <row r="113" spans="1:2" x14ac:dyDescent="0.2">
      <c r="A113" s="3" t="s">
        <v>595</v>
      </c>
      <c r="B113">
        <f>IFERROR(VLOOKUP(A113,比例信息账面!A:E,5,0),VLOOKUP(A113,比例信息穿透!H:K,4,0))</f>
        <v>0.99662389900737225</v>
      </c>
    </row>
    <row r="114" spans="1:2" x14ac:dyDescent="0.2">
      <c r="A114" s="3" t="s">
        <v>596</v>
      </c>
      <c r="B114">
        <f>IFERROR(VLOOKUP(A114,比例信息账面!A:E,5,0),VLOOKUP(A114,比例信息穿透!H:K,4,0))</f>
        <v>0.99815303351141293</v>
      </c>
    </row>
    <row r="115" spans="1:2" x14ac:dyDescent="0.2">
      <c r="A115" s="3" t="s">
        <v>597</v>
      </c>
      <c r="B115">
        <f>IFERROR(VLOOKUP(A115,比例信息账面!A:E,5,0),VLOOKUP(A115,比例信息穿透!H:K,4,0))</f>
        <v>0.99578338348152484</v>
      </c>
    </row>
    <row r="116" spans="1:2" x14ac:dyDescent="0.2">
      <c r="A116" s="3" t="s">
        <v>598</v>
      </c>
      <c r="B116">
        <f>IFERROR(VLOOKUP(A116,比例信息账面!A:E,5,0),VLOOKUP(A116,比例信息穿透!H:K,4,0))</f>
        <v>0.99807776222202782</v>
      </c>
    </row>
    <row r="117" spans="1:2" x14ac:dyDescent="0.2">
      <c r="A117" t="s">
        <v>599</v>
      </c>
      <c r="B117">
        <f>IFERROR(VLOOKUP(A117,比例信息账面!A:E,5,0),VLOOKUP(A117,比例信息穿透!H:K,4,0))</f>
        <v>0.99817722200734516</v>
      </c>
    </row>
    <row r="118" spans="1:2" x14ac:dyDescent="0.2">
      <c r="A118" t="s">
        <v>600</v>
      </c>
      <c r="B118">
        <f>IFERROR(VLOOKUP(A118,比例信息账面!A:E,5,0),VLOOKUP(A118,比例信息穿透!H:K,4,0))</f>
        <v>0.99810618446509025</v>
      </c>
    </row>
    <row r="119" spans="1:2" x14ac:dyDescent="0.2">
      <c r="A119" t="s">
        <v>601</v>
      </c>
      <c r="B119">
        <f>IFERROR(VLOOKUP(A119,比例信息账面!A:E,5,0),VLOOKUP(A119,比例信息穿透!H:K,4,0))</f>
        <v>0.9981563299545464</v>
      </c>
    </row>
    <row r="120" spans="1:2" x14ac:dyDescent="0.2">
      <c r="A120" t="s">
        <v>602</v>
      </c>
      <c r="B120">
        <f>IFERROR(VLOOKUP(A120,比例信息账面!A:E,5,0),VLOOKUP(A120,比例信息穿透!H:K,4,0))</f>
        <v>0.99747826532620998</v>
      </c>
    </row>
    <row r="121" spans="1:2" x14ac:dyDescent="0.2">
      <c r="A121" t="s">
        <v>603</v>
      </c>
      <c r="B121">
        <f>IFERROR(VLOOKUP(A121,比例信息账面!A:E,5,0),VLOOKUP(A121,比例信息穿透!H:K,4,0))</f>
        <v>0.99817659086597688</v>
      </c>
    </row>
    <row r="122" spans="1:2" x14ac:dyDescent="0.2">
      <c r="A122" t="s">
        <v>604</v>
      </c>
      <c r="B122">
        <f>IFERROR(VLOOKUP(A122,比例信息账面!A:E,5,0),VLOOKUP(A122,比例信息穿透!H:K,4,0))</f>
        <v>0.99817555616294062</v>
      </c>
    </row>
    <row r="123" spans="1:2" x14ac:dyDescent="0.2">
      <c r="A123" t="s">
        <v>605</v>
      </c>
      <c r="B123">
        <f>IFERROR(VLOOKUP(A123,比例信息账面!A:E,5,0),VLOOKUP(A123,比例信息穿透!H:K,4,0))</f>
        <v>0.9981816454288579</v>
      </c>
    </row>
    <row r="124" spans="1:2" x14ac:dyDescent="0.2">
      <c r="A124" t="s">
        <v>606</v>
      </c>
      <c r="B124">
        <f>IFERROR(VLOOKUP(A124,比例信息账面!A:E,5,0),VLOOKUP(A124,比例信息穿透!H:K,4,0))</f>
        <v>0.99817820047324457</v>
      </c>
    </row>
    <row r="125" spans="1:2" x14ac:dyDescent="0.2">
      <c r="A125" t="s">
        <v>607</v>
      </c>
      <c r="B125">
        <f>IFERROR(VLOOKUP(A125,比例信息账面!A:E,5,0),VLOOKUP(A125,比例信息穿透!H:K,4,0))</f>
        <v>0.99818156796056312</v>
      </c>
    </row>
    <row r="126" spans="1:2" x14ac:dyDescent="0.2">
      <c r="A126" t="s">
        <v>608</v>
      </c>
      <c r="B126">
        <f>IFERROR(VLOOKUP(A126,比例信息账面!A:E,5,0),VLOOKUP(A126,比例信息穿透!H:K,4,0))</f>
        <v>0.99820148539769094</v>
      </c>
    </row>
    <row r="127" spans="1:2" x14ac:dyDescent="0.2">
      <c r="A127" t="s">
        <v>609</v>
      </c>
      <c r="B127">
        <f>IFERROR(VLOOKUP(A127,比例信息账面!A:E,5,0),VLOOKUP(A127,比例信息穿透!H:K,4,0))</f>
        <v>0.998204670503265</v>
      </c>
    </row>
    <row r="128" spans="1:2" x14ac:dyDescent="0.2">
      <c r="A128" t="s">
        <v>610</v>
      </c>
      <c r="B128">
        <f>IFERROR(VLOOKUP(A128,比例信息账面!A:E,5,0),VLOOKUP(A128,比例信息穿透!H:K,4,0))</f>
        <v>0.99820503029288155</v>
      </c>
    </row>
    <row r="129" spans="1:2" x14ac:dyDescent="0.2">
      <c r="A129" t="s">
        <v>611</v>
      </c>
      <c r="B129">
        <f>IFERROR(VLOOKUP(A129,比例信息账面!A:E,5,0),VLOOKUP(A129,比例信息穿透!H:K,4,0))</f>
        <v>0.99782911441455358</v>
      </c>
    </row>
    <row r="130" spans="1:2" x14ac:dyDescent="0.2">
      <c r="A130" t="s">
        <v>612</v>
      </c>
      <c r="B130">
        <f>IFERROR(VLOOKUP(A130,比例信息账面!A:E,5,0),VLOOKUP(A130,比例信息穿透!H:K,4,0))</f>
        <v>0.99816904690006458</v>
      </c>
    </row>
    <row r="131" spans="1:2" x14ac:dyDescent="0.2">
      <c r="A131" t="s">
        <v>613</v>
      </c>
      <c r="B131">
        <f>IFERROR(VLOOKUP(A131,比例信息账面!A:E,5,0),VLOOKUP(A131,比例信息穿透!H:K,4,0))</f>
        <v>0.99779768366288291</v>
      </c>
    </row>
    <row r="132" spans="1:2" x14ac:dyDescent="0.2">
      <c r="A132" t="s">
        <v>614</v>
      </c>
      <c r="B132">
        <v>0.273765707480912</v>
      </c>
    </row>
    <row r="133" spans="1:2" x14ac:dyDescent="0.2">
      <c r="A133" t="s">
        <v>615</v>
      </c>
      <c r="B133">
        <f>IFERROR(VLOOKUP(A133,比例信息账面!A:E,5,0),VLOOKUP(A133,比例信息穿透!H:K,4,0))</f>
        <v>0.99957286440579629</v>
      </c>
    </row>
    <row r="134" spans="1:2" x14ac:dyDescent="0.2">
      <c r="A134" t="s">
        <v>616</v>
      </c>
      <c r="B134">
        <f>IFERROR(VLOOKUP(A134,比例信息账面!A:E,5,0),VLOOKUP(A134,比例信息穿透!H:K,4,0))</f>
        <v>0.9995735153001386</v>
      </c>
    </row>
    <row r="135" spans="1:2" x14ac:dyDescent="0.2">
      <c r="A135" t="s">
        <v>617</v>
      </c>
      <c r="B135">
        <f>IFERROR(VLOOKUP(A135,比例信息账面!A:E,5,0),VLOOKUP(A135,比例信息穿透!H:K,4,0))</f>
        <v>0.99957405384785747</v>
      </c>
    </row>
    <row r="136" spans="1:2" x14ac:dyDescent="0.2">
      <c r="A136" t="s">
        <v>618</v>
      </c>
      <c r="B136">
        <f>IFERROR(VLOOKUP(A136,比例信息账面!A:E,5,0),VLOOKUP(A136,比例信息穿透!H:K,4,0))</f>
        <v>0.99957413030590003</v>
      </c>
    </row>
    <row r="137" spans="1:2" x14ac:dyDescent="0.2">
      <c r="A137" t="s">
        <v>619</v>
      </c>
      <c r="B137">
        <f>IFERROR(VLOOKUP(A137,比例信息账面!A:E,5,0),VLOOKUP(A137,比例信息穿透!H:K,4,0))</f>
        <v>0.99957090053776454</v>
      </c>
    </row>
    <row r="138" spans="1:2" x14ac:dyDescent="0.2">
      <c r="A138" t="s">
        <v>620</v>
      </c>
      <c r="B138">
        <f>IFERROR(VLOOKUP(A138,比例信息账面!A:E,5,0),VLOOKUP(A138,比例信息穿透!H:K,4,0))</f>
        <v>0.99956404625366446</v>
      </c>
    </row>
    <row r="139" spans="1:2" x14ac:dyDescent="0.2">
      <c r="A139" t="s">
        <v>621</v>
      </c>
      <c r="B139">
        <f>IFERROR(VLOOKUP(A139,比例信息账面!A:E,5,0),VLOOKUP(A139,比例信息穿透!H:K,4,0))</f>
        <v>0.99956794709276842</v>
      </c>
    </row>
    <row r="140" spans="1:2" x14ac:dyDescent="0.2">
      <c r="A140" t="s">
        <v>622</v>
      </c>
      <c r="B140">
        <f>IFERROR(VLOOKUP(A140,比例信息账面!A:E,5,0),VLOOKUP(A140,比例信息穿透!H:K,4,0))</f>
        <v>0.99956289345781502</v>
      </c>
    </row>
    <row r="141" spans="1:2" x14ac:dyDescent="0.2">
      <c r="A141" t="s">
        <v>623</v>
      </c>
      <c r="B141">
        <v>0.47069013315246999</v>
      </c>
    </row>
    <row r="142" spans="1:2" x14ac:dyDescent="0.2">
      <c r="A142" t="s">
        <v>652</v>
      </c>
      <c r="B14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比例信息账面</vt:lpstr>
      <vt:lpstr>比例信息穿透</vt:lpstr>
      <vt:lpstr>比例信息总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Pang</dc:creator>
  <cp:lastModifiedBy>Hongyu Pang</cp:lastModifiedBy>
  <dcterms:created xsi:type="dcterms:W3CDTF">2023-03-09T06:46:40Z</dcterms:created>
  <dcterms:modified xsi:type="dcterms:W3CDTF">2023-04-06T16:23:07Z</dcterms:modified>
</cp:coreProperties>
</file>