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rrahahmed/Desktop/CLOSUP/process-xbrl/app/static/input_files/"/>
    </mc:Choice>
  </mc:AlternateContent>
  <xr:revisionPtr revIDLastSave="0" documentId="13_ncr:1_{B969DC99-AFED-7349-8F67-EE83932AAB80}" xr6:coauthVersionLast="47" xr6:coauthVersionMax="47" xr10:uidLastSave="{00000000-0000-0000-0000-000000000000}"/>
  <bookViews>
    <workbookView xWindow="0" yWindow="740" windowWidth="28800" windowHeight="17280" tabRatio="834" firstSheet="7" activeTab="12" xr2:uid="{00000000-000D-0000-FFFF-FFFF00000000}"/>
  </bookViews>
  <sheets>
    <sheet name="Lookup Net Position" sheetId="8" r:id="rId1"/>
    <sheet name="Lookup GovWide Stmt Activities" sheetId="20" r:id="rId2"/>
    <sheet name="Lookup PropFunds" sheetId="23" r:id="rId3"/>
    <sheet name="Lookup PropFunds CashFlows" sheetId="26" r:id="rId4"/>
    <sheet name="Lookup GovFund Stmt Rev Exp Ch" sheetId="31" r:id="rId5"/>
    <sheet name="Master Info" sheetId="13" r:id="rId6"/>
    <sheet name="Statement of Net Position" sheetId="9" r:id="rId7"/>
    <sheet name="Statement of Activities" sheetId="19" r:id="rId8"/>
    <sheet name="GovFund Balance Sheet" sheetId="29" r:id="rId9"/>
    <sheet name="Reconciliation Balance Sheet" sheetId="28" r:id="rId10"/>
    <sheet name="GovFund Stmt of Rev Exp and Chg" sheetId="15" r:id="rId11"/>
    <sheet name="Reconciliation of Rev Exp" sheetId="30" r:id="rId12"/>
    <sheet name="Prop Funds - Net Position" sheetId="22" r:id="rId13"/>
    <sheet name="PropFund Stmt of Rev Exp and Ch" sheetId="24" r:id="rId14"/>
    <sheet name="Prop Fund Cash Flows" sheetId="27" r:id="rId15"/>
  </sheets>
  <definedNames>
    <definedName name="_xlnm._FilterDatabase" localSheetId="10" hidden="1">'GovFund Stmt of Rev Exp and Chg'!#REF!</definedName>
    <definedName name="_xlnm._FilterDatabase" localSheetId="0" hidden="1">'Lookup Net Position'!$A$1:$C$515</definedName>
    <definedName name="_xlnm._FilterDatabase" localSheetId="14" hidden="1">'Prop Fund Cash Flows'!$B$26:$B$37</definedName>
    <definedName name="_xlnm._FilterDatabase" localSheetId="12" hidden="1">'Prop Funds - Net Position'!$B$26:$B$37</definedName>
    <definedName name="_xlnm._FilterDatabase" localSheetId="13" hidden="1">'PropFund Stmt of Rev Exp and Ch'!$B$26:$B$37</definedName>
    <definedName name="_xlnm._FilterDatabase" localSheetId="7" hidden="1">'Statement of Activities'!$B$25:$B$36</definedName>
    <definedName name="_xlnm._FilterDatabase" localSheetId="6" hidden="1">'Statement of Net Position'!$B$25:$B$36</definedName>
    <definedName name="capital_contributions">'Lookup PropFunds'!$E$285:$E$292</definedName>
    <definedName name="cash_flows_capital">'Lookup PropFunds CashFlows'!$B$56:$B$69</definedName>
    <definedName name="cash_flows_investing">'Lookup PropFunds CashFlows'!$B$70:$B$74</definedName>
    <definedName name="cash_flows_noncapital_financing_activities">'Lookup PropFunds CashFlows'!$B$37:$B$55</definedName>
    <definedName name="cash_flows_op_activities">'Lookup PropFunds CashFlows'!$B$2:$B$36</definedName>
    <definedName name="current_assets">'Lookup Net Position'!$B$2:$B$201</definedName>
    <definedName name="current_liabilities">'Lookup Net Position'!$B$202:$B$315</definedName>
    <definedName name="deferred_inflows">'Lookup Net Position'!$B$316:$B$338</definedName>
    <definedName name="deferred_outflows">'Lookup Net Position'!$B$339:$B$355</definedName>
    <definedName name="fund_balance">'Lookup Net Position'!$B$596:$B$609</definedName>
    <definedName name="general_revenues">'Lookup GovWide Stmt Activities'!$B$112:$B$202</definedName>
    <definedName name="mod_accrual_assets">'Lookup Net Position'!$E$2:$E$595</definedName>
    <definedName name="mod_accrual_deferred_inflows">'Lookup Net Position'!$G$2:$G$595</definedName>
    <definedName name="mod_accrual_liabilities">'Lookup Net Position'!$F$2:$F$595</definedName>
    <definedName name="net_position">'Lookup Net Position'!$B$356:$B$376</definedName>
    <definedName name="noncurrent_assets">'Lookup Net Position'!$B$377:$B$469</definedName>
    <definedName name="noncurrent_liabilities">'Lookup Net Position'!$B$470:$B$515</definedName>
    <definedName name="nonoperating_revenues">'Lookup PropFunds'!$E$165:$E$284</definedName>
    <definedName name="operating_expenses">'Lookup PropFunds'!$E$89:$E$164</definedName>
    <definedName name="operating_revenues">'Lookup PropFunds'!$E$31:$E$88</definedName>
    <definedName name="other_financing_sources">'Lookup PropFunds'!$E$293:$E$298</definedName>
    <definedName name="program_revenues">'Lookup GovWide Stmt Activities'!$B$2:$B$111</definedName>
    <definedName name="transfers">'Lookup GovWide Stmt Activities'!$B$203:$B$216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27" l="1"/>
  <c r="A57" i="27"/>
  <c r="A58" i="27"/>
  <c r="A59" i="27"/>
  <c r="A60" i="27"/>
  <c r="A61" i="27"/>
  <c r="A62" i="27"/>
  <c r="A63" i="27"/>
  <c r="A55" i="27"/>
  <c r="A42" i="27"/>
  <c r="A43" i="27"/>
  <c r="A44" i="27"/>
  <c r="A45" i="27"/>
  <c r="A46" i="27"/>
  <c r="A47" i="27"/>
  <c r="A48" i="27"/>
  <c r="A49" i="27"/>
  <c r="A50" i="27"/>
  <c r="A51" i="27"/>
  <c r="A41" i="27"/>
  <c r="A27" i="27"/>
  <c r="A28" i="27"/>
  <c r="A29" i="27"/>
  <c r="A30" i="27"/>
  <c r="A31" i="27"/>
  <c r="A32" i="27"/>
  <c r="A33" i="27"/>
  <c r="A34" i="27"/>
  <c r="A35" i="27"/>
  <c r="A36" i="27"/>
  <c r="A37" i="27"/>
  <c r="A26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9" i="27"/>
  <c r="A57" i="24"/>
  <c r="A58" i="24"/>
  <c r="A59" i="24"/>
  <c r="A60" i="24"/>
  <c r="A61" i="24"/>
  <c r="A62" i="24"/>
  <c r="A63" i="24"/>
  <c r="A64" i="24"/>
  <c r="A56" i="24"/>
  <c r="A42" i="24"/>
  <c r="A43" i="24"/>
  <c r="A44" i="24"/>
  <c r="A45" i="24"/>
  <c r="A46" i="24"/>
  <c r="A47" i="24"/>
  <c r="A48" i="24"/>
  <c r="A49" i="24"/>
  <c r="A50" i="24"/>
  <c r="A51" i="24"/>
  <c r="A41" i="24"/>
  <c r="A27" i="24"/>
  <c r="A28" i="24"/>
  <c r="A29" i="24"/>
  <c r="A30" i="24"/>
  <c r="A31" i="24"/>
  <c r="A32" i="24"/>
  <c r="A33" i="24"/>
  <c r="A34" i="24"/>
  <c r="A35" i="24"/>
  <c r="A36" i="24"/>
  <c r="A37" i="24"/>
  <c r="A26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9" i="24"/>
  <c r="D252" i="23"/>
  <c r="D253" i="23"/>
  <c r="D285" i="23"/>
  <c r="D274" i="23"/>
  <c r="D258" i="23"/>
  <c r="D257" i="23"/>
  <c r="D259" i="23"/>
  <c r="D256" i="23"/>
  <c r="D301" i="23"/>
  <c r="D265" i="23"/>
  <c r="D267" i="23"/>
  <c r="D266" i="23"/>
  <c r="D255" i="23"/>
  <c r="D291" i="23"/>
  <c r="D261" i="23"/>
  <c r="D264" i="23"/>
  <c r="D262" i="23"/>
  <c r="D254" i="23"/>
  <c r="D260" i="23"/>
  <c r="D263" i="23"/>
  <c r="D270" i="23"/>
  <c r="D168" i="23"/>
  <c r="D287" i="23"/>
  <c r="D299" i="23"/>
  <c r="D300" i="23"/>
  <c r="D208" i="23"/>
  <c r="D226" i="23"/>
  <c r="D175" i="23"/>
  <c r="D211" i="23"/>
  <c r="D196" i="23"/>
  <c r="D179" i="23"/>
  <c r="D195" i="23"/>
  <c r="D227" i="23"/>
  <c r="D292" i="23"/>
  <c r="D187" i="23"/>
  <c r="D186" i="23"/>
  <c r="D188" i="23"/>
  <c r="D213" i="23"/>
  <c r="D190" i="23"/>
  <c r="D189" i="23"/>
  <c r="D201" i="23"/>
  <c r="D220" i="23"/>
  <c r="D205" i="23"/>
  <c r="D230" i="23"/>
  <c r="D177" i="23"/>
  <c r="D219" i="23"/>
  <c r="D207" i="23"/>
  <c r="D204" i="23"/>
  <c r="D184" i="23"/>
  <c r="D183" i="23"/>
  <c r="D229" i="23"/>
  <c r="D209" i="23"/>
  <c r="D176" i="23"/>
  <c r="D215" i="23"/>
  <c r="D192" i="23"/>
  <c r="D228" i="23"/>
  <c r="D194" i="23"/>
  <c r="D231" i="23"/>
  <c r="D212" i="23"/>
  <c r="D206" i="23"/>
  <c r="D193" i="23"/>
  <c r="D210" i="23"/>
  <c r="D225" i="23"/>
  <c r="D268" i="23"/>
  <c r="D139" i="23"/>
  <c r="D140" i="23"/>
  <c r="D178" i="23"/>
  <c r="D202" i="23"/>
  <c r="D181" i="23"/>
  <c r="D174" i="23"/>
  <c r="D185" i="23"/>
  <c r="D180" i="23"/>
  <c r="D222" i="23"/>
  <c r="D224" i="23"/>
  <c r="D170" i="23"/>
  <c r="D214" i="23"/>
  <c r="D251" i="23"/>
  <c r="D298" i="23"/>
  <c r="D200" i="23"/>
  <c r="D221" i="23"/>
  <c r="D279" i="23"/>
  <c r="D280" i="23"/>
  <c r="D148" i="23"/>
  <c r="D150" i="23"/>
  <c r="D151" i="23"/>
  <c r="D149" i="23"/>
  <c r="D152" i="23"/>
  <c r="D147" i="23"/>
  <c r="D146" i="23"/>
  <c r="D145" i="23"/>
  <c r="D156" i="23"/>
  <c r="D281" i="23"/>
  <c r="D243" i="23"/>
  <c r="D238" i="23"/>
  <c r="D237" i="23"/>
  <c r="D240" i="23"/>
  <c r="D234" i="23"/>
  <c r="D244" i="23"/>
  <c r="D239" i="23"/>
  <c r="D248" i="23"/>
  <c r="D236" i="23"/>
  <c r="D235" i="23"/>
  <c r="D241" i="23"/>
  <c r="D246" i="23"/>
  <c r="D242" i="23"/>
  <c r="D247" i="23"/>
  <c r="D245" i="23"/>
  <c r="D233" i="23"/>
  <c r="D159" i="23"/>
  <c r="D275" i="23"/>
  <c r="D157" i="23"/>
  <c r="D277" i="23"/>
  <c r="D158" i="23"/>
  <c r="D171" i="23"/>
  <c r="D283" i="23"/>
  <c r="D296" i="23"/>
  <c r="D191" i="23"/>
  <c r="D197" i="23"/>
  <c r="D198" i="23"/>
  <c r="D297" i="23"/>
  <c r="D216" i="23"/>
  <c r="D218" i="23"/>
  <c r="D217" i="23"/>
  <c r="D282" i="23"/>
  <c r="D160" i="23"/>
  <c r="D199" i="23"/>
  <c r="D161" i="23"/>
  <c r="D203" i="23"/>
  <c r="D164" i="23"/>
  <c r="D162" i="23"/>
  <c r="D223" i="23"/>
  <c r="D173" i="23"/>
  <c r="D182" i="23"/>
  <c r="D250" i="23"/>
  <c r="D249" i="23"/>
  <c r="D153" i="23"/>
  <c r="D141" i="23"/>
  <c r="D154" i="23"/>
  <c r="D232" i="23"/>
  <c r="D165" i="23"/>
  <c r="D169" i="23"/>
  <c r="D167" i="23"/>
  <c r="D286" i="23"/>
  <c r="D155" i="23"/>
  <c r="D172" i="23"/>
  <c r="D142" i="23"/>
  <c r="D144" i="23"/>
  <c r="D163" i="23"/>
  <c r="D143" i="23"/>
  <c r="D166" i="23"/>
  <c r="D288" i="23"/>
  <c r="D127" i="23"/>
  <c r="D294" i="23"/>
  <c r="D79" i="23"/>
  <c r="D80" i="23"/>
  <c r="D109" i="23"/>
  <c r="D108" i="23"/>
  <c r="D111" i="23"/>
  <c r="D117" i="23"/>
  <c r="D106" i="23"/>
  <c r="D74" i="23"/>
  <c r="D116" i="23"/>
  <c r="D83" i="23"/>
  <c r="D278" i="23"/>
  <c r="D85" i="23"/>
  <c r="D75" i="23"/>
  <c r="D84" i="23"/>
  <c r="D295" i="23"/>
  <c r="D98" i="23"/>
  <c r="D96" i="23"/>
  <c r="D99" i="23"/>
  <c r="D103" i="23"/>
  <c r="D102" i="23"/>
  <c r="D100" i="23"/>
  <c r="D101" i="23"/>
  <c r="D97" i="23"/>
  <c r="D73" i="23"/>
  <c r="D76" i="23"/>
  <c r="D95" i="23"/>
  <c r="D88" i="23"/>
  <c r="D114" i="23"/>
  <c r="D86" i="23"/>
  <c r="D115" i="23"/>
  <c r="D107" i="23"/>
  <c r="D269" i="23"/>
  <c r="D125" i="23"/>
  <c r="D130" i="23"/>
  <c r="D67" i="23"/>
  <c r="D66" i="23"/>
  <c r="D122" i="23"/>
  <c r="D68" i="23"/>
  <c r="D69" i="23"/>
  <c r="D131" i="23"/>
  <c r="D78" i="23"/>
  <c r="D110" i="23"/>
  <c r="D113" i="23"/>
  <c r="D77" i="23"/>
  <c r="D105" i="23"/>
  <c r="D104" i="23"/>
  <c r="D81" i="23"/>
  <c r="D133" i="23"/>
  <c r="D112" i="23"/>
  <c r="D134" i="23"/>
  <c r="D82" i="23"/>
  <c r="D87" i="23"/>
  <c r="D70" i="23"/>
  <c r="D72" i="23"/>
  <c r="D64" i="23"/>
  <c r="D71" i="23"/>
  <c r="D65" i="23"/>
  <c r="D138" i="23"/>
  <c r="D120" i="23"/>
  <c r="D137" i="23"/>
  <c r="D121" i="23"/>
  <c r="D136" i="23"/>
  <c r="D119" i="23"/>
  <c r="D132" i="23"/>
  <c r="D135" i="23"/>
  <c r="D124" i="23"/>
  <c r="D118" i="23"/>
  <c r="D276" i="23"/>
  <c r="D91" i="23"/>
  <c r="D89" i="23"/>
  <c r="D94" i="23"/>
  <c r="D93" i="23"/>
  <c r="D90" i="23"/>
  <c r="D92" i="23"/>
  <c r="D123" i="23"/>
  <c r="D128" i="23"/>
  <c r="D129" i="23"/>
  <c r="D126" i="23"/>
  <c r="D289" i="23"/>
  <c r="D9" i="23"/>
  <c r="D284" i="23"/>
  <c r="D53" i="23"/>
  <c r="D50" i="23"/>
  <c r="D52" i="23"/>
  <c r="D51" i="23"/>
  <c r="D7" i="23"/>
  <c r="D8" i="23"/>
  <c r="D10" i="23"/>
  <c r="D13" i="23"/>
  <c r="D63" i="23"/>
  <c r="D11" i="23"/>
  <c r="D2" i="23"/>
  <c r="D6" i="23"/>
  <c r="D12" i="23"/>
  <c r="D290" i="23"/>
  <c r="D272" i="23"/>
  <c r="D24" i="23"/>
  <c r="D26" i="23"/>
  <c r="D23" i="23"/>
  <c r="D30" i="23"/>
  <c r="D44" i="23"/>
  <c r="D17" i="23"/>
  <c r="D29" i="23"/>
  <c r="D37" i="23"/>
  <c r="D25" i="23"/>
  <c r="D28" i="23"/>
  <c r="D27" i="23"/>
  <c r="D32" i="23"/>
  <c r="D39" i="23"/>
  <c r="D19" i="23"/>
  <c r="D16" i="23"/>
  <c r="D41" i="23"/>
  <c r="D36" i="23"/>
  <c r="D38" i="23"/>
  <c r="D43" i="23"/>
  <c r="D35" i="23"/>
  <c r="D22" i="23"/>
  <c r="D271" i="23"/>
  <c r="D42" i="23"/>
  <c r="D34" i="23"/>
  <c r="D40" i="23"/>
  <c r="D18" i="23"/>
  <c r="D48" i="23"/>
  <c r="D273" i="23"/>
  <c r="D20" i="23"/>
  <c r="D21" i="23"/>
  <c r="D33" i="23"/>
  <c r="D31" i="23"/>
  <c r="D58" i="23"/>
  <c r="D61" i="23"/>
  <c r="D5" i="23"/>
  <c r="D59" i="23"/>
  <c r="D60" i="23"/>
  <c r="D62" i="23"/>
  <c r="D3" i="23"/>
  <c r="D4" i="23"/>
  <c r="D14" i="23"/>
  <c r="D15" i="23"/>
  <c r="D45" i="23"/>
  <c r="D47" i="23"/>
  <c r="D56" i="23"/>
  <c r="D49" i="23"/>
  <c r="D46" i="23"/>
  <c r="D57" i="23"/>
  <c r="D54" i="23"/>
  <c r="D55" i="23"/>
  <c r="D293" i="23"/>
  <c r="D2" i="31"/>
  <c r="C13" i="23"/>
  <c r="C63" i="23"/>
  <c r="C11" i="23"/>
  <c r="C2" i="23"/>
  <c r="C6" i="23"/>
  <c r="C12" i="23"/>
  <c r="C290" i="23"/>
  <c r="C272" i="23"/>
  <c r="C24" i="23"/>
  <c r="C26" i="23"/>
  <c r="C23" i="23"/>
  <c r="C30" i="23"/>
  <c r="C44" i="23"/>
  <c r="C17" i="23"/>
  <c r="C29" i="23"/>
  <c r="C37" i="23"/>
  <c r="C25" i="23"/>
  <c r="C28" i="23"/>
  <c r="C27" i="23"/>
  <c r="C32" i="23"/>
  <c r="C39" i="23"/>
  <c r="C19" i="23"/>
  <c r="C16" i="23"/>
  <c r="C41" i="23"/>
  <c r="C36" i="23"/>
  <c r="C38" i="23"/>
  <c r="C43" i="23"/>
  <c r="C35" i="23"/>
  <c r="C22" i="23"/>
  <c r="C271" i="23"/>
  <c r="C42" i="23"/>
  <c r="C34" i="23"/>
  <c r="C40" i="23"/>
  <c r="C18" i="23"/>
  <c r="C48" i="23"/>
  <c r="C273" i="23"/>
  <c r="C20" i="23"/>
  <c r="C21" i="23"/>
  <c r="C33" i="23"/>
  <c r="C31" i="23"/>
  <c r="C58" i="23"/>
  <c r="C61" i="23"/>
  <c r="C5" i="23"/>
  <c r="C59" i="23"/>
  <c r="C60" i="23"/>
  <c r="C62" i="23"/>
  <c r="C3" i="23"/>
  <c r="C4" i="23"/>
  <c r="C14" i="23"/>
  <c r="C15" i="23"/>
  <c r="C45" i="23"/>
  <c r="C47" i="23"/>
  <c r="C56" i="23"/>
  <c r="C49" i="23"/>
  <c r="C46" i="23"/>
  <c r="C57" i="23"/>
  <c r="C54" i="23"/>
  <c r="C55" i="23"/>
  <c r="C284" i="23"/>
  <c r="C53" i="23"/>
  <c r="C50" i="23"/>
  <c r="C52" i="23"/>
  <c r="C51" i="23"/>
  <c r="C7" i="23"/>
  <c r="C8" i="23"/>
  <c r="C10" i="23"/>
  <c r="C9" i="23"/>
  <c r="C289" i="23"/>
  <c r="C294" i="23"/>
  <c r="C79" i="23"/>
  <c r="C80" i="23"/>
  <c r="C109" i="23"/>
  <c r="C108" i="23"/>
  <c r="C111" i="23"/>
  <c r="C117" i="23"/>
  <c r="C106" i="23"/>
  <c r="C74" i="23"/>
  <c r="C116" i="23"/>
  <c r="C83" i="23"/>
  <c r="C278" i="23"/>
  <c r="C85" i="23"/>
  <c r="C75" i="23"/>
  <c r="C84" i="23"/>
  <c r="C295" i="23"/>
  <c r="C98" i="23"/>
  <c r="C96" i="23"/>
  <c r="C99" i="23"/>
  <c r="C103" i="23"/>
  <c r="C102" i="23"/>
  <c r="C100" i="23"/>
  <c r="C101" i="23"/>
  <c r="C97" i="23"/>
  <c r="C73" i="23"/>
  <c r="C76" i="23"/>
  <c r="C95" i="23"/>
  <c r="C88" i="23"/>
  <c r="C114" i="23"/>
  <c r="C86" i="23"/>
  <c r="C115" i="23"/>
  <c r="C107" i="23"/>
  <c r="C269" i="23"/>
  <c r="C125" i="23"/>
  <c r="C130" i="23"/>
  <c r="C67" i="23"/>
  <c r="C66" i="23"/>
  <c r="C122" i="23"/>
  <c r="C68" i="23"/>
  <c r="C69" i="23"/>
  <c r="C131" i="23"/>
  <c r="C78" i="23"/>
  <c r="C110" i="23"/>
  <c r="C113" i="23"/>
  <c r="C77" i="23"/>
  <c r="C105" i="23"/>
  <c r="C104" i="23"/>
  <c r="C81" i="23"/>
  <c r="C133" i="23"/>
  <c r="C112" i="23"/>
  <c r="C134" i="23"/>
  <c r="C82" i="23"/>
  <c r="C87" i="23"/>
  <c r="C70" i="23"/>
  <c r="C72" i="23"/>
  <c r="C64" i="23"/>
  <c r="C71" i="23"/>
  <c r="C65" i="23"/>
  <c r="C138" i="23"/>
  <c r="C120" i="23"/>
  <c r="C137" i="23"/>
  <c r="C121" i="23"/>
  <c r="C136" i="23"/>
  <c r="C119" i="23"/>
  <c r="C132" i="23"/>
  <c r="C135" i="23"/>
  <c r="C124" i="23"/>
  <c r="C118" i="23"/>
  <c r="C276" i="23"/>
  <c r="C91" i="23"/>
  <c r="C89" i="23"/>
  <c r="C94" i="23"/>
  <c r="C93" i="23"/>
  <c r="C90" i="23"/>
  <c r="C92" i="23"/>
  <c r="C123" i="23"/>
  <c r="C128" i="23"/>
  <c r="C129" i="23"/>
  <c r="C126" i="23"/>
  <c r="C127" i="23"/>
  <c r="C288" i="23"/>
  <c r="C287" i="23"/>
  <c r="C299" i="23"/>
  <c r="C300" i="23"/>
  <c r="C208" i="23"/>
  <c r="C226" i="23"/>
  <c r="C175" i="23"/>
  <c r="C211" i="23"/>
  <c r="C196" i="23"/>
  <c r="C179" i="23"/>
  <c r="C195" i="23"/>
  <c r="C227" i="23"/>
  <c r="C292" i="23"/>
  <c r="C187" i="23"/>
  <c r="C186" i="23"/>
  <c r="C188" i="23"/>
  <c r="C213" i="23"/>
  <c r="C190" i="23"/>
  <c r="C189" i="23"/>
  <c r="C201" i="23"/>
  <c r="C220" i="23"/>
  <c r="C205" i="23"/>
  <c r="C230" i="23"/>
  <c r="C177" i="23"/>
  <c r="C219" i="23"/>
  <c r="C207" i="23"/>
  <c r="C204" i="23"/>
  <c r="C184" i="23"/>
  <c r="C183" i="23"/>
  <c r="C229" i="23"/>
  <c r="C209" i="23"/>
  <c r="C176" i="23"/>
  <c r="C215" i="23"/>
  <c r="C192" i="23"/>
  <c r="C228" i="23"/>
  <c r="C194" i="23"/>
  <c r="C231" i="23"/>
  <c r="C212" i="23"/>
  <c r="C206" i="23"/>
  <c r="C193" i="23"/>
  <c r="C210" i="23"/>
  <c r="C225" i="23"/>
  <c r="C268" i="23"/>
  <c r="C139" i="23"/>
  <c r="C140" i="23"/>
  <c r="C178" i="23"/>
  <c r="C202" i="23"/>
  <c r="C181" i="23"/>
  <c r="C174" i="23"/>
  <c r="C185" i="23"/>
  <c r="C180" i="23"/>
  <c r="C222" i="23"/>
  <c r="C224" i="23"/>
  <c r="C170" i="23"/>
  <c r="C214" i="23"/>
  <c r="C251" i="23"/>
  <c r="C298" i="23"/>
  <c r="C200" i="23"/>
  <c r="C221" i="23"/>
  <c r="C279" i="23"/>
  <c r="C280" i="23"/>
  <c r="C148" i="23"/>
  <c r="C150" i="23"/>
  <c r="C151" i="23"/>
  <c r="C149" i="23"/>
  <c r="C152" i="23"/>
  <c r="C147" i="23"/>
  <c r="C146" i="23"/>
  <c r="C145" i="23"/>
  <c r="C156" i="23"/>
  <c r="C281" i="23"/>
  <c r="C243" i="23"/>
  <c r="C238" i="23"/>
  <c r="C237" i="23"/>
  <c r="C240" i="23"/>
  <c r="C234" i="23"/>
  <c r="C244" i="23"/>
  <c r="C239" i="23"/>
  <c r="C248" i="23"/>
  <c r="C236" i="23"/>
  <c r="C235" i="23"/>
  <c r="C241" i="23"/>
  <c r="C246" i="23"/>
  <c r="C242" i="23"/>
  <c r="C247" i="23"/>
  <c r="C245" i="23"/>
  <c r="C233" i="23"/>
  <c r="C159" i="23"/>
  <c r="C275" i="23"/>
  <c r="C157" i="23"/>
  <c r="C277" i="23"/>
  <c r="C158" i="23"/>
  <c r="C171" i="23"/>
  <c r="C283" i="23"/>
  <c r="C296" i="23"/>
  <c r="C191" i="23"/>
  <c r="C197" i="23"/>
  <c r="C198" i="23"/>
  <c r="C297" i="23"/>
  <c r="C216" i="23"/>
  <c r="C218" i="23"/>
  <c r="C217" i="23"/>
  <c r="C282" i="23"/>
  <c r="C160" i="23"/>
  <c r="C199" i="23"/>
  <c r="C161" i="23"/>
  <c r="C203" i="23"/>
  <c r="C164" i="23"/>
  <c r="C162" i="23"/>
  <c r="C223" i="23"/>
  <c r="C173" i="23"/>
  <c r="C182" i="23"/>
  <c r="C250" i="23"/>
  <c r="C249" i="23"/>
  <c r="C153" i="23"/>
  <c r="C141" i="23"/>
  <c r="C154" i="23"/>
  <c r="C232" i="23"/>
  <c r="C165" i="23"/>
  <c r="C169" i="23"/>
  <c r="C167" i="23"/>
  <c r="C286" i="23"/>
  <c r="C155" i="23"/>
  <c r="C172" i="23"/>
  <c r="C142" i="23"/>
  <c r="C144" i="23"/>
  <c r="C163" i="23"/>
  <c r="C143" i="23"/>
  <c r="C166" i="23"/>
  <c r="C168" i="23"/>
  <c r="C270" i="23"/>
  <c r="C274" i="23"/>
  <c r="C258" i="23"/>
  <c r="C257" i="23"/>
  <c r="C259" i="23"/>
  <c r="C256" i="23"/>
  <c r="C301" i="23"/>
  <c r="C265" i="23"/>
  <c r="C267" i="23"/>
  <c r="C266" i="23"/>
  <c r="C255" i="23"/>
  <c r="C291" i="23"/>
  <c r="C261" i="23"/>
  <c r="C264" i="23"/>
  <c r="C262" i="23"/>
  <c r="C254" i="23"/>
  <c r="C260" i="23"/>
  <c r="C263" i="23"/>
  <c r="C285" i="23"/>
  <c r="C252" i="23"/>
  <c r="C253" i="23"/>
  <c r="C293" i="23"/>
  <c r="C72" i="26"/>
  <c r="D65" i="9"/>
  <c r="F65" i="9"/>
  <c r="D37" i="9"/>
  <c r="D38" i="9" s="1"/>
  <c r="F37" i="9"/>
  <c r="F38" i="9" s="1"/>
  <c r="C37" i="9"/>
  <c r="D23" i="9"/>
  <c r="E23" i="9"/>
  <c r="F23" i="9"/>
  <c r="F60" i="15"/>
  <c r="G60" i="15"/>
  <c r="I60" i="15"/>
  <c r="A60" i="22" l="1"/>
  <c r="J60" i="22"/>
  <c r="A61" i="22"/>
  <c r="J61" i="22"/>
  <c r="A62" i="22"/>
  <c r="J62" i="22"/>
  <c r="A63" i="22"/>
  <c r="J63" i="22"/>
  <c r="A64" i="22"/>
  <c r="J64" i="22"/>
  <c r="A48" i="22"/>
  <c r="J48" i="22"/>
  <c r="A49" i="22"/>
  <c r="J49" i="22"/>
  <c r="A50" i="22"/>
  <c r="J50" i="22"/>
  <c r="A51" i="22"/>
  <c r="J51" i="22"/>
  <c r="A52" i="22"/>
  <c r="J52" i="22"/>
  <c r="A53" i="22"/>
  <c r="J53" i="22"/>
  <c r="A32" i="22"/>
  <c r="J32" i="22"/>
  <c r="A33" i="22"/>
  <c r="J33" i="22"/>
  <c r="A34" i="22"/>
  <c r="J34" i="22"/>
  <c r="A35" i="22"/>
  <c r="J35" i="22"/>
  <c r="A36" i="22"/>
  <c r="J36" i="22"/>
  <c r="A37" i="22"/>
  <c r="J37" i="22"/>
  <c r="J59" i="24"/>
  <c r="J60" i="24"/>
  <c r="J61" i="24"/>
  <c r="J62" i="24"/>
  <c r="J63" i="24"/>
  <c r="J64" i="24"/>
  <c r="J46" i="24"/>
  <c r="J47" i="24"/>
  <c r="J48" i="24"/>
  <c r="J49" i="24"/>
  <c r="J50" i="24"/>
  <c r="J51" i="24"/>
  <c r="J31" i="24"/>
  <c r="J32" i="24"/>
  <c r="J33" i="24"/>
  <c r="J34" i="24"/>
  <c r="J35" i="24"/>
  <c r="J36" i="24"/>
  <c r="J37" i="24"/>
  <c r="A73" i="22"/>
  <c r="A74" i="22"/>
  <c r="A75" i="22"/>
  <c r="A76" i="22"/>
  <c r="A77" i="22"/>
  <c r="B4" i="27"/>
  <c r="B1" i="27"/>
  <c r="B4" i="24"/>
  <c r="B1" i="24"/>
  <c r="B1" i="22"/>
  <c r="B4" i="22"/>
  <c r="B1" i="30"/>
  <c r="B1" i="15"/>
  <c r="B4" i="28"/>
  <c r="B1" i="28"/>
  <c r="B4" i="29"/>
  <c r="B1" i="29"/>
  <c r="D168" i="31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39" i="15"/>
  <c r="A31" i="15"/>
  <c r="A27" i="15"/>
  <c r="A28" i="15"/>
  <c r="A29" i="15"/>
  <c r="A30" i="15"/>
  <c r="A32" i="15"/>
  <c r="A33" i="15"/>
  <c r="A34" i="15"/>
  <c r="A26" i="15"/>
  <c r="A9" i="15"/>
  <c r="A17" i="15"/>
  <c r="A18" i="15"/>
  <c r="A19" i="15"/>
  <c r="A20" i="15"/>
  <c r="A21" i="15"/>
  <c r="A22" i="15"/>
  <c r="A10" i="15"/>
  <c r="A11" i="15"/>
  <c r="A12" i="15"/>
  <c r="A13" i="15"/>
  <c r="A14" i="15"/>
  <c r="A15" i="15"/>
  <c r="A16" i="15"/>
  <c r="D167" i="31"/>
  <c r="D162" i="31"/>
  <c r="D166" i="31"/>
  <c r="D163" i="31"/>
  <c r="D169" i="31"/>
  <c r="D171" i="31"/>
  <c r="D170" i="31"/>
  <c r="D165" i="31"/>
  <c r="D161" i="31"/>
  <c r="D164" i="31"/>
  <c r="D378" i="31"/>
  <c r="C378" i="31"/>
  <c r="C168" i="31"/>
  <c r="C167" i="31"/>
  <c r="C162" i="31"/>
  <c r="C166" i="31"/>
  <c r="C163" i="31"/>
  <c r="C169" i="31"/>
  <c r="C171" i="31"/>
  <c r="C170" i="31"/>
  <c r="C165" i="31"/>
  <c r="C161" i="31"/>
  <c r="C164" i="31"/>
  <c r="D364" i="31"/>
  <c r="D248" i="31"/>
  <c r="D367" i="31"/>
  <c r="D251" i="31"/>
  <c r="D274" i="31"/>
  <c r="D275" i="31"/>
  <c r="D360" i="31"/>
  <c r="D196" i="31"/>
  <c r="D195" i="31"/>
  <c r="D353" i="31"/>
  <c r="D362" i="31"/>
  <c r="D179" i="31"/>
  <c r="D189" i="31"/>
  <c r="D201" i="31"/>
  <c r="D268" i="31"/>
  <c r="D265" i="31"/>
  <c r="D312" i="31"/>
  <c r="D303" i="31"/>
  <c r="D219" i="31"/>
  <c r="D188" i="31"/>
  <c r="D341" i="31"/>
  <c r="D222" i="31"/>
  <c r="D235" i="31"/>
  <c r="D238" i="31"/>
  <c r="D369" i="31"/>
  <c r="D230" i="31"/>
  <c r="D190" i="31"/>
  <c r="D185" i="31"/>
  <c r="D200" i="31"/>
  <c r="D264" i="31"/>
  <c r="D191" i="31"/>
  <c r="D320" i="31"/>
  <c r="D250" i="31"/>
  <c r="D249" i="31"/>
  <c r="D366" i="31"/>
  <c r="D342" i="31"/>
  <c r="D199" i="31"/>
  <c r="D225" i="31"/>
  <c r="D246" i="31"/>
  <c r="D245" i="31"/>
  <c r="D273" i="31"/>
  <c r="D299" i="31"/>
  <c r="D300" i="31"/>
  <c r="D304" i="31"/>
  <c r="D252" i="31"/>
  <c r="D237" i="31"/>
  <c r="D270" i="31"/>
  <c r="D370" i="31"/>
  <c r="D296" i="31"/>
  <c r="D180" i="31"/>
  <c r="D220" i="31"/>
  <c r="D338" i="31"/>
  <c r="D339" i="31"/>
  <c r="D203" i="31"/>
  <c r="D278" i="31"/>
  <c r="D279" i="31"/>
  <c r="D330" i="31"/>
  <c r="D363" i="31"/>
  <c r="D239" i="31"/>
  <c r="D242" i="31"/>
  <c r="D243" i="31"/>
  <c r="D244" i="31"/>
  <c r="D240" i="31"/>
  <c r="D241" i="31"/>
  <c r="D202" i="31"/>
  <c r="D217" i="31"/>
  <c r="D271" i="31"/>
  <c r="D218" i="31"/>
  <c r="D294" i="31"/>
  <c r="D192" i="31"/>
  <c r="D232" i="31"/>
  <c r="D349" i="31"/>
  <c r="D184" i="31"/>
  <c r="D327" i="31"/>
  <c r="D308" i="31"/>
  <c r="D371" i="31"/>
  <c r="D266" i="31"/>
  <c r="D224" i="31"/>
  <c r="D226" i="31"/>
  <c r="D329" i="31"/>
  <c r="D227" i="31"/>
  <c r="D322" i="31"/>
  <c r="D234" i="31"/>
  <c r="D336" i="31"/>
  <c r="D321" i="31"/>
  <c r="D326" i="31"/>
  <c r="D335" i="31"/>
  <c r="D324" i="31"/>
  <c r="D328" i="31"/>
  <c r="D323" i="31"/>
  <c r="D348" i="31"/>
  <c r="D194" i="31"/>
  <c r="D331" i="31"/>
  <c r="D350" i="31"/>
  <c r="D272" i="31"/>
  <c r="D325" i="31"/>
  <c r="D334" i="31"/>
  <c r="D231" i="31"/>
  <c r="D182" i="31"/>
  <c r="D340" i="31"/>
  <c r="D253" i="31"/>
  <c r="D311" i="31"/>
  <c r="D365" i="31"/>
  <c r="D257" i="31"/>
  <c r="D212" i="31"/>
  <c r="D255" i="31"/>
  <c r="D256" i="31"/>
  <c r="D283" i="31"/>
  <c r="D297" i="31"/>
  <c r="D183" i="31"/>
  <c r="D262" i="31"/>
  <c r="D281" i="31"/>
  <c r="D282" i="31"/>
  <c r="D332" i="31"/>
  <c r="D233" i="31"/>
  <c r="D198" i="31"/>
  <c r="D197" i="31"/>
  <c r="D223" i="31"/>
  <c r="D280" i="31"/>
  <c r="D181" i="31"/>
  <c r="D344" i="31"/>
  <c r="D345" i="31"/>
  <c r="D347" i="31"/>
  <c r="D346" i="31"/>
  <c r="D314" i="31"/>
  <c r="D307" i="31"/>
  <c r="D205" i="31"/>
  <c r="D207" i="31"/>
  <c r="D254" i="31"/>
  <c r="D306" i="31"/>
  <c r="D361" i="31"/>
  <c r="D295" i="31"/>
  <c r="D351" i="31"/>
  <c r="D216" i="31"/>
  <c r="D316" i="31"/>
  <c r="D178" i="31"/>
  <c r="D337" i="31"/>
  <c r="D228" i="31"/>
  <c r="D260" i="31"/>
  <c r="D261" i="31"/>
  <c r="D187" i="31"/>
  <c r="D285" i="31"/>
  <c r="D209" i="31"/>
  <c r="D206" i="31"/>
  <c r="D372" i="31"/>
  <c r="D288" i="31"/>
  <c r="D287" i="31"/>
  <c r="D289" i="31"/>
  <c r="D293" i="31"/>
  <c r="D292" i="31"/>
  <c r="D290" i="31"/>
  <c r="D291" i="31"/>
  <c r="D277" i="31"/>
  <c r="D276" i="31"/>
  <c r="D259" i="31"/>
  <c r="D284" i="31"/>
  <c r="D221" i="31"/>
  <c r="D186" i="31"/>
  <c r="D215" i="31"/>
  <c r="D210" i="31"/>
  <c r="D211" i="31"/>
  <c r="D313" i="31"/>
  <c r="D368" i="31"/>
  <c r="D172" i="31"/>
  <c r="D309" i="31"/>
  <c r="D310" i="31"/>
  <c r="D305" i="31"/>
  <c r="D301" i="31"/>
  <c r="D204" i="31"/>
  <c r="D208" i="31"/>
  <c r="D318" i="31"/>
  <c r="D315" i="31"/>
  <c r="D236" i="31"/>
  <c r="D302" i="31"/>
  <c r="D343" i="31"/>
  <c r="D298" i="31"/>
  <c r="D317" i="31"/>
  <c r="D286" i="31"/>
  <c r="D319" i="31"/>
  <c r="D333" i="31"/>
  <c r="D214" i="31"/>
  <c r="D258" i="31"/>
  <c r="D263" i="31"/>
  <c r="D229" i="31"/>
  <c r="D247" i="31"/>
  <c r="D269" i="31"/>
  <c r="D213" i="31"/>
  <c r="D267" i="31"/>
  <c r="D193" i="31"/>
  <c r="D175" i="31"/>
  <c r="D173" i="31"/>
  <c r="D174" i="31"/>
  <c r="D176" i="31"/>
  <c r="D177" i="31"/>
  <c r="D354" i="31"/>
  <c r="D352" i="31"/>
  <c r="D359" i="31"/>
  <c r="D141" i="31"/>
  <c r="C359" i="31"/>
  <c r="C364" i="31"/>
  <c r="C248" i="31"/>
  <c r="C367" i="31"/>
  <c r="C251" i="31"/>
  <c r="C274" i="31"/>
  <c r="C275" i="31"/>
  <c r="C360" i="31"/>
  <c r="C196" i="31"/>
  <c r="C195" i="31"/>
  <c r="C353" i="31"/>
  <c r="C362" i="31"/>
  <c r="C179" i="31"/>
  <c r="C189" i="31"/>
  <c r="C201" i="31"/>
  <c r="C268" i="31"/>
  <c r="C265" i="31"/>
  <c r="C312" i="31"/>
  <c r="C303" i="31"/>
  <c r="C219" i="31"/>
  <c r="C188" i="31"/>
  <c r="C341" i="31"/>
  <c r="C222" i="31"/>
  <c r="C235" i="31"/>
  <c r="C238" i="31"/>
  <c r="C369" i="31"/>
  <c r="C230" i="31"/>
  <c r="C190" i="31"/>
  <c r="C185" i="31"/>
  <c r="C200" i="31"/>
  <c r="C264" i="31"/>
  <c r="C191" i="31"/>
  <c r="C320" i="31"/>
  <c r="C250" i="31"/>
  <c r="C249" i="31"/>
  <c r="C366" i="31"/>
  <c r="C342" i="31"/>
  <c r="C199" i="31"/>
  <c r="C225" i="31"/>
  <c r="C246" i="31"/>
  <c r="C245" i="31"/>
  <c r="C273" i="31"/>
  <c r="C299" i="31"/>
  <c r="C300" i="31"/>
  <c r="C304" i="31"/>
  <c r="C252" i="31"/>
  <c r="C237" i="31"/>
  <c r="C270" i="31"/>
  <c r="C370" i="31"/>
  <c r="C296" i="31"/>
  <c r="C180" i="31"/>
  <c r="C220" i="31"/>
  <c r="C338" i="31"/>
  <c r="C339" i="31"/>
  <c r="C203" i="31"/>
  <c r="C278" i="31"/>
  <c r="C279" i="31"/>
  <c r="C330" i="31"/>
  <c r="C363" i="31"/>
  <c r="C239" i="31"/>
  <c r="C242" i="31"/>
  <c r="C243" i="31"/>
  <c r="C244" i="31"/>
  <c r="C240" i="31"/>
  <c r="C241" i="31"/>
  <c r="C202" i="31"/>
  <c r="C217" i="31"/>
  <c r="C271" i="31"/>
  <c r="C218" i="31"/>
  <c r="C294" i="31"/>
  <c r="C192" i="31"/>
  <c r="C232" i="31"/>
  <c r="C349" i="31"/>
  <c r="C184" i="31"/>
  <c r="C327" i="31"/>
  <c r="C308" i="31"/>
  <c r="C371" i="31"/>
  <c r="C266" i="31"/>
  <c r="C224" i="31"/>
  <c r="C226" i="31"/>
  <c r="C329" i="31"/>
  <c r="C227" i="31"/>
  <c r="C322" i="31"/>
  <c r="C234" i="31"/>
  <c r="C336" i="31"/>
  <c r="C321" i="31"/>
  <c r="C326" i="31"/>
  <c r="C335" i="31"/>
  <c r="C324" i="31"/>
  <c r="C328" i="31"/>
  <c r="C323" i="31"/>
  <c r="C348" i="31"/>
  <c r="C194" i="31"/>
  <c r="C331" i="31"/>
  <c r="C350" i="31"/>
  <c r="C272" i="31"/>
  <c r="C325" i="31"/>
  <c r="C334" i="31"/>
  <c r="C231" i="31"/>
  <c r="C182" i="31"/>
  <c r="C340" i="31"/>
  <c r="C253" i="31"/>
  <c r="C311" i="31"/>
  <c r="C365" i="31"/>
  <c r="C257" i="31"/>
  <c r="C212" i="31"/>
  <c r="C255" i="31"/>
  <c r="C256" i="31"/>
  <c r="C283" i="31"/>
  <c r="C297" i="31"/>
  <c r="C183" i="31"/>
  <c r="C262" i="31"/>
  <c r="C281" i="31"/>
  <c r="C282" i="31"/>
  <c r="C332" i="31"/>
  <c r="C233" i="31"/>
  <c r="C198" i="31"/>
  <c r="C197" i="31"/>
  <c r="C223" i="31"/>
  <c r="C280" i="31"/>
  <c r="C181" i="31"/>
  <c r="C344" i="31"/>
  <c r="C345" i="31"/>
  <c r="C347" i="31"/>
  <c r="C346" i="31"/>
  <c r="C314" i="31"/>
  <c r="C307" i="31"/>
  <c r="C205" i="31"/>
  <c r="C207" i="31"/>
  <c r="C254" i="31"/>
  <c r="C306" i="31"/>
  <c r="C361" i="31"/>
  <c r="C295" i="31"/>
  <c r="C351" i="31"/>
  <c r="C216" i="31"/>
  <c r="C316" i="31"/>
  <c r="C178" i="31"/>
  <c r="C337" i="31"/>
  <c r="C228" i="31"/>
  <c r="C260" i="31"/>
  <c r="C261" i="31"/>
  <c r="C187" i="31"/>
  <c r="C285" i="31"/>
  <c r="C209" i="31"/>
  <c r="C206" i="31"/>
  <c r="C372" i="31"/>
  <c r="C288" i="31"/>
  <c r="C287" i="31"/>
  <c r="C289" i="31"/>
  <c r="C293" i="31"/>
  <c r="C292" i="31"/>
  <c r="C290" i="31"/>
  <c r="C291" i="31"/>
  <c r="C277" i="31"/>
  <c r="C276" i="31"/>
  <c r="C259" i="31"/>
  <c r="C284" i="31"/>
  <c r="C221" i="31"/>
  <c r="C186" i="31"/>
  <c r="C215" i="31"/>
  <c r="C210" i="31"/>
  <c r="C211" i="31"/>
  <c r="C313" i="31"/>
  <c r="C368" i="31"/>
  <c r="C172" i="31"/>
  <c r="C309" i="31"/>
  <c r="C310" i="31"/>
  <c r="C305" i="31"/>
  <c r="C301" i="31"/>
  <c r="C204" i="31"/>
  <c r="C208" i="31"/>
  <c r="C318" i="31"/>
  <c r="C315" i="31"/>
  <c r="C236" i="31"/>
  <c r="C302" i="31"/>
  <c r="C343" i="31"/>
  <c r="C298" i="31"/>
  <c r="C317" i="31"/>
  <c r="C286" i="31"/>
  <c r="C319" i="31"/>
  <c r="C333" i="31"/>
  <c r="C214" i="31"/>
  <c r="C258" i="31"/>
  <c r="C263" i="31"/>
  <c r="C229" i="31"/>
  <c r="C247" i="31"/>
  <c r="C269" i="31"/>
  <c r="C213" i="31"/>
  <c r="C267" i="31"/>
  <c r="C193" i="31"/>
  <c r="C175" i="31"/>
  <c r="C173" i="31"/>
  <c r="C174" i="31"/>
  <c r="C176" i="31"/>
  <c r="C177" i="31"/>
  <c r="C354" i="31"/>
  <c r="C352" i="31"/>
  <c r="D392" i="31"/>
  <c r="D393" i="31"/>
  <c r="D104" i="31"/>
  <c r="D69" i="31"/>
  <c r="D134" i="31"/>
  <c r="D54" i="31"/>
  <c r="D109" i="31"/>
  <c r="D102" i="31"/>
  <c r="D90" i="31"/>
  <c r="D89" i="31"/>
  <c r="D114" i="31"/>
  <c r="D74" i="31"/>
  <c r="D73" i="31"/>
  <c r="D75" i="31"/>
  <c r="D76" i="31"/>
  <c r="D126" i="31"/>
  <c r="D67" i="31"/>
  <c r="D125" i="31"/>
  <c r="D61" i="31"/>
  <c r="D115" i="31"/>
  <c r="D82" i="31"/>
  <c r="D135" i="31"/>
  <c r="D139" i="31"/>
  <c r="D101" i="31"/>
  <c r="D108" i="31"/>
  <c r="D132" i="31"/>
  <c r="D355" i="31"/>
  <c r="D3" i="31"/>
  <c r="D394" i="31"/>
  <c r="D159" i="31"/>
  <c r="D71" i="31"/>
  <c r="D50" i="31"/>
  <c r="D72" i="31"/>
  <c r="D27" i="31"/>
  <c r="D158" i="31"/>
  <c r="D131" i="31"/>
  <c r="D46" i="31"/>
  <c r="D48" i="31"/>
  <c r="D160" i="31"/>
  <c r="D391" i="31"/>
  <c r="D93" i="31"/>
  <c r="D128" i="31"/>
  <c r="D357" i="31"/>
  <c r="D62" i="31"/>
  <c r="D105" i="31"/>
  <c r="D63" i="31"/>
  <c r="D100" i="31"/>
  <c r="D374" i="31"/>
  <c r="D375" i="31"/>
  <c r="D34" i="31"/>
  <c r="D36" i="31"/>
  <c r="D37" i="31"/>
  <c r="D35" i="31"/>
  <c r="D38" i="31"/>
  <c r="D33" i="31"/>
  <c r="D32" i="31"/>
  <c r="D31" i="31"/>
  <c r="D39" i="31"/>
  <c r="D376" i="31"/>
  <c r="D152" i="31"/>
  <c r="D147" i="31"/>
  <c r="D146" i="31"/>
  <c r="D149" i="31"/>
  <c r="D143" i="31"/>
  <c r="D153" i="31"/>
  <c r="D148" i="31"/>
  <c r="D157" i="31"/>
  <c r="D145" i="31"/>
  <c r="D144" i="31"/>
  <c r="D150" i="31"/>
  <c r="D155" i="31"/>
  <c r="D151" i="31"/>
  <c r="D156" i="31"/>
  <c r="D154" i="31"/>
  <c r="D142" i="31"/>
  <c r="D41" i="31"/>
  <c r="D358" i="31"/>
  <c r="D28" i="31"/>
  <c r="D356" i="31"/>
  <c r="D11" i="31"/>
  <c r="D13" i="31"/>
  <c r="D10" i="31"/>
  <c r="D17" i="31"/>
  <c r="D26" i="31"/>
  <c r="D8" i="31"/>
  <c r="D16" i="31"/>
  <c r="D21" i="31"/>
  <c r="D12" i="31"/>
  <c r="D15" i="31"/>
  <c r="D14" i="31"/>
  <c r="D18" i="31"/>
  <c r="D23" i="31"/>
  <c r="D9" i="31"/>
  <c r="D7" i="31"/>
  <c r="D24" i="31"/>
  <c r="D20" i="31"/>
  <c r="D22" i="31"/>
  <c r="D25" i="31"/>
  <c r="D19" i="31"/>
  <c r="D6" i="31"/>
  <c r="D373" i="31"/>
  <c r="D133" i="31"/>
  <c r="D106" i="31"/>
  <c r="D130" i="31"/>
  <c r="D59" i="31"/>
  <c r="D84" i="31"/>
  <c r="D377" i="31"/>
  <c r="D380" i="31"/>
  <c r="D81" i="31"/>
  <c r="D95" i="31"/>
  <c r="D92" i="31"/>
  <c r="D138" i="31"/>
  <c r="D94" i="31"/>
  <c r="D42" i="31"/>
  <c r="D44" i="31"/>
  <c r="D43" i="31"/>
  <c r="D390" i="31"/>
  <c r="D124" i="31"/>
  <c r="D122" i="31"/>
  <c r="D121" i="31"/>
  <c r="D385" i="31"/>
  <c r="D66" i="31"/>
  <c r="D80" i="31"/>
  <c r="D96" i="31"/>
  <c r="D98" i="31"/>
  <c r="D111" i="31"/>
  <c r="D112" i="31"/>
  <c r="D97" i="31"/>
  <c r="D383" i="31"/>
  <c r="D68" i="31"/>
  <c r="D91" i="31"/>
  <c r="D113" i="31"/>
  <c r="D137" i="31"/>
  <c r="D77" i="31"/>
  <c r="D83" i="31"/>
  <c r="D386" i="31"/>
  <c r="D123" i="31"/>
  <c r="D60" i="31"/>
  <c r="D107" i="31"/>
  <c r="D388" i="31"/>
  <c r="D79" i="31"/>
  <c r="D140" i="31"/>
  <c r="D56" i="31"/>
  <c r="D136" i="31"/>
  <c r="D119" i="31"/>
  <c r="D384" i="31"/>
  <c r="D88" i="31"/>
  <c r="D103" i="31"/>
  <c r="D129" i="31"/>
  <c r="D57" i="31"/>
  <c r="D65" i="31"/>
  <c r="D64" i="31"/>
  <c r="D78" i="31"/>
  <c r="D55" i="31"/>
  <c r="D87" i="31"/>
  <c r="D387" i="31"/>
  <c r="D118" i="31"/>
  <c r="D117" i="31"/>
  <c r="D58" i="31"/>
  <c r="D116" i="31"/>
  <c r="D382" i="31"/>
  <c r="D53" i="31"/>
  <c r="D70" i="31"/>
  <c r="D389" i="31"/>
  <c r="D110" i="31"/>
  <c r="D99" i="31"/>
  <c r="D120" i="31"/>
  <c r="D379" i="31"/>
  <c r="D40" i="31"/>
  <c r="D86" i="31"/>
  <c r="D85" i="31"/>
  <c r="D127" i="31"/>
  <c r="D47" i="31"/>
  <c r="D4" i="31"/>
  <c r="D51" i="31"/>
  <c r="D52" i="31"/>
  <c r="D29" i="31"/>
  <c r="D30" i="31"/>
  <c r="D5" i="31"/>
  <c r="D49" i="31"/>
  <c r="D45" i="31"/>
  <c r="D381" i="31"/>
  <c r="C392" i="31"/>
  <c r="C393" i="31"/>
  <c r="C104" i="31"/>
  <c r="C69" i="31"/>
  <c r="C134" i="31"/>
  <c r="C54" i="31"/>
  <c r="C109" i="31"/>
  <c r="C102" i="31"/>
  <c r="C90" i="31"/>
  <c r="C89" i="31"/>
  <c r="C114" i="31"/>
  <c r="C74" i="31"/>
  <c r="C73" i="31"/>
  <c r="C75" i="31"/>
  <c r="C76" i="31"/>
  <c r="C126" i="31"/>
  <c r="C67" i="31"/>
  <c r="C125" i="31"/>
  <c r="C61" i="31"/>
  <c r="C115" i="31"/>
  <c r="C82" i="31"/>
  <c r="C135" i="31"/>
  <c r="C139" i="31"/>
  <c r="C101" i="31"/>
  <c r="C108" i="31"/>
  <c r="C132" i="31"/>
  <c r="C355" i="31"/>
  <c r="C2" i="31"/>
  <c r="C3" i="31"/>
  <c r="C394" i="31"/>
  <c r="C159" i="31"/>
  <c r="C71" i="31"/>
  <c r="C50" i="31"/>
  <c r="C72" i="31"/>
  <c r="C27" i="31"/>
  <c r="C158" i="31"/>
  <c r="C131" i="31"/>
  <c r="C46" i="31"/>
  <c r="C48" i="31"/>
  <c r="C160" i="31"/>
  <c r="C391" i="31"/>
  <c r="C93" i="31"/>
  <c r="C128" i="31"/>
  <c r="C357" i="31"/>
  <c r="C62" i="31"/>
  <c r="C105" i="31"/>
  <c r="C63" i="31"/>
  <c r="C100" i="31"/>
  <c r="C374" i="31"/>
  <c r="C375" i="31"/>
  <c r="C34" i="31"/>
  <c r="C36" i="31"/>
  <c r="C37" i="31"/>
  <c r="C35" i="31"/>
  <c r="C38" i="31"/>
  <c r="C33" i="31"/>
  <c r="C32" i="31"/>
  <c r="C31" i="31"/>
  <c r="C39" i="31"/>
  <c r="C376" i="31"/>
  <c r="C152" i="31"/>
  <c r="C147" i="31"/>
  <c r="C146" i="31"/>
  <c r="C149" i="31"/>
  <c r="C143" i="31"/>
  <c r="C153" i="31"/>
  <c r="C148" i="31"/>
  <c r="C157" i="31"/>
  <c r="C145" i="31"/>
  <c r="C144" i="31"/>
  <c r="C150" i="31"/>
  <c r="C155" i="31"/>
  <c r="C151" i="31"/>
  <c r="C156" i="31"/>
  <c r="C154" i="31"/>
  <c r="C142" i="31"/>
  <c r="C41" i="31"/>
  <c r="C358" i="31"/>
  <c r="C28" i="31"/>
  <c r="C356" i="31"/>
  <c r="C11" i="31"/>
  <c r="C13" i="31"/>
  <c r="C10" i="31"/>
  <c r="C17" i="31"/>
  <c r="C26" i="31"/>
  <c r="C8" i="31"/>
  <c r="C16" i="31"/>
  <c r="C21" i="31"/>
  <c r="C12" i="31"/>
  <c r="C15" i="31"/>
  <c r="C14" i="31"/>
  <c r="C18" i="31"/>
  <c r="C23" i="31"/>
  <c r="C9" i="31"/>
  <c r="C7" i="31"/>
  <c r="C24" i="31"/>
  <c r="C20" i="31"/>
  <c r="C22" i="31"/>
  <c r="C25" i="31"/>
  <c r="C19" i="31"/>
  <c r="C6" i="31"/>
  <c r="C373" i="31"/>
  <c r="C133" i="31"/>
  <c r="C106" i="31"/>
  <c r="C130" i="31"/>
  <c r="C59" i="31"/>
  <c r="C84" i="31"/>
  <c r="C377" i="31"/>
  <c r="C380" i="31"/>
  <c r="C81" i="31"/>
  <c r="C95" i="31"/>
  <c r="C92" i="31"/>
  <c r="C138" i="31"/>
  <c r="C94" i="31"/>
  <c r="C42" i="31"/>
  <c r="C44" i="31"/>
  <c r="C43" i="31"/>
  <c r="C390" i="31"/>
  <c r="C124" i="31"/>
  <c r="C122" i="31"/>
  <c r="C121" i="31"/>
  <c r="C385" i="31"/>
  <c r="C66" i="31"/>
  <c r="C80" i="31"/>
  <c r="C96" i="31"/>
  <c r="C98" i="31"/>
  <c r="C111" i="31"/>
  <c r="C112" i="31"/>
  <c r="C97" i="31"/>
  <c r="C383" i="31"/>
  <c r="C68" i="31"/>
  <c r="C91" i="31"/>
  <c r="C113" i="31"/>
  <c r="C137" i="31"/>
  <c r="C77" i="31"/>
  <c r="C83" i="31"/>
  <c r="C386" i="31"/>
  <c r="C123" i="31"/>
  <c r="C60" i="31"/>
  <c r="C107" i="31"/>
  <c r="C388" i="31"/>
  <c r="C79" i="31"/>
  <c r="C140" i="31"/>
  <c r="C56" i="31"/>
  <c r="C136" i="31"/>
  <c r="C119" i="31"/>
  <c r="C384" i="31"/>
  <c r="C88" i="31"/>
  <c r="C103" i="31"/>
  <c r="C129" i="31"/>
  <c r="C57" i="31"/>
  <c r="C65" i="31"/>
  <c r="C64" i="31"/>
  <c r="C78" i="31"/>
  <c r="C55" i="31"/>
  <c r="C87" i="31"/>
  <c r="C387" i="31"/>
  <c r="C118" i="31"/>
  <c r="C117" i="31"/>
  <c r="C58" i="31"/>
  <c r="C116" i="31"/>
  <c r="C382" i="31"/>
  <c r="C53" i="31"/>
  <c r="C70" i="31"/>
  <c r="C389" i="31"/>
  <c r="C110" i="31"/>
  <c r="C99" i="31"/>
  <c r="C120" i="31"/>
  <c r="C379" i="31"/>
  <c r="C40" i="31"/>
  <c r="C86" i="31"/>
  <c r="C85" i="31"/>
  <c r="C127" i="31"/>
  <c r="C47" i="31"/>
  <c r="C4" i="31"/>
  <c r="C51" i="31"/>
  <c r="C52" i="31"/>
  <c r="C29" i="31"/>
  <c r="C30" i="31"/>
  <c r="C5" i="31"/>
  <c r="C49" i="31"/>
  <c r="C45" i="31"/>
  <c r="C141" i="31"/>
  <c r="C381" i="31"/>
  <c r="B4" i="30"/>
  <c r="J56" i="22"/>
  <c r="J72" i="19"/>
  <c r="G72" i="19"/>
  <c r="G77" i="19"/>
  <c r="G75" i="19"/>
  <c r="H26" i="19"/>
  <c r="H27" i="19"/>
  <c r="H28" i="19"/>
  <c r="H30" i="19"/>
  <c r="H31" i="19"/>
  <c r="H32" i="19"/>
  <c r="H33" i="19"/>
  <c r="H34" i="19"/>
  <c r="H35" i="19"/>
  <c r="H36" i="19"/>
  <c r="H25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9" i="19"/>
  <c r="A49" i="29"/>
  <c r="A50" i="29"/>
  <c r="A51" i="29"/>
  <c r="A52" i="29"/>
  <c r="A53" i="29"/>
  <c r="A54" i="29"/>
  <c r="A55" i="29"/>
  <c r="A56" i="29"/>
  <c r="A57" i="29"/>
  <c r="A58" i="29"/>
  <c r="A48" i="29"/>
  <c r="F423" i="8"/>
  <c r="G423" i="8"/>
  <c r="A36" i="29"/>
  <c r="A37" i="29"/>
  <c r="A38" i="29"/>
  <c r="A39" i="29"/>
  <c r="A40" i="29"/>
  <c r="A41" i="29"/>
  <c r="A42" i="29"/>
  <c r="A43" i="29"/>
  <c r="A44" i="29"/>
  <c r="A35" i="29"/>
  <c r="A23" i="29"/>
  <c r="A24" i="29"/>
  <c r="A25" i="29"/>
  <c r="A26" i="29"/>
  <c r="A27" i="29"/>
  <c r="A28" i="29"/>
  <c r="A29" i="29"/>
  <c r="A30" i="29"/>
  <c r="A31" i="29"/>
  <c r="A22" i="29"/>
  <c r="A10" i="29"/>
  <c r="A11" i="29"/>
  <c r="A12" i="29"/>
  <c r="A13" i="29"/>
  <c r="A14" i="29"/>
  <c r="A15" i="29"/>
  <c r="A16" i="29"/>
  <c r="A17" i="29"/>
  <c r="A18" i="29"/>
  <c r="A9" i="29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9" i="8"/>
  <c r="G390" i="8"/>
  <c r="G391" i="8"/>
  <c r="G392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36" i="8"/>
  <c r="G24" i="8"/>
  <c r="G47" i="8"/>
  <c r="G40" i="8"/>
  <c r="G35" i="8"/>
  <c r="G34" i="8"/>
  <c r="G21" i="8"/>
  <c r="G25" i="8"/>
  <c r="G3" i="8"/>
  <c r="G26" i="8"/>
  <c r="G20" i="8"/>
  <c r="G53" i="8"/>
  <c r="G14" i="8"/>
  <c r="G6" i="8"/>
  <c r="G30" i="8"/>
  <c r="G18" i="8"/>
  <c r="G50" i="8"/>
  <c r="G17" i="8"/>
  <c r="G49" i="8"/>
  <c r="G12" i="8"/>
  <c r="G39" i="8"/>
  <c r="G19" i="8"/>
  <c r="G51" i="8"/>
  <c r="G13" i="8"/>
  <c r="G9" i="8"/>
  <c r="G5" i="8"/>
  <c r="G4" i="8"/>
  <c r="G10" i="8"/>
  <c r="G2" i="8"/>
  <c r="G7" i="8"/>
  <c r="G15" i="8"/>
  <c r="G43" i="8"/>
  <c r="G48" i="8"/>
  <c r="G16" i="8"/>
  <c r="G45" i="8"/>
  <c r="G32" i="8"/>
  <c r="G8" i="8"/>
  <c r="G33" i="8"/>
  <c r="G11" i="8"/>
  <c r="G38" i="8"/>
  <c r="G44" i="8"/>
  <c r="G28" i="8"/>
  <c r="G29" i="8"/>
  <c r="G42" i="8"/>
  <c r="G37" i="8"/>
  <c r="G41" i="8"/>
  <c r="G31" i="8"/>
  <c r="G52" i="8"/>
  <c r="G27" i="8"/>
  <c r="G46" i="8"/>
  <c r="G23" i="8"/>
  <c r="G22" i="8"/>
  <c r="G434" i="8"/>
  <c r="G432" i="8"/>
  <c r="G439" i="8"/>
  <c r="G435" i="8"/>
  <c r="G446" i="8"/>
  <c r="G429" i="8"/>
  <c r="G428" i="8"/>
  <c r="G436" i="8"/>
  <c r="G431" i="8"/>
  <c r="G438" i="8"/>
  <c r="G430" i="8"/>
  <c r="G447" i="8"/>
  <c r="G449" i="8"/>
  <c r="G440" i="8"/>
  <c r="G433" i="8"/>
  <c r="G442" i="8"/>
  <c r="G444" i="8"/>
  <c r="G443" i="8"/>
  <c r="G448" i="8"/>
  <c r="G437" i="8"/>
  <c r="G445" i="8"/>
  <c r="G441" i="8"/>
  <c r="G386" i="8"/>
  <c r="G387" i="8"/>
  <c r="G388" i="8"/>
  <c r="G395" i="8"/>
  <c r="G393" i="8"/>
  <c r="G394" i="8"/>
  <c r="G54" i="8"/>
  <c r="F436" i="8"/>
  <c r="F431" i="8"/>
  <c r="F438" i="8"/>
  <c r="F430" i="8"/>
  <c r="F447" i="8"/>
  <c r="F449" i="8"/>
  <c r="F440" i="8"/>
  <c r="F433" i="8"/>
  <c r="F442" i="8"/>
  <c r="F444" i="8"/>
  <c r="F443" i="8"/>
  <c r="F448" i="8"/>
  <c r="F437" i="8"/>
  <c r="F445" i="8"/>
  <c r="F441" i="8"/>
  <c r="F386" i="8"/>
  <c r="F387" i="8"/>
  <c r="F388" i="8"/>
  <c r="F395" i="8"/>
  <c r="F393" i="8"/>
  <c r="F394" i="8"/>
  <c r="F434" i="8"/>
  <c r="F432" i="8"/>
  <c r="F439" i="8"/>
  <c r="F435" i="8"/>
  <c r="F446" i="8"/>
  <c r="F429" i="8"/>
  <c r="F428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9" i="8"/>
  <c r="F390" i="8"/>
  <c r="F391" i="8"/>
  <c r="F392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36" i="8"/>
  <c r="F24" i="8"/>
  <c r="F47" i="8"/>
  <c r="F40" i="8"/>
  <c r="F35" i="8"/>
  <c r="F34" i="8"/>
  <c r="F21" i="8"/>
  <c r="F25" i="8"/>
  <c r="F3" i="8"/>
  <c r="F26" i="8"/>
  <c r="F20" i="8"/>
  <c r="F53" i="8"/>
  <c r="F14" i="8"/>
  <c r="F6" i="8"/>
  <c r="F30" i="8"/>
  <c r="F18" i="8"/>
  <c r="F50" i="8"/>
  <c r="F17" i="8"/>
  <c r="F49" i="8"/>
  <c r="F12" i="8"/>
  <c r="F39" i="8"/>
  <c r="F19" i="8"/>
  <c r="F51" i="8"/>
  <c r="F13" i="8"/>
  <c r="F9" i="8"/>
  <c r="F5" i="8"/>
  <c r="F4" i="8"/>
  <c r="F10" i="8"/>
  <c r="F2" i="8"/>
  <c r="F7" i="8"/>
  <c r="F15" i="8"/>
  <c r="F43" i="8"/>
  <c r="F48" i="8"/>
  <c r="F16" i="8"/>
  <c r="F45" i="8"/>
  <c r="F32" i="8"/>
  <c r="F8" i="8"/>
  <c r="F33" i="8"/>
  <c r="F11" i="8"/>
  <c r="F38" i="8"/>
  <c r="F44" i="8"/>
  <c r="F28" i="8"/>
  <c r="F29" i="8"/>
  <c r="F42" i="8"/>
  <c r="F37" i="8"/>
  <c r="F41" i="8"/>
  <c r="F31" i="8"/>
  <c r="F52" i="8"/>
  <c r="F27" i="8"/>
  <c r="F46" i="8"/>
  <c r="F23" i="8"/>
  <c r="F22" i="8"/>
  <c r="F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9" i="8"/>
  <c r="E390" i="8"/>
  <c r="E391" i="8"/>
  <c r="E392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36" i="8"/>
  <c r="E24" i="8"/>
  <c r="E47" i="8"/>
  <c r="E40" i="8"/>
  <c r="E35" i="8"/>
  <c r="E34" i="8"/>
  <c r="E21" i="8"/>
  <c r="E25" i="8"/>
  <c r="E3" i="8"/>
  <c r="E26" i="8"/>
  <c r="E20" i="8"/>
  <c r="E53" i="8"/>
  <c r="E14" i="8"/>
  <c r="E6" i="8"/>
  <c r="E30" i="8"/>
  <c r="E18" i="8"/>
  <c r="E50" i="8"/>
  <c r="E17" i="8"/>
  <c r="E49" i="8"/>
  <c r="E12" i="8"/>
  <c r="E39" i="8"/>
  <c r="E19" i="8"/>
  <c r="E51" i="8"/>
  <c r="E13" i="8"/>
  <c r="E9" i="8"/>
  <c r="E5" i="8"/>
  <c r="E4" i="8"/>
  <c r="E10" i="8"/>
  <c r="E2" i="8"/>
  <c r="E7" i="8"/>
  <c r="E15" i="8"/>
  <c r="E43" i="8"/>
  <c r="E48" i="8"/>
  <c r="E16" i="8"/>
  <c r="E45" i="8"/>
  <c r="E32" i="8"/>
  <c r="E8" i="8"/>
  <c r="E33" i="8"/>
  <c r="E11" i="8"/>
  <c r="E38" i="8"/>
  <c r="E44" i="8"/>
  <c r="E28" i="8"/>
  <c r="E29" i="8"/>
  <c r="E42" i="8"/>
  <c r="E37" i="8"/>
  <c r="E41" i="8"/>
  <c r="E31" i="8"/>
  <c r="E52" i="8"/>
  <c r="E27" i="8"/>
  <c r="E46" i="8"/>
  <c r="E23" i="8"/>
  <c r="E22" i="8"/>
  <c r="E434" i="8"/>
  <c r="E432" i="8"/>
  <c r="E439" i="8"/>
  <c r="E435" i="8"/>
  <c r="E446" i="8"/>
  <c r="E429" i="8"/>
  <c r="E428" i="8"/>
  <c r="E436" i="8"/>
  <c r="E431" i="8"/>
  <c r="E438" i="8"/>
  <c r="E430" i="8"/>
  <c r="E447" i="8"/>
  <c r="E449" i="8"/>
  <c r="E440" i="8"/>
  <c r="E433" i="8"/>
  <c r="E442" i="8"/>
  <c r="E444" i="8"/>
  <c r="E443" i="8"/>
  <c r="E448" i="8"/>
  <c r="E437" i="8"/>
  <c r="E445" i="8"/>
  <c r="E441" i="8"/>
  <c r="E386" i="8"/>
  <c r="E387" i="8"/>
  <c r="E388" i="8"/>
  <c r="E395" i="8"/>
  <c r="E393" i="8"/>
  <c r="E394" i="8"/>
  <c r="E54" i="8"/>
  <c r="H60" i="29"/>
  <c r="I60" i="29"/>
  <c r="I59" i="29"/>
  <c r="H59" i="29"/>
  <c r="G59" i="29"/>
  <c r="F59" i="29"/>
  <c r="E59" i="29"/>
  <c r="D59" i="29"/>
  <c r="C59" i="29"/>
  <c r="J58" i="29"/>
  <c r="J57" i="29"/>
  <c r="J56" i="29"/>
  <c r="J55" i="29"/>
  <c r="J54" i="29"/>
  <c r="J53" i="29"/>
  <c r="J52" i="29"/>
  <c r="J51" i="29"/>
  <c r="J50" i="29"/>
  <c r="J49" i="29"/>
  <c r="J48" i="29"/>
  <c r="I45" i="29"/>
  <c r="H45" i="29"/>
  <c r="G45" i="29"/>
  <c r="G60" i="29" s="1"/>
  <c r="F45" i="29"/>
  <c r="E45" i="29"/>
  <c r="D45" i="29"/>
  <c r="C45" i="29"/>
  <c r="J44" i="29"/>
  <c r="J43" i="29"/>
  <c r="J42" i="29"/>
  <c r="J41" i="29"/>
  <c r="J40" i="29"/>
  <c r="J39" i="29"/>
  <c r="J38" i="29"/>
  <c r="J37" i="29"/>
  <c r="J36" i="29"/>
  <c r="J35" i="29"/>
  <c r="I32" i="29"/>
  <c r="H32" i="29"/>
  <c r="G32" i="29"/>
  <c r="F32" i="29"/>
  <c r="E32" i="29"/>
  <c r="D32" i="29"/>
  <c r="C32" i="29"/>
  <c r="J31" i="29"/>
  <c r="J30" i="29"/>
  <c r="J29" i="29"/>
  <c r="J28" i="29"/>
  <c r="J27" i="29"/>
  <c r="J26" i="29"/>
  <c r="J25" i="29"/>
  <c r="J24" i="29"/>
  <c r="J23" i="29"/>
  <c r="J22" i="29"/>
  <c r="I19" i="29"/>
  <c r="H19" i="29"/>
  <c r="G19" i="29"/>
  <c r="F19" i="29"/>
  <c r="E19" i="29"/>
  <c r="D19" i="29"/>
  <c r="C19" i="29"/>
  <c r="J18" i="29"/>
  <c r="J17" i="29"/>
  <c r="J16" i="29"/>
  <c r="J15" i="29"/>
  <c r="J14" i="29"/>
  <c r="J13" i="29"/>
  <c r="J12" i="29"/>
  <c r="J11" i="29"/>
  <c r="J10" i="29"/>
  <c r="J9" i="29"/>
  <c r="B32" i="28"/>
  <c r="J68" i="27"/>
  <c r="E65" i="27"/>
  <c r="F65" i="27"/>
  <c r="G65" i="27"/>
  <c r="H65" i="27"/>
  <c r="I65" i="27"/>
  <c r="D65" i="27"/>
  <c r="I69" i="27"/>
  <c r="H69" i="27"/>
  <c r="G69" i="27"/>
  <c r="F69" i="27"/>
  <c r="E69" i="27"/>
  <c r="D69" i="27"/>
  <c r="E70" i="24"/>
  <c r="F70" i="24"/>
  <c r="G70" i="24"/>
  <c r="H70" i="24"/>
  <c r="I70" i="24"/>
  <c r="D70" i="24"/>
  <c r="C65" i="24"/>
  <c r="C64" i="27"/>
  <c r="I64" i="27"/>
  <c r="H64" i="27"/>
  <c r="G64" i="27"/>
  <c r="F64" i="27"/>
  <c r="E64" i="27"/>
  <c r="D64" i="27"/>
  <c r="C52" i="27"/>
  <c r="C38" i="27"/>
  <c r="I52" i="27"/>
  <c r="H52" i="27"/>
  <c r="G52" i="27"/>
  <c r="F52" i="27"/>
  <c r="E52" i="27"/>
  <c r="D52" i="27"/>
  <c r="J52" i="27" s="1"/>
  <c r="I38" i="27"/>
  <c r="H38" i="27"/>
  <c r="G38" i="27"/>
  <c r="F38" i="27"/>
  <c r="E38" i="27"/>
  <c r="D38" i="27"/>
  <c r="J56" i="27"/>
  <c r="J57" i="27"/>
  <c r="J58" i="27"/>
  <c r="J59" i="27"/>
  <c r="J60" i="27"/>
  <c r="J61" i="27"/>
  <c r="J62" i="27"/>
  <c r="J63" i="27"/>
  <c r="J55" i="27"/>
  <c r="J42" i="27"/>
  <c r="J43" i="27"/>
  <c r="J44" i="27"/>
  <c r="J45" i="27"/>
  <c r="J46" i="27"/>
  <c r="J47" i="27"/>
  <c r="J48" i="27"/>
  <c r="J49" i="27"/>
  <c r="J50" i="27"/>
  <c r="J51" i="27"/>
  <c r="J41" i="27"/>
  <c r="J27" i="27"/>
  <c r="J28" i="27"/>
  <c r="J29" i="27"/>
  <c r="J30" i="27"/>
  <c r="J31" i="27"/>
  <c r="J32" i="27"/>
  <c r="J33" i="27"/>
  <c r="J34" i="27"/>
  <c r="J35" i="27"/>
  <c r="J36" i="27"/>
  <c r="J37" i="27"/>
  <c r="J26" i="27"/>
  <c r="I23" i="27"/>
  <c r="H23" i="27"/>
  <c r="G23" i="27"/>
  <c r="F23" i="27"/>
  <c r="E23" i="27"/>
  <c r="D23" i="27"/>
  <c r="C23" i="27"/>
  <c r="C65" i="27" s="1"/>
  <c r="J7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C17" i="26"/>
  <c r="C19" i="26"/>
  <c r="C16" i="26"/>
  <c r="C18" i="26"/>
  <c r="C20" i="26"/>
  <c r="C6" i="26"/>
  <c r="C9" i="26"/>
  <c r="C7" i="26"/>
  <c r="C12" i="26"/>
  <c r="C2" i="26"/>
  <c r="C3" i="26"/>
  <c r="C15" i="26"/>
  <c r="C10" i="26"/>
  <c r="C14" i="26"/>
  <c r="C4" i="26"/>
  <c r="C11" i="26"/>
  <c r="C13" i="26"/>
  <c r="C8" i="26"/>
  <c r="C5" i="26"/>
  <c r="C25" i="26"/>
  <c r="C27" i="26"/>
  <c r="C24" i="26"/>
  <c r="C38" i="26"/>
  <c r="C39" i="26"/>
  <c r="C28" i="26"/>
  <c r="C31" i="26"/>
  <c r="C23" i="26"/>
  <c r="C22" i="26"/>
  <c r="C37" i="26"/>
  <c r="C32" i="26"/>
  <c r="C26" i="26"/>
  <c r="C35" i="26"/>
  <c r="C30" i="26"/>
  <c r="C36" i="26"/>
  <c r="C29" i="26"/>
  <c r="C34" i="26"/>
  <c r="C33" i="26"/>
  <c r="C21" i="26"/>
  <c r="C40" i="26"/>
  <c r="C49" i="26"/>
  <c r="C63" i="26"/>
  <c r="C68" i="26"/>
  <c r="C73" i="26"/>
  <c r="C74" i="26"/>
  <c r="C54" i="26"/>
  <c r="C61" i="26"/>
  <c r="C47" i="26"/>
  <c r="C64" i="26"/>
  <c r="C51" i="26"/>
  <c r="C50" i="26"/>
  <c r="C66" i="26"/>
  <c r="C59" i="26"/>
  <c r="C58" i="26"/>
  <c r="C70" i="26"/>
  <c r="C65" i="26"/>
  <c r="C45" i="26"/>
  <c r="C42" i="26"/>
  <c r="C57" i="26"/>
  <c r="C48" i="26"/>
  <c r="C43" i="26"/>
  <c r="C41" i="26"/>
  <c r="C46" i="26"/>
  <c r="C69" i="26"/>
  <c r="C53" i="26"/>
  <c r="C44" i="26"/>
  <c r="C56" i="26"/>
  <c r="C62" i="26"/>
  <c r="C71" i="26"/>
  <c r="C55" i="26"/>
  <c r="C52" i="26"/>
  <c r="C60" i="26"/>
  <c r="C67" i="26"/>
  <c r="J7" i="24"/>
  <c r="J57" i="24" s="1"/>
  <c r="J7" i="22"/>
  <c r="C60" i="29" l="1"/>
  <c r="D60" i="29"/>
  <c r="E60" i="29"/>
  <c r="J32" i="29"/>
  <c r="J19" i="29"/>
  <c r="J59" i="29"/>
  <c r="J45" i="29"/>
  <c r="J56" i="24"/>
  <c r="J64" i="27"/>
  <c r="J38" i="27"/>
  <c r="J23" i="27"/>
  <c r="J65" i="27" l="1"/>
  <c r="J69" i="27" s="1"/>
  <c r="B6" i="30"/>
  <c r="J60" i="29"/>
  <c r="F66" i="24" l="1"/>
  <c r="G66" i="24"/>
  <c r="H66" i="24"/>
  <c r="I66" i="24"/>
  <c r="E53" i="24"/>
  <c r="F53" i="24"/>
  <c r="G53" i="24"/>
  <c r="H53" i="24"/>
  <c r="I53" i="24"/>
  <c r="I65" i="24"/>
  <c r="H65" i="24"/>
  <c r="G65" i="24"/>
  <c r="F65" i="24"/>
  <c r="E65" i="24"/>
  <c r="D65" i="24"/>
  <c r="I52" i="24"/>
  <c r="H52" i="24"/>
  <c r="G52" i="24"/>
  <c r="F52" i="24"/>
  <c r="E52" i="24"/>
  <c r="D52" i="24"/>
  <c r="I38" i="24"/>
  <c r="H38" i="24"/>
  <c r="G38" i="24"/>
  <c r="F38" i="24"/>
  <c r="E38" i="24"/>
  <c r="D38" i="24"/>
  <c r="I23" i="24"/>
  <c r="H23" i="24"/>
  <c r="G23" i="24"/>
  <c r="F23" i="24"/>
  <c r="E23" i="24"/>
  <c r="D23" i="24"/>
  <c r="D53" i="24" s="1"/>
  <c r="C23" i="24"/>
  <c r="C52" i="24"/>
  <c r="C38" i="24"/>
  <c r="A10" i="22"/>
  <c r="A11" i="22"/>
  <c r="A70" i="22"/>
  <c r="A71" i="22"/>
  <c r="A72" i="22"/>
  <c r="A69" i="22"/>
  <c r="A57" i="22"/>
  <c r="A58" i="22"/>
  <c r="A59" i="22"/>
  <c r="A56" i="22"/>
  <c r="A44" i="22"/>
  <c r="A45" i="22"/>
  <c r="A46" i="22"/>
  <c r="A47" i="22"/>
  <c r="A43" i="22"/>
  <c r="A27" i="22"/>
  <c r="A28" i="22"/>
  <c r="A29" i="22"/>
  <c r="A30" i="22"/>
  <c r="A31" i="22"/>
  <c r="A26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I78" i="22"/>
  <c r="H78" i="22"/>
  <c r="G78" i="22"/>
  <c r="F78" i="22"/>
  <c r="E78" i="22"/>
  <c r="D78" i="22"/>
  <c r="C78" i="22"/>
  <c r="I66" i="22"/>
  <c r="H66" i="22"/>
  <c r="G66" i="22"/>
  <c r="F66" i="22"/>
  <c r="I65" i="22"/>
  <c r="H65" i="22"/>
  <c r="G65" i="22"/>
  <c r="F65" i="22"/>
  <c r="E65" i="22"/>
  <c r="D65" i="22"/>
  <c r="C65" i="22"/>
  <c r="I54" i="22"/>
  <c r="H54" i="22"/>
  <c r="G54" i="22"/>
  <c r="F54" i="22"/>
  <c r="E54" i="22"/>
  <c r="E66" i="22" s="1"/>
  <c r="D54" i="22"/>
  <c r="D66" i="22" s="1"/>
  <c r="C54" i="22"/>
  <c r="I39" i="22"/>
  <c r="H39" i="22"/>
  <c r="G39" i="22"/>
  <c r="F39" i="22"/>
  <c r="D39" i="22"/>
  <c r="I38" i="22"/>
  <c r="H38" i="22"/>
  <c r="G38" i="22"/>
  <c r="F38" i="22"/>
  <c r="E38" i="22"/>
  <c r="D38" i="22"/>
  <c r="C38" i="22"/>
  <c r="I24" i="22"/>
  <c r="H24" i="22"/>
  <c r="G24" i="22"/>
  <c r="F24" i="22"/>
  <c r="E24" i="22"/>
  <c r="E39" i="22" s="1"/>
  <c r="D24" i="22"/>
  <c r="C24" i="22"/>
  <c r="F77" i="9"/>
  <c r="D6" i="9"/>
  <c r="C66" i="22" l="1"/>
  <c r="C39" i="22"/>
  <c r="D66" i="24"/>
  <c r="J53" i="24"/>
  <c r="J78" i="22"/>
  <c r="C53" i="24"/>
  <c r="C66" i="24" s="1"/>
  <c r="C70" i="24" s="1"/>
  <c r="J14" i="24"/>
  <c r="J42" i="24"/>
  <c r="J22" i="24"/>
  <c r="J16" i="24"/>
  <c r="J26" i="24"/>
  <c r="J44" i="24"/>
  <c r="J52" i="24"/>
  <c r="J15" i="24"/>
  <c r="J17" i="24"/>
  <c r="J58" i="24"/>
  <c r="J11" i="24"/>
  <c r="J19" i="24"/>
  <c r="J29" i="24"/>
  <c r="J66" i="24"/>
  <c r="J70" i="24" s="1"/>
  <c r="J65" i="24"/>
  <c r="J18" i="24"/>
  <c r="J12" i="24"/>
  <c r="J20" i="24"/>
  <c r="J30" i="24"/>
  <c r="J69" i="24"/>
  <c r="J43" i="24"/>
  <c r="J9" i="24"/>
  <c r="J27" i="24"/>
  <c r="J45" i="24"/>
  <c r="J10" i="24"/>
  <c r="J28" i="24"/>
  <c r="J13" i="24"/>
  <c r="J21" i="24"/>
  <c r="J13" i="22"/>
  <c r="J17" i="22"/>
  <c r="J21" i="22"/>
  <c r="J27" i="22"/>
  <c r="J31" i="22"/>
  <c r="J44" i="22"/>
  <c r="J58" i="22"/>
  <c r="J70" i="22"/>
  <c r="J74" i="22"/>
  <c r="J45" i="22"/>
  <c r="J54" i="22"/>
  <c r="J71" i="22"/>
  <c r="J11" i="22"/>
  <c r="J15" i="22"/>
  <c r="J19" i="22"/>
  <c r="J23" i="22"/>
  <c r="J29" i="22"/>
  <c r="J46" i="22"/>
  <c r="J65" i="22"/>
  <c r="J66" i="22"/>
  <c r="J72" i="22"/>
  <c r="J76" i="22"/>
  <c r="J14" i="22"/>
  <c r="J18" i="22"/>
  <c r="J28" i="22"/>
  <c r="J10" i="22"/>
  <c r="J22" i="22"/>
  <c r="J59" i="22"/>
  <c r="J75" i="22"/>
  <c r="J12" i="22"/>
  <c r="J16" i="22"/>
  <c r="J20" i="22"/>
  <c r="J26" i="22"/>
  <c r="J30" i="22"/>
  <c r="J43" i="22"/>
  <c r="J47" i="22"/>
  <c r="J57" i="22"/>
  <c r="J69" i="22"/>
  <c r="J73" i="22"/>
  <c r="J77" i="22"/>
  <c r="G41" i="19"/>
  <c r="G42" i="19"/>
  <c r="G43" i="19"/>
  <c r="G50" i="19" s="1"/>
  <c r="G44" i="19"/>
  <c r="G45" i="19"/>
  <c r="G46" i="19"/>
  <c r="G47" i="19"/>
  <c r="G48" i="19"/>
  <c r="G49" i="19"/>
  <c r="J38" i="22" l="1"/>
  <c r="J38" i="24"/>
  <c r="J23" i="24"/>
  <c r="J24" i="22"/>
  <c r="A55" i="19"/>
  <c r="A54" i="19"/>
  <c r="A62" i="19"/>
  <c r="A67" i="19"/>
  <c r="A68" i="19"/>
  <c r="A69" i="19"/>
  <c r="A70" i="19"/>
  <c r="A66" i="19"/>
  <c r="A56" i="19"/>
  <c r="A57" i="19"/>
  <c r="A58" i="19"/>
  <c r="A59" i="19"/>
  <c r="A60" i="19"/>
  <c r="A61" i="19"/>
  <c r="A63" i="19"/>
  <c r="B1" i="19"/>
  <c r="B1" i="9"/>
  <c r="H6" i="19"/>
  <c r="I6" i="19"/>
  <c r="J6" i="19"/>
  <c r="J42" i="19" s="1"/>
  <c r="A42" i="19"/>
  <c r="A43" i="19"/>
  <c r="A44" i="19"/>
  <c r="A45" i="19"/>
  <c r="A46" i="19"/>
  <c r="A47" i="19"/>
  <c r="A48" i="19"/>
  <c r="A49" i="19"/>
  <c r="A41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6" i="19"/>
  <c r="A27" i="19"/>
  <c r="A28" i="19"/>
  <c r="A29" i="19"/>
  <c r="A30" i="19"/>
  <c r="A31" i="19"/>
  <c r="A32" i="19"/>
  <c r="A33" i="19"/>
  <c r="A34" i="19"/>
  <c r="A35" i="19"/>
  <c r="A36" i="19"/>
  <c r="A25" i="19"/>
  <c r="A9" i="19"/>
  <c r="G64" i="19"/>
  <c r="G71" i="19" s="1"/>
  <c r="I23" i="15"/>
  <c r="I35" i="15"/>
  <c r="I59" i="15"/>
  <c r="B4" i="19"/>
  <c r="C50" i="19"/>
  <c r="C37" i="19"/>
  <c r="C23" i="19"/>
  <c r="E6" i="9"/>
  <c r="E11" i="9" s="1"/>
  <c r="F6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C23" i="9"/>
  <c r="C38" i="9" s="1"/>
  <c r="A25" i="9"/>
  <c r="A26" i="9"/>
  <c r="A27" i="9"/>
  <c r="A28" i="9"/>
  <c r="A29" i="9"/>
  <c r="A30" i="9"/>
  <c r="A31" i="9"/>
  <c r="A32" i="9"/>
  <c r="E32" i="9"/>
  <c r="A33" i="9"/>
  <c r="E33" i="9"/>
  <c r="A34" i="9"/>
  <c r="E34" i="9"/>
  <c r="A35" i="9"/>
  <c r="E35" i="9"/>
  <c r="A36" i="9"/>
  <c r="E36" i="9"/>
  <c r="J39" i="22" l="1"/>
  <c r="I36" i="15"/>
  <c r="E25" i="9"/>
  <c r="E41" i="9"/>
  <c r="E54" i="9"/>
  <c r="I76" i="19"/>
  <c r="I55" i="19"/>
  <c r="I63" i="19"/>
  <c r="I47" i="19"/>
  <c r="I31" i="19"/>
  <c r="I11" i="19"/>
  <c r="I19" i="19"/>
  <c r="I56" i="19"/>
  <c r="I54" i="19"/>
  <c r="I48" i="19"/>
  <c r="I32" i="19"/>
  <c r="I12" i="19"/>
  <c r="I20" i="19"/>
  <c r="I57" i="19"/>
  <c r="I49" i="19"/>
  <c r="I41" i="19"/>
  <c r="I50" i="19" s="1"/>
  <c r="I33" i="19"/>
  <c r="I13" i="19"/>
  <c r="I21" i="19"/>
  <c r="I67" i="19"/>
  <c r="I58" i="19"/>
  <c r="I42" i="19"/>
  <c r="I26" i="19"/>
  <c r="I34" i="19"/>
  <c r="I14" i="19"/>
  <c r="I22" i="19"/>
  <c r="I68" i="19"/>
  <c r="I59" i="19"/>
  <c r="I43" i="19"/>
  <c r="I27" i="19"/>
  <c r="I35" i="19"/>
  <c r="I15" i="19"/>
  <c r="I9" i="19"/>
  <c r="I69" i="19"/>
  <c r="I60" i="19"/>
  <c r="I44" i="19"/>
  <c r="I28" i="19"/>
  <c r="I36" i="19"/>
  <c r="I16" i="19"/>
  <c r="I70" i="19"/>
  <c r="I61" i="19"/>
  <c r="I45" i="19"/>
  <c r="I29" i="19"/>
  <c r="I25" i="19"/>
  <c r="I17" i="19"/>
  <c r="I66" i="19"/>
  <c r="I62" i="19"/>
  <c r="I46" i="19"/>
  <c r="I30" i="19"/>
  <c r="I10" i="19"/>
  <c r="I18" i="19"/>
  <c r="E80" i="9"/>
  <c r="H44" i="19"/>
  <c r="H48" i="19"/>
  <c r="H47" i="19"/>
  <c r="H41" i="19"/>
  <c r="H45" i="19"/>
  <c r="H49" i="19"/>
  <c r="H42" i="19"/>
  <c r="H46" i="19"/>
  <c r="H43" i="19"/>
  <c r="J47" i="19"/>
  <c r="J48" i="19"/>
  <c r="J46" i="19"/>
  <c r="J45" i="19"/>
  <c r="J44" i="19"/>
  <c r="J49" i="19"/>
  <c r="J43" i="19"/>
  <c r="J41" i="19"/>
  <c r="H64" i="19"/>
  <c r="H72" i="19" s="1"/>
  <c r="J64" i="19"/>
  <c r="J71" i="19"/>
  <c r="E10" i="9"/>
  <c r="C38" i="19"/>
  <c r="E9" i="9"/>
  <c r="G23" i="19"/>
  <c r="F37" i="19"/>
  <c r="F50" i="19"/>
  <c r="F23" i="19"/>
  <c r="E23" i="19"/>
  <c r="D37" i="19"/>
  <c r="D50" i="19"/>
  <c r="E37" i="19"/>
  <c r="E50" i="19"/>
  <c r="D23" i="19"/>
  <c r="E22" i="9"/>
  <c r="E18" i="9"/>
  <c r="E21" i="9"/>
  <c r="E17" i="9"/>
  <c r="E37" i="9"/>
  <c r="E38" i="9" s="1"/>
  <c r="E20" i="9"/>
  <c r="E16" i="9"/>
  <c r="E12" i="9"/>
  <c r="E31" i="9"/>
  <c r="E19" i="9"/>
  <c r="E81" i="9"/>
  <c r="I64" i="19" l="1"/>
  <c r="I71" i="19" s="1"/>
  <c r="I72" i="19" s="1"/>
  <c r="H50" i="19"/>
  <c r="J50" i="19"/>
  <c r="J75" i="19" s="1"/>
  <c r="J77" i="19" s="1"/>
  <c r="H37" i="19"/>
  <c r="I23" i="19"/>
  <c r="G38" i="19"/>
  <c r="I37" i="19"/>
  <c r="F38" i="19"/>
  <c r="E38" i="19"/>
  <c r="D38" i="19"/>
  <c r="E44" i="9"/>
  <c r="E55" i="9"/>
  <c r="E83" i="9"/>
  <c r="E45" i="9"/>
  <c r="E56" i="9"/>
  <c r="E82" i="9"/>
  <c r="E43" i="9"/>
  <c r="E42" i="9"/>
  <c r="E70" i="9"/>
  <c r="E59" i="9"/>
  <c r="E58" i="9"/>
  <c r="E57" i="9"/>
  <c r="E65" i="9" s="1"/>
  <c r="H38" i="19" l="1"/>
  <c r="H77" i="19"/>
  <c r="I75" i="19"/>
  <c r="I77" i="19" s="1"/>
  <c r="I38" i="19"/>
  <c r="D35" i="15"/>
  <c r="D59" i="15"/>
  <c r="E59" i="15"/>
  <c r="F59" i="15"/>
  <c r="G59" i="15"/>
  <c r="H59" i="15"/>
  <c r="H60" i="15" s="1"/>
  <c r="C59" i="15"/>
  <c r="C35" i="15"/>
  <c r="J65" i="15"/>
  <c r="J66" i="15"/>
  <c r="J67" i="15"/>
  <c r="J68" i="15"/>
  <c r="J69" i="15"/>
  <c r="J63" i="15"/>
  <c r="J51" i="15"/>
  <c r="J52" i="15"/>
  <c r="J53" i="15"/>
  <c r="J54" i="15"/>
  <c r="J55" i="15"/>
  <c r="J56" i="15"/>
  <c r="J57" i="15"/>
  <c r="J58" i="15"/>
  <c r="J50" i="15"/>
  <c r="J40" i="15"/>
  <c r="J41" i="15"/>
  <c r="J42" i="15"/>
  <c r="J43" i="15"/>
  <c r="J44" i="15"/>
  <c r="J45" i="15"/>
  <c r="J46" i="15"/>
  <c r="J47" i="15"/>
  <c r="J48" i="15"/>
  <c r="J49" i="15"/>
  <c r="J39" i="15"/>
  <c r="J27" i="15"/>
  <c r="J28" i="15"/>
  <c r="J29" i="15"/>
  <c r="J30" i="15"/>
  <c r="J31" i="15"/>
  <c r="J32" i="15"/>
  <c r="J33" i="15"/>
  <c r="J34" i="15"/>
  <c r="J26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9" i="15"/>
  <c r="H35" i="15"/>
  <c r="G35" i="15"/>
  <c r="H23" i="15"/>
  <c r="G23" i="15"/>
  <c r="F35" i="15"/>
  <c r="F23" i="15"/>
  <c r="F36" i="15" s="1"/>
  <c r="E35" i="15"/>
  <c r="E23" i="15"/>
  <c r="B4" i="15"/>
  <c r="A69" i="15"/>
  <c r="A68" i="15"/>
  <c r="A67" i="15"/>
  <c r="A66" i="15"/>
  <c r="A65" i="15"/>
  <c r="A58" i="15"/>
  <c r="A57" i="15"/>
  <c r="A56" i="15"/>
  <c r="A55" i="15"/>
  <c r="A54" i="15"/>
  <c r="C23" i="15"/>
  <c r="D23" i="15"/>
  <c r="E71" i="9"/>
  <c r="E72" i="9"/>
  <c r="E73" i="9"/>
  <c r="E74" i="9"/>
  <c r="E60" i="9"/>
  <c r="E61" i="9"/>
  <c r="E62" i="9"/>
  <c r="E63" i="9"/>
  <c r="E64" i="9"/>
  <c r="C101" i="9"/>
  <c r="C89" i="9"/>
  <c r="C76" i="9"/>
  <c r="C50" i="9"/>
  <c r="C65" i="9"/>
  <c r="C77" i="9" s="1"/>
  <c r="D101" i="9"/>
  <c r="B4" i="9"/>
  <c r="E36" i="15" l="1"/>
  <c r="E60" i="15" s="1"/>
  <c r="J59" i="15"/>
  <c r="H36" i="15"/>
  <c r="C36" i="15"/>
  <c r="C60" i="15" s="1"/>
  <c r="C64" i="15" s="1"/>
  <c r="G36" i="15"/>
  <c r="D36" i="15"/>
  <c r="D60" i="15" s="1"/>
  <c r="J35" i="15"/>
  <c r="J23" i="15"/>
  <c r="D76" i="9"/>
  <c r="D77" i="9" s="1"/>
  <c r="E75" i="9"/>
  <c r="F50" i="9"/>
  <c r="F101" i="9"/>
  <c r="F76" i="9"/>
  <c r="F89" i="9"/>
  <c r="D50" i="9"/>
  <c r="D89" i="9"/>
  <c r="J36" i="15" l="1"/>
  <c r="J60" i="15" s="1"/>
  <c r="E76" i="9"/>
  <c r="E77" i="9" s="1"/>
  <c r="A95" i="9" l="1"/>
  <c r="A96" i="9"/>
  <c r="E96" i="9"/>
  <c r="A97" i="9"/>
  <c r="E97" i="9"/>
  <c r="A98" i="9"/>
  <c r="E98" i="9"/>
  <c r="A84" i="9"/>
  <c r="E84" i="9"/>
  <c r="A85" i="9"/>
  <c r="E85" i="9"/>
  <c r="A86" i="9"/>
  <c r="E86" i="9"/>
  <c r="A87" i="9"/>
  <c r="E87" i="9"/>
  <c r="A71" i="9"/>
  <c r="A72" i="9"/>
  <c r="A73" i="9"/>
  <c r="A74" i="9"/>
  <c r="A58" i="9"/>
  <c r="A59" i="9"/>
  <c r="A60" i="9"/>
  <c r="A61" i="9"/>
  <c r="A45" i="9"/>
  <c r="A46" i="9"/>
  <c r="E46" i="9"/>
  <c r="A47" i="9"/>
  <c r="E47" i="9"/>
  <c r="A48" i="9"/>
  <c r="E48" i="9"/>
  <c r="A93" i="9" l="1"/>
  <c r="A94" i="9"/>
  <c r="A81" i="9"/>
  <c r="A82" i="9"/>
  <c r="A83" i="9"/>
  <c r="A68" i="9"/>
  <c r="A42" i="9"/>
  <c r="A43" i="9"/>
  <c r="A44" i="9"/>
  <c r="A63" i="9" l="1"/>
  <c r="A100" i="9"/>
  <c r="A99" i="9"/>
  <c r="A92" i="9"/>
  <c r="A88" i="9"/>
  <c r="A80" i="9"/>
  <c r="A75" i="9"/>
  <c r="A70" i="9"/>
  <c r="A69" i="9"/>
  <c r="A67" i="9"/>
  <c r="A64" i="9"/>
  <c r="A55" i="9"/>
  <c r="A56" i="9"/>
  <c r="A57" i="9"/>
  <c r="A62" i="9"/>
  <c r="A54" i="9"/>
  <c r="A49" i="9"/>
  <c r="A41" i="9"/>
  <c r="E99" i="9"/>
  <c r="E100" i="9"/>
  <c r="E88" i="9"/>
  <c r="E89" i="9" s="1"/>
  <c r="E49" i="9"/>
  <c r="E50" i="9" s="1"/>
  <c r="E101" i="9" l="1"/>
  <c r="G64" i="15"/>
  <c r="F64" i="15"/>
  <c r="I64" i="15"/>
  <c r="E64" i="15"/>
  <c r="H64" i="15"/>
  <c r="D64" i="15"/>
  <c r="J64" i="15"/>
</calcChain>
</file>

<file path=xl/sharedStrings.xml><?xml version="1.0" encoding="utf-8"?>
<sst xmlns="http://schemas.openxmlformats.org/spreadsheetml/2006/main" count="5335" uniqueCount="3633">
  <si>
    <t>Statement of Net Position</t>
  </si>
  <si>
    <t>XBRL Element</t>
  </si>
  <si>
    <t>Governmental Activities</t>
  </si>
  <si>
    <t>ASSETS</t>
  </si>
  <si>
    <t>Current Assets:</t>
  </si>
  <si>
    <t>acfr:AccountsReceivableNetOfAllowance</t>
  </si>
  <si>
    <t>acfr:AccruedInterestReceivable</t>
  </si>
  <si>
    <t>acfr:InternalBalance</t>
  </si>
  <si>
    <t>acfr:PrepaidExpenses</t>
  </si>
  <si>
    <t>acfr:CurrentAssets</t>
  </si>
  <si>
    <t>Total Current Assets</t>
  </si>
  <si>
    <t>Noncurrent Assets:</t>
  </si>
  <si>
    <t>acfr:OtherNoncurrentAssets</t>
  </si>
  <si>
    <t>acfr:NotesReceivable</t>
  </si>
  <si>
    <t>acfr:CapitalAssetsNotBeingDepreciated</t>
  </si>
  <si>
    <t>acfr:CapitalAssetsBeingDepreciatedNet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</si>
  <si>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</si>
  <si>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</si>
  <si>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</si>
  <si>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</si>
  <si>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</si>
  <si>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</si>
  <si>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acfr:DeferredOutflowsOfResourcesOPEB</t>
  </si>
  <si>
    <t>acfr:DeferredOutflowsOfResources</t>
  </si>
  <si>
    <t>Total Deferred Outflows of Resources</t>
  </si>
  <si>
    <t>LIABILITIES</t>
  </si>
  <si>
    <t>acfr:AccountsPayable</t>
  </si>
  <si>
    <t>acfr:DepositsHeldforOthers</t>
  </si>
  <si>
    <t>acfr:AccruedWagesPayable</t>
  </si>
  <si>
    <t>acfr:UnearnedRevenue</t>
  </si>
  <si>
    <t>acfr:CompensatedAbsencesPayableCurrent</t>
  </si>
  <si>
    <t>acfr:OtherCurrentLiabilities</t>
  </si>
  <si>
    <t>acfr:CurrentLiabilities</t>
  </si>
  <si>
    <t>Total Current Liabilities</t>
  </si>
  <si>
    <t>acfr:CompensatedAbsencesPayableNonCurrent</t>
  </si>
  <si>
    <t>acfr:NetOPEBLiability</t>
  </si>
  <si>
    <t>acfr:NetPensionLiability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</si>
  <si>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</si>
  <si>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</si>
  <si>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</si>
  <si>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</si>
  <si>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</si>
  <si>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</si>
  <si>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acfr:DeferredInflowsOfResourcesOPEB</t>
  </si>
  <si>
    <t>acfr:DeferredInflowsOfResources</t>
  </si>
  <si>
    <t>Total Deferred Inflows of Resources</t>
  </si>
  <si>
    <t>NET POSITION</t>
  </si>
  <si>
    <t>acfr:NetInvestmentInCapitalAssets</t>
  </si>
  <si>
    <t>acfr:RestrictedNetPosition</t>
  </si>
  <si>
    <t>acfr:UnrestrictedNetPosition</t>
  </si>
  <si>
    <t>acfr:NetPosition</t>
  </si>
  <si>
    <t>Total Net Position</t>
  </si>
  <si>
    <t>acfr:DeferredRevenue</t>
  </si>
  <si>
    <t>acfr:Land</t>
  </si>
  <si>
    <t>Land</t>
  </si>
  <si>
    <t>acfr:DueToOthers</t>
  </si>
  <si>
    <t>Label with Spaces</t>
  </si>
  <si>
    <t>Category</t>
  </si>
  <si>
    <t>noncurrent_assets</t>
  </si>
  <si>
    <t>current_assets</t>
  </si>
  <si>
    <t>current_liabilities</t>
  </si>
  <si>
    <t>deferred_outflows</t>
  </si>
  <si>
    <t>noncurrent_liabilities</t>
  </si>
  <si>
    <t>deferred_inflows</t>
  </si>
  <si>
    <t>net_position</t>
  </si>
  <si>
    <t>Computer Software</t>
  </si>
  <si>
    <t>Patents</t>
  </si>
  <si>
    <t>Timber Rights</t>
  </si>
  <si>
    <t>Trademarks</t>
  </si>
  <si>
    <t>Water Rights</t>
  </si>
  <si>
    <t>Easements Right Of Way</t>
  </si>
  <si>
    <t>Lease Assets Right Of Use</t>
  </si>
  <si>
    <t>Intangible Assets</t>
  </si>
  <si>
    <t>Cash And Cash Equivalents And Investments</t>
  </si>
  <si>
    <t>Trade Receivable</t>
  </si>
  <si>
    <t>Trade Receivable Allowance</t>
  </si>
  <si>
    <t>Trade Receivable Net Of Allowance</t>
  </si>
  <si>
    <t>Claims And Judgments Receivable</t>
  </si>
  <si>
    <t>Claims And Judgments Receivable Allowance</t>
  </si>
  <si>
    <t>Claims And Judgments Receivable Net Of Allowance</t>
  </si>
  <si>
    <t>Tenant Accounts Receivable</t>
  </si>
  <si>
    <t>Tenant Accounts Receivable Allowance</t>
  </si>
  <si>
    <t>Tenant Accounts Receivable Net Of Allowances</t>
  </si>
  <si>
    <t>Investments With State Treasury</t>
  </si>
  <si>
    <t>Investments With Fiscal Agents</t>
  </si>
  <si>
    <t>Deposits With Fiscal Agents</t>
  </si>
  <si>
    <t>Investments Held By Third Parties</t>
  </si>
  <si>
    <t>Buildings And Equipment</t>
  </si>
  <si>
    <t>Tuition And Fees Receivable</t>
  </si>
  <si>
    <t>Tuition And Fees Allowances</t>
  </si>
  <si>
    <t>Tuition And Fees Receivable Net Of Allowance</t>
  </si>
  <si>
    <t>Interest And Penalties Receivable On Taxes</t>
  </si>
  <si>
    <t>Advances Receivable</t>
  </si>
  <si>
    <t>Court Orders Receivable</t>
  </si>
  <si>
    <t>Service Fees Receivable</t>
  </si>
  <si>
    <t>Forfeiture Certificate Recording Fees Receivable</t>
  </si>
  <si>
    <t>Other Receivables</t>
  </si>
  <si>
    <t>Payments In Lieu Of Taxes Receivable</t>
  </si>
  <si>
    <t>Local Unit Share Of Assessment Improvement Costs Receivable</t>
  </si>
  <si>
    <t>Due From Primary Government</t>
  </si>
  <si>
    <t>Due From Retirement System</t>
  </si>
  <si>
    <t>Due From Employees</t>
  </si>
  <si>
    <t>Due From Related Parties</t>
  </si>
  <si>
    <t>Due From Component Unit</t>
  </si>
  <si>
    <t>Lottery Ticket Inventories</t>
  </si>
  <si>
    <t>Prepaid Expenses</t>
  </si>
  <si>
    <t>Prepaid Deposits</t>
  </si>
  <si>
    <t>Prepaids And Other Assets</t>
  </si>
  <si>
    <t>Regulatory Assets Current</t>
  </si>
  <si>
    <t>Unbilled Revenue</t>
  </si>
  <si>
    <t>Securities Lending Collateral Assets</t>
  </si>
  <si>
    <t>Derivative Instruments Assets Current</t>
  </si>
  <si>
    <t>Assets Held For Sale</t>
  </si>
  <si>
    <t>Advances To Developers</t>
  </si>
  <si>
    <t>Contractors Advances</t>
  </si>
  <si>
    <t>Current Assets Custom</t>
  </si>
  <si>
    <t>Other Current Assets</t>
  </si>
  <si>
    <t>Inventory Road Materials</t>
  </si>
  <si>
    <t>Inventory Equipment Materials And Parts</t>
  </si>
  <si>
    <t>Inventory</t>
  </si>
  <si>
    <t>Special Assessment Taxes Receivable</t>
  </si>
  <si>
    <t>Special Assessment Taxes Receivable Unavailable</t>
  </si>
  <si>
    <t>Assessments Receivable</t>
  </si>
  <si>
    <t>Assessments Receivable Allowance</t>
  </si>
  <si>
    <t>Assessments Receivable Net Of Allowance</t>
  </si>
  <si>
    <t>Due To Fiduciary Funds</t>
  </si>
  <si>
    <t>Due To Proprietary Funds</t>
  </si>
  <si>
    <t>Due To General Fund</t>
  </si>
  <si>
    <t>Due To Other Funds</t>
  </si>
  <si>
    <t>Notes Receivable</t>
  </si>
  <si>
    <t>Notes Receivable Allowance</t>
  </si>
  <si>
    <t>Notes Receivable Net Of Allowance</t>
  </si>
  <si>
    <t>Utilities And Water Receivable</t>
  </si>
  <si>
    <t>Delinquent Utility Bills Receivable</t>
  </si>
  <si>
    <t>Utilities And Water Receivable Allowance</t>
  </si>
  <si>
    <t>Utilities And Water Receivable Net Of Allowance</t>
  </si>
  <si>
    <t>Certificates Of Deposit Noncurrent</t>
  </si>
  <si>
    <t>Due From State Government Noncurrent</t>
  </si>
  <si>
    <t>Due From Other Governments Noncurrent</t>
  </si>
  <si>
    <t>Due From Component Unit Noncurrent</t>
  </si>
  <si>
    <t>Connection Fees Receivable Noncurrent</t>
  </si>
  <si>
    <t>Installment Receivable Noncurrent</t>
  </si>
  <si>
    <t>Capital And Lateral Assets Receivable</t>
  </si>
  <si>
    <t>Long Term Contracts Receivable</t>
  </si>
  <si>
    <t>Delinquent Taxes Receivable Noncurrent</t>
  </si>
  <si>
    <t>Accrued Interest On Delinquent Taxes</t>
  </si>
  <si>
    <t>Special Assessment Receivable Noncurrent</t>
  </si>
  <si>
    <t>Inventory Non Current</t>
  </si>
  <si>
    <t>Derivative Instruments Assets Non Current</t>
  </si>
  <si>
    <t>Lottery Prize Reserves</t>
  </si>
  <si>
    <t>Assets Held By Other Governments</t>
  </si>
  <si>
    <t>Due From Federal Government Noncurrent</t>
  </si>
  <si>
    <t>Regulatory Assets Non Current</t>
  </si>
  <si>
    <t>Net Pension Asset</t>
  </si>
  <si>
    <t>Net OPEB Asset</t>
  </si>
  <si>
    <t>Unamortized Discounts On Bonds Sold By Local Unit</t>
  </si>
  <si>
    <t>Noncurrent Assets Custom</t>
  </si>
  <si>
    <t>Other Noncurrent Assets</t>
  </si>
  <si>
    <t>Other Assets</t>
  </si>
  <si>
    <t>Land Contracts Receivable</t>
  </si>
  <si>
    <t>Land Contracts Receivables Allowance</t>
  </si>
  <si>
    <t>Land Contracts Receivables Net Of Allowance</t>
  </si>
  <si>
    <t>Loans And Notes Receivable</t>
  </si>
  <si>
    <t>Loans And Notes Receivable Allowance</t>
  </si>
  <si>
    <t>Loans And Notes Receivable Net Of Allowance</t>
  </si>
  <si>
    <t>Cash And Cash Equivalents</t>
  </si>
  <si>
    <t>Bonds Payable Due In More Than One Year Payable From Restricted Assets</t>
  </si>
  <si>
    <t>Long Term Debt Due In More Than One Year Payable From Restricted Assets</t>
  </si>
  <si>
    <t>Net Pension Liability Payable From Restricted Assets</t>
  </si>
  <si>
    <t>Family Self Suffciency Escrows</t>
  </si>
  <si>
    <t>Accounts Payable Noncurrent Payable From Restricted Assets</t>
  </si>
  <si>
    <t>Advances From Other Funds Noncurrent Payable From Restricted Assets</t>
  </si>
  <si>
    <t>Payable From Restricted Assets Custom</t>
  </si>
  <si>
    <t>Other Noncurrent Liabilities Payable From Restricted Assets</t>
  </si>
  <si>
    <t>Noncurrent Liabilities Payable From Restricted Assets</t>
  </si>
  <si>
    <t>Payable From Restricted Assets</t>
  </si>
  <si>
    <t>Connection Fees Receivable</t>
  </si>
  <si>
    <t>Connection Fees Receivable Allowance</t>
  </si>
  <si>
    <t>Connection Fees Receivable Net Of Allowance</t>
  </si>
  <si>
    <t>Penalties Receivable</t>
  </si>
  <si>
    <t>Penalties Receivable Allowance</t>
  </si>
  <si>
    <t>Penalties Receivable Net Of Allowance</t>
  </si>
  <si>
    <t>Net Investment In Capital Assets</t>
  </si>
  <si>
    <t>Unrestricted Net Position</t>
  </si>
  <si>
    <t>Road Equipment</t>
  </si>
  <si>
    <t>Shop Equipment</t>
  </si>
  <si>
    <t>Engineering Equipment</t>
  </si>
  <si>
    <t>Yard And Storage Equipment</t>
  </si>
  <si>
    <t>Office Equipment And Furniture</t>
  </si>
  <si>
    <t>Equipment</t>
  </si>
  <si>
    <t>Machinery And Equipment</t>
  </si>
  <si>
    <t>Advances To Other Governments</t>
  </si>
  <si>
    <t>Advances To Primary Government</t>
  </si>
  <si>
    <t>Advances To Other Funds</t>
  </si>
  <si>
    <t>Advances To Component Unit</t>
  </si>
  <si>
    <t>Advances Noncurrent</t>
  </si>
  <si>
    <t>Accrued Unemployment</t>
  </si>
  <si>
    <t>Compensated Absences Payable Non Current</t>
  </si>
  <si>
    <t>Environmental And Disposal Liabilities</t>
  </si>
  <si>
    <t>Accrued Liabilities Noncurrent</t>
  </si>
  <si>
    <t>Due To State Due In More Than One Year</t>
  </si>
  <si>
    <t>Unearned Revenue Noncurrent</t>
  </si>
  <si>
    <t>Estimated Liability For Landfill Post Closure Care Costs</t>
  </si>
  <si>
    <t>Noncurrent Portion Of Uninsured Claim Liability</t>
  </si>
  <si>
    <t>Accrued Expenses Noncurrent</t>
  </si>
  <si>
    <t>Bond Payable Due In More Than One Year</t>
  </si>
  <si>
    <t>General Obligation Bonds Payable Due In More Than One Year</t>
  </si>
  <si>
    <t>Installment Debt Payable Due In More Than One Year</t>
  </si>
  <si>
    <t>Unlimited Tax Bonds Principal Due In More Than One Year</t>
  </si>
  <si>
    <t>Limited Tax Bonds Principal Due In More Than One Year</t>
  </si>
  <si>
    <t>Intergovernmental Agreement Payable Due In More Than One Year</t>
  </si>
  <si>
    <t>Asset Retirement Obligations Due In More Than One Year</t>
  </si>
  <si>
    <t>Bond Premiums Payable Due In More Than One Year</t>
  </si>
  <si>
    <t>Unamortized Premium On Bonds Due In More Than One Year</t>
  </si>
  <si>
    <t>Notes Payable Due In More Than One Year</t>
  </si>
  <si>
    <t>Loans Payable Due In More Than One Year</t>
  </si>
  <si>
    <t>Loan Guarantee Liabilities</t>
  </si>
  <si>
    <t>Leases Payable Due In More Than One Year</t>
  </si>
  <si>
    <t>Revenue Bonds Payable Due In More Than One Year</t>
  </si>
  <si>
    <t>Long Term Debt Due In More Than One Year</t>
  </si>
  <si>
    <t>Vested Employee Benefits Payable Due In More Than One Year</t>
  </si>
  <si>
    <t>Contracts Payable Due In More Than One Year</t>
  </si>
  <si>
    <t>Performance Bonds Payable Due In More Than One Year</t>
  </si>
  <si>
    <t>Lottery Prize Liability Noncurrent</t>
  </si>
  <si>
    <t>Regulatory Liability Non Current</t>
  </si>
  <si>
    <t>Deferred Revenue</t>
  </si>
  <si>
    <t>Derivative Instruments Liability Non Current</t>
  </si>
  <si>
    <t>Retainage Payable Noncurrent</t>
  </si>
  <si>
    <t>Claims And Judgments Payable Noncurrent</t>
  </si>
  <si>
    <t>Customer Deposits Noncurrent</t>
  </si>
  <si>
    <t>Accrued Landfill Closure And Postclosure Care Costs</t>
  </si>
  <si>
    <t>Pollution Remediation Obligation</t>
  </si>
  <si>
    <t>Self Insurance Liabilities Net Of Current Portion</t>
  </si>
  <si>
    <t>Net Pension Liability</t>
  </si>
  <si>
    <t>Net OPEB Liability</t>
  </si>
  <si>
    <t>Noncurrent Liabilities Custom</t>
  </si>
  <si>
    <t>Other Noncurrent Liabilities</t>
  </si>
  <si>
    <t>Customer And Other Government Receivables</t>
  </si>
  <si>
    <t>Customer And Other Government Receivable Allowance</t>
  </si>
  <si>
    <t>Customer And Other Government Receivables Net Of Allowance</t>
  </si>
  <si>
    <t>Works Of Art</t>
  </si>
  <si>
    <t>Capital Assets Not Being Depreciated Custom</t>
  </si>
  <si>
    <t>Other Capital Assets Not Being Depreciated</t>
  </si>
  <si>
    <t>Capital Assets Not Being Depreciated</t>
  </si>
  <si>
    <t>Accumulated Depreciationand Amortization</t>
  </si>
  <si>
    <t>Capital Assets Being Depreciated Net Of Accumulated Depreciation And Amortization Custom</t>
  </si>
  <si>
    <t>Other Capital Assets Being Depreciated Net Of Accumulated Depreciation And Amortization</t>
  </si>
  <si>
    <t>Capital Assets Being Depreciated Net</t>
  </si>
  <si>
    <t>Other Capital Assets</t>
  </si>
  <si>
    <t>Investments Endowment</t>
  </si>
  <si>
    <t>Investments In Joint Ventures</t>
  </si>
  <si>
    <t>Investments Of Surplus Funds</t>
  </si>
  <si>
    <t>Investments In Subsidiaries</t>
  </si>
  <si>
    <t>Investments In Associates</t>
  </si>
  <si>
    <t>Other Investments</t>
  </si>
  <si>
    <t>Long Term Investments</t>
  </si>
  <si>
    <t>Accrued Interest And Penalties</t>
  </si>
  <si>
    <t>Cash Overdrafts</t>
  </si>
  <si>
    <t>Cash Bonds Payable</t>
  </si>
  <si>
    <t>Court Orders Payable</t>
  </si>
  <si>
    <t>Payroll Deductions Payable</t>
  </si>
  <si>
    <t>Penalties Payable</t>
  </si>
  <si>
    <t>Short Term Debt Payable</t>
  </si>
  <si>
    <t>Grants Payable</t>
  </si>
  <si>
    <t>Vouchers Payable</t>
  </si>
  <si>
    <t>Drain Orders Payable</t>
  </si>
  <si>
    <t>Annuities Payable</t>
  </si>
  <si>
    <t>Taxes Payable</t>
  </si>
  <si>
    <t>Retainage Payable</t>
  </si>
  <si>
    <t>Unclaimed Money</t>
  </si>
  <si>
    <t>Garnishments Payable</t>
  </si>
  <si>
    <t>Patients Or Inmates Trust Money Payable</t>
  </si>
  <si>
    <t>Restitutions Payable</t>
  </si>
  <si>
    <t>Undistributed Receipts</t>
  </si>
  <si>
    <t>Undistributed Tax Collections</t>
  </si>
  <si>
    <t>Receipts Refundable</t>
  </si>
  <si>
    <t>Checks Written Against Future Deposits</t>
  </si>
  <si>
    <t>Regulatory Liability Current</t>
  </si>
  <si>
    <t>Customer Deposits</t>
  </si>
  <si>
    <t>Performance Deposits Payable</t>
  </si>
  <si>
    <t>Due To Primary Government</t>
  </si>
  <si>
    <t>Due To Component Unit</t>
  </si>
  <si>
    <t>Due To Employees</t>
  </si>
  <si>
    <t>Due To Fiscal Agent</t>
  </si>
  <si>
    <t>Due To Former Employees</t>
  </si>
  <si>
    <t>Due To Intermediate School Districts</t>
  </si>
  <si>
    <t>Due To Community College</t>
  </si>
  <si>
    <t>Due To Special Education</t>
  </si>
  <si>
    <t>Due To Court Wards</t>
  </si>
  <si>
    <t>Due To Taxpayers Tax Overpayments And Duplicate Payments</t>
  </si>
  <si>
    <t>Due To Education</t>
  </si>
  <si>
    <t>Due To Related Parties</t>
  </si>
  <si>
    <t>Due To Others</t>
  </si>
  <si>
    <t>Internal Balances Payable</t>
  </si>
  <si>
    <t>Escrow Deposits</t>
  </si>
  <si>
    <t>Refundable Deposits Bonds</t>
  </si>
  <si>
    <t>Lottery Prizes Payable</t>
  </si>
  <si>
    <t>Lottery Prize Liability Current</t>
  </si>
  <si>
    <t>Unearned Revenue</t>
  </si>
  <si>
    <t>Unearned Ticket Sales</t>
  </si>
  <si>
    <t>Current Liabilities Custom</t>
  </si>
  <si>
    <t>Other Current Liabilities</t>
  </si>
  <si>
    <t>Other Accounts Receivable</t>
  </si>
  <si>
    <t>Other Accounts Receivable Allowance</t>
  </si>
  <si>
    <t>Other Accounts Receivable Net</t>
  </si>
  <si>
    <t>Accounts Receivable</t>
  </si>
  <si>
    <t>Accounts Receivable Allowance</t>
  </si>
  <si>
    <t>Accounts Receivable Net Of Allowance</t>
  </si>
  <si>
    <t>Accrued Interest Payable From Restricted Assets</t>
  </si>
  <si>
    <t>Bonds Payable Due Within One Year Payable From Restricted Assets</t>
  </si>
  <si>
    <t>Revenue Bonds Payable Due Within One Year Payable From Restricted Assets</t>
  </si>
  <si>
    <t>Long Term Debt Due Within One Year Payable From Restricted Assets</t>
  </si>
  <si>
    <t>Customer Deposits Payable From Restricted Assets</t>
  </si>
  <si>
    <t>Contracts Payable Due Within One Year Payable From Restricted Assets</t>
  </si>
  <si>
    <t>Accounts Payable Payable From Restricted Assets</t>
  </si>
  <si>
    <t>Tenant Security Deposits Payable From Resticted Assets</t>
  </si>
  <si>
    <t>Due To Other Agencies Payable From Resticted Assets</t>
  </si>
  <si>
    <t>Advances From Other Funds Payable From Restricted Assets</t>
  </si>
  <si>
    <t>Unearned Revenue Payable From Resticted Assets</t>
  </si>
  <si>
    <t>Other Current Liabilities Payable From Resticted Assets</t>
  </si>
  <si>
    <t>Current Liabilities Payable From Restricted Assets</t>
  </si>
  <si>
    <t>Leases Receivable</t>
  </si>
  <si>
    <t>Leases Receivable Allowance</t>
  </si>
  <si>
    <t>Leases Receivable Net Of Allowance</t>
  </si>
  <si>
    <t>Cash On Hand</t>
  </si>
  <si>
    <t>Cash</t>
  </si>
  <si>
    <t>Receivable</t>
  </si>
  <si>
    <t>Allowance For Receivables</t>
  </si>
  <si>
    <t>Receivables</t>
  </si>
  <si>
    <t>Land Improvements Non Depreciating</t>
  </si>
  <si>
    <t>Land Improvements Depreciating</t>
  </si>
  <si>
    <t>Land And Improvements</t>
  </si>
  <si>
    <t>Pooled Cash And Investments</t>
  </si>
  <si>
    <t>Other Current Investments</t>
  </si>
  <si>
    <t>Investments Current</t>
  </si>
  <si>
    <t>Government Claims Receivable</t>
  </si>
  <si>
    <t>Government Claims Receivable Allowance</t>
  </si>
  <si>
    <t>Government Claims Receivable Net Of Allowance</t>
  </si>
  <si>
    <t>Due To Cities</t>
  </si>
  <si>
    <t>Due To Counties</t>
  </si>
  <si>
    <t>Due To Libraries</t>
  </si>
  <si>
    <t>Due To Road Commissions</t>
  </si>
  <si>
    <t>Due To Schools</t>
  </si>
  <si>
    <t>Due To Townships</t>
  </si>
  <si>
    <t>Due To Villages</t>
  </si>
  <si>
    <t>Due To State Government</t>
  </si>
  <si>
    <t>Due To Federal Government</t>
  </si>
  <si>
    <t>Due To Other Governments</t>
  </si>
  <si>
    <t>Dup _ 1 _ Due To Governments</t>
  </si>
  <si>
    <t>Cash Savings</t>
  </si>
  <si>
    <t>Cash Payroll Bank Account</t>
  </si>
  <si>
    <t>Cash Checking</t>
  </si>
  <si>
    <t>Cash In Bank</t>
  </si>
  <si>
    <t>Grants And Contracts Receivable</t>
  </si>
  <si>
    <t>Grants And Contracts Receivable Allowance</t>
  </si>
  <si>
    <t>Grants And Contracts Receivable Net Of Allowance</t>
  </si>
  <si>
    <t>Advances From Other Funds Noncurrent</t>
  </si>
  <si>
    <t>Advances From Other Governments Noncurrent</t>
  </si>
  <si>
    <t>Advances From Primary Government Noncurrent</t>
  </si>
  <si>
    <t>Advances From State Noncurrent</t>
  </si>
  <si>
    <t>Advances From Federal Government Noncurrent</t>
  </si>
  <si>
    <t>Advances Special Assessment Districts</t>
  </si>
  <si>
    <t>Other Advances</t>
  </si>
  <si>
    <t>Advances Received Noncurrent</t>
  </si>
  <si>
    <t>Accumulated Depreciation Buildings Building Additions And Improvements</t>
  </si>
  <si>
    <t>Accumulated Depreciation Road Equipment</t>
  </si>
  <si>
    <t>Accumulated Depreciation Shop Equipment</t>
  </si>
  <si>
    <t>Accumulated Depreciation Engineering Equipment</t>
  </si>
  <si>
    <t>Accumulated Depreciation Yard And Storage Equipment</t>
  </si>
  <si>
    <t>Accumulated Depreciation Office Equipment And Furniture</t>
  </si>
  <si>
    <t>Accumulated Depreciation Vehicles</t>
  </si>
  <si>
    <t>Accumulated Depreciation Books And Related Materials</t>
  </si>
  <si>
    <t>Accumulated Depreciation Water System</t>
  </si>
  <si>
    <t>Accumulated Depreciation Sewer System</t>
  </si>
  <si>
    <t>Accumulated Depreciation Land Improvements</t>
  </si>
  <si>
    <t>Accumulated Depreciation Depletable Assets ISTHISTHERIGHTPLACE</t>
  </si>
  <si>
    <t>Accumulated Depreciation</t>
  </si>
  <si>
    <t>Grants And Contracts Receivable Noncurrent</t>
  </si>
  <si>
    <t>Allowance For Grants And Contracts Receivable Noncurrent</t>
  </si>
  <si>
    <t>Grants And Contracts Receivable Net Of Allowance Noncurrent</t>
  </si>
  <si>
    <t>Inter Governmental Receivable</t>
  </si>
  <si>
    <t>Inter Governmental Receivable Allowance</t>
  </si>
  <si>
    <t>Inter Governmental Receivable Net Of Allowance</t>
  </si>
  <si>
    <t>Uninsured Claim Liability Current Portion</t>
  </si>
  <si>
    <t>Land Contracts Payable</t>
  </si>
  <si>
    <t>Bonds Payable Due Within One Year</t>
  </si>
  <si>
    <t>Unamortized Premium On Bonds Principal Due Within One Year</t>
  </si>
  <si>
    <t>General Obligation Bonds Payable Due Within One Year</t>
  </si>
  <si>
    <t>Self Insurance Liabilities Current Portion</t>
  </si>
  <si>
    <t>Claims And Judgments Payable Due Within One Year</t>
  </si>
  <si>
    <t>Notes Payable Due Within One Year</t>
  </si>
  <si>
    <t>Loans Payable Due Within One Year</t>
  </si>
  <si>
    <t>Leases Payable Due Within One Year</t>
  </si>
  <si>
    <t>Revenue Bonds Payable Due Within One Year</t>
  </si>
  <si>
    <t>Unlimited Tax Bonds Principal Due Within One Year</t>
  </si>
  <si>
    <t>Limited Tax Bonds Principal Due Within One Year</t>
  </si>
  <si>
    <t>Intergovernmental Agreement Payable Principal Due Within One Year</t>
  </si>
  <si>
    <t>Asset Retirement Obligations Principal Due Within One Year</t>
  </si>
  <si>
    <t>Performance Bonds Payable Due Within One Year</t>
  </si>
  <si>
    <t>Installment Debt Principal Due Within One Year</t>
  </si>
  <si>
    <t>Long Term Debt Due Within One Year</t>
  </si>
  <si>
    <t>Vested Employee Benefits Payable Due Within One Year</t>
  </si>
  <si>
    <t>Contracts Payable Due Within One Year</t>
  </si>
  <si>
    <t>Securities Lending Obligations Liability</t>
  </si>
  <si>
    <t>Derivative Instruments Liability Current</t>
  </si>
  <si>
    <t>Noncurrent Liabilities Due Within One Year</t>
  </si>
  <si>
    <t>Bond Premium Principal Due Within One Year</t>
  </si>
  <si>
    <t>Construction In Progress</t>
  </si>
  <si>
    <t>Land And Construction In Progress</t>
  </si>
  <si>
    <t>Accounts Receivable Noncurrent</t>
  </si>
  <si>
    <t>Accounts Receivable Noncurrent Allowance</t>
  </si>
  <si>
    <t>Accounts Receivable Net Noncurrent</t>
  </si>
  <si>
    <t>Accrued Interest Receivable</t>
  </si>
  <si>
    <t>Interest Receivable Allowances</t>
  </si>
  <si>
    <t>Accrued Interest Receivable Net Of Allowance</t>
  </si>
  <si>
    <t>Intangible Assets Net Of Accumulated Amortization</t>
  </si>
  <si>
    <t>Property Taxes Receivable</t>
  </si>
  <si>
    <t>Property Taxes Receivable Allowance</t>
  </si>
  <si>
    <t>Property Taxes Receivable Net Of Allowance</t>
  </si>
  <si>
    <t>Accounts Receivable Unbilled</t>
  </si>
  <si>
    <t>Accounts Receivable Unbilled Allowance</t>
  </si>
  <si>
    <t>Accounts Receivable Unbilled Net Of Allowance</t>
  </si>
  <si>
    <t>Advances From Other Funds</t>
  </si>
  <si>
    <t>Advances From Other Governments</t>
  </si>
  <si>
    <t>Advances From Grantors</t>
  </si>
  <si>
    <t>Advances Current</t>
  </si>
  <si>
    <t>Property Plant And Equipment Net Of Depreciation</t>
  </si>
  <si>
    <t>Loans Receivable</t>
  </si>
  <si>
    <t>Loans Receivable Allowance</t>
  </si>
  <si>
    <t>Loans Receivable Net Of Allowance</t>
  </si>
  <si>
    <t>Assets Held For Sale Noncurrent</t>
  </si>
  <si>
    <t>Land Held For Resale</t>
  </si>
  <si>
    <t>Payroll Taxes Payable</t>
  </si>
  <si>
    <t>Other Accounts Payable</t>
  </si>
  <si>
    <t>Accounts Payable</t>
  </si>
  <si>
    <t>Restricted Net Position For Debt Service</t>
  </si>
  <si>
    <t>Restricted Net Position For Capital Projects</t>
  </si>
  <si>
    <t>Restricted Net Position For General Government</t>
  </si>
  <si>
    <t>Restricted Net Position For Law Enforcement</t>
  </si>
  <si>
    <t>Restricted Net Position For Housing Services</t>
  </si>
  <si>
    <t>Restricted Net Position For Community Development</t>
  </si>
  <si>
    <t>Restricted Net Position For Health And Sanitation</t>
  </si>
  <si>
    <t>Restricted Net Position For Public Ways And Facilities</t>
  </si>
  <si>
    <t>Restricted Net Position For Public Safety</t>
  </si>
  <si>
    <t>Restricted Net Position For Public Works</t>
  </si>
  <si>
    <t>Restricted Net Position For Parks And Recreation</t>
  </si>
  <si>
    <t>Restricted Net Position For Recreation And Culture</t>
  </si>
  <si>
    <t>Restricted Net Position For Grants</t>
  </si>
  <si>
    <t>Restricted Net Position For Donor Restricted</t>
  </si>
  <si>
    <t>Restricted Net Position For Prizes</t>
  </si>
  <si>
    <t>Restricted Net Position For Other</t>
  </si>
  <si>
    <t>Restricted Components Of Net Position Custom</t>
  </si>
  <si>
    <t>Other Restricted Components Of Net Position</t>
  </si>
  <si>
    <t>Restricted Net Position</t>
  </si>
  <si>
    <t>Due From Fiduciary Funds</t>
  </si>
  <si>
    <t>Due From Custodial Funds</t>
  </si>
  <si>
    <t>Due From Enterprise Funds</t>
  </si>
  <si>
    <t>Due From Tax Collection Funds</t>
  </si>
  <si>
    <t>Internal Balance</t>
  </si>
  <si>
    <t>Due From Other Funds</t>
  </si>
  <si>
    <t>Notes And Loans Receivable Noncurrent</t>
  </si>
  <si>
    <t>Allowance For Notes And Loans Receivable Noncurrent</t>
  </si>
  <si>
    <t>Notes And Loans Receivable Net Noncurrent</t>
  </si>
  <si>
    <t>Due From Cities</t>
  </si>
  <si>
    <t>Due From Counties</t>
  </si>
  <si>
    <t>Due From Libraries</t>
  </si>
  <si>
    <t>Due From Road Commissions</t>
  </si>
  <si>
    <t>Due From Schools</t>
  </si>
  <si>
    <t>Due From Townships Except Road Agreements</t>
  </si>
  <si>
    <t>Due From Villages</t>
  </si>
  <si>
    <t>Due From State Government</t>
  </si>
  <si>
    <t>Due From Federal Government</t>
  </si>
  <si>
    <t>Due From Townships Road Agreements</t>
  </si>
  <si>
    <t>Due From Other Governments</t>
  </si>
  <si>
    <t>Due From Government</t>
  </si>
  <si>
    <t>Buildings</t>
  </si>
  <si>
    <t>Leasehold Improvements</t>
  </si>
  <si>
    <t>Improvements Other Than Buildings</t>
  </si>
  <si>
    <t>Buildings And Improvements</t>
  </si>
  <si>
    <t>Accrued Vacation Payable</t>
  </si>
  <si>
    <t>Accrued Sick Leave Payable</t>
  </si>
  <si>
    <t>Compensated Absences Payable Current</t>
  </si>
  <si>
    <t>Deferred Inflows Of Resources Taxes Levied For A Subsequent Period</t>
  </si>
  <si>
    <t>Deferred Inflows From Deferred Amount On Refunding</t>
  </si>
  <si>
    <t>Deferred Inflows Of Resources Property Taxes</t>
  </si>
  <si>
    <t>Deferred Inflows Of Resources Drain Orders</t>
  </si>
  <si>
    <t>Deferred Inflows Of Resources Sales Of Future Revenues</t>
  </si>
  <si>
    <t>Deferred Inflows Of Resources Leases</t>
  </si>
  <si>
    <t>Deferred Inflows Of Resources Debt</t>
  </si>
  <si>
    <t>Deferred Inflows Of Resources OPEB</t>
  </si>
  <si>
    <t>Deferred Inflows Of Resources Pension And OPEB Items</t>
  </si>
  <si>
    <t>Deferred Inflows Of Resources OPEB Changes In Assumptions</t>
  </si>
  <si>
    <t>Deferred Inflows Of Resources OPEB Contributions Made After Measurement Date</t>
  </si>
  <si>
    <t>Deferred Inflowsof Resources OPEB Difference Expected And Actual</t>
  </si>
  <si>
    <t>Deferred Inflowsof Resources OPEB Net Dif Projected And Actual Earnings Pension Plan Investments</t>
  </si>
  <si>
    <t>Deferred Inflows From OPEB Changes In Proportion</t>
  </si>
  <si>
    <t>Deferred Inflows Of Resources Pension</t>
  </si>
  <si>
    <t>Deferred Inflows Of Resources Pension Changes In Assumptions</t>
  </si>
  <si>
    <t>Deferred Inflows Of Resources Pension Contributions Made After Measurement Date</t>
  </si>
  <si>
    <t>Deferred Inflowsof Resources Pension Difference Expected And Actual</t>
  </si>
  <si>
    <t>Deferred Inflowsof Resources Pension Net Dif Projected And Actual Earnings Pension Plan Investments</t>
  </si>
  <si>
    <t>Deferred Inflows From Pension Changes In Proportion</t>
  </si>
  <si>
    <t>Deferred Inflows Of Resources Custom</t>
  </si>
  <si>
    <t>Other Deferred Inflows Of Resources</t>
  </si>
  <si>
    <t>Deferred Inflows Of Resources</t>
  </si>
  <si>
    <t>Land Construction In Progress And Other Non Depreciable Assets</t>
  </si>
  <si>
    <t>Taxes Receivable Personal Property Current Levy</t>
  </si>
  <si>
    <t>Taxes Receivable Real Property Current Levy</t>
  </si>
  <si>
    <t>Taxes Receivable Delinquent Real Property</t>
  </si>
  <si>
    <t>Taxes Receivable Delinquent Personal Property</t>
  </si>
  <si>
    <t>Special Assessments Receivable Delinquent</t>
  </si>
  <si>
    <t>Delinquent Taxes Receivable</t>
  </si>
  <si>
    <t>Income Tax Receivable</t>
  </si>
  <si>
    <t>Sales Tax Receivable</t>
  </si>
  <si>
    <t>Other Taxes Receivable</t>
  </si>
  <si>
    <t>Taxes Receivable</t>
  </si>
  <si>
    <t>Other Accounts Payable And Accrued Liabilities</t>
  </si>
  <si>
    <t>Accounts Payable And Accrued Liabilities</t>
  </si>
  <si>
    <t>Bond Interest Payable</t>
  </si>
  <si>
    <t>Accrued Interest Payable</t>
  </si>
  <si>
    <t>Deferred Outflows Of Resources Debt</t>
  </si>
  <si>
    <t>Deferred Outflows Of Resources OPEB</t>
  </si>
  <si>
    <t>Deferred Outflows Of Resources OPEB Changes In Assumptions</t>
  </si>
  <si>
    <t>Deferred Outflows Of Resources OPEB Contributions Made After Measurement Date</t>
  </si>
  <si>
    <t>Deferred Outflowsof Resources OPEB Difference Expected And Actual</t>
  </si>
  <si>
    <t>Deferred Outflows Of Resources OPEB Net Dif Projected And Actual Earnings Pension Plan Investments</t>
  </si>
  <si>
    <t>Deferred Outflows From OPEB Changes In Proportion</t>
  </si>
  <si>
    <t>Deferred Outflows Of Resources Other</t>
  </si>
  <si>
    <t>Deferred Outflows Of Resources Pension</t>
  </si>
  <si>
    <t>Deferred Outflows Of Resources Pension Changes In Assumptions</t>
  </si>
  <si>
    <t>Deferred Outflows Of Resources Pension Contributions Made After Measurement Date</t>
  </si>
  <si>
    <t>Deferred Outflowsof Resources Pension Difference Expected And Actual</t>
  </si>
  <si>
    <t>Deferred Outflows Of Resources Pension Net Dif Projected And Actual Earnings Pension Plan Investments</t>
  </si>
  <si>
    <t>Deferred Outflows From Pension Changes In Proportion</t>
  </si>
  <si>
    <t>Deferred Outflows Of Resources Custom</t>
  </si>
  <si>
    <t>Other Deferred Outflows Of Resources</t>
  </si>
  <si>
    <t>Deferred Outflows Of Resources</t>
  </si>
  <si>
    <t>Cash And Cash Equivalents With Fiscal And Escrow And Other Agents</t>
  </si>
  <si>
    <t>Cash And Cash Equivalents With Treasurer</t>
  </si>
  <si>
    <t>Cash And Cash Equivalents With Trustee</t>
  </si>
  <si>
    <t>Cash And Cash Equivalents Others</t>
  </si>
  <si>
    <t>Deposits Receivable</t>
  </si>
  <si>
    <t>Deposits Receivable Allowance</t>
  </si>
  <si>
    <t>Deposits Receivable Net Of Allowance</t>
  </si>
  <si>
    <t>Restricted Cash And Cash Equivalents</t>
  </si>
  <si>
    <t>Restricted Cash And Investments</t>
  </si>
  <si>
    <t>Investments Restricted</t>
  </si>
  <si>
    <t>Restricted Accounts Receivable Net Of Allowance</t>
  </si>
  <si>
    <t>Restricted Certificates Of Deposit</t>
  </si>
  <si>
    <t>Restricted Bond And Interest Redemption</t>
  </si>
  <si>
    <t>Restricted Bond Reserve</t>
  </si>
  <si>
    <t>Restricted Cash Repairs Replacement And Improvements Reserve</t>
  </si>
  <si>
    <t>Restricted Receivables And Deposits</t>
  </si>
  <si>
    <t>Restricted Cash Debt Service</t>
  </si>
  <si>
    <t>Restricted Cash Debt Retirement</t>
  </si>
  <si>
    <t>Restricted Assets Custom</t>
  </si>
  <si>
    <t>Other Restricted Assets</t>
  </si>
  <si>
    <t>Restricted Cash</t>
  </si>
  <si>
    <t>Restricted Assets</t>
  </si>
  <si>
    <t>Accrued Wages And Related Liabilities Payable</t>
  </si>
  <si>
    <t>Accrued Wages Payable</t>
  </si>
  <si>
    <t>Accrued Tuition And Fees</t>
  </si>
  <si>
    <t>Accrued Connection Fees</t>
  </si>
  <si>
    <t>Accrued Expenses Payable</t>
  </si>
  <si>
    <t>Other Accrued Expenses</t>
  </si>
  <si>
    <t>Accrued Liabilities</t>
  </si>
  <si>
    <t>Leases Accumulated Amortization</t>
  </si>
  <si>
    <t>Accumulated Amortization</t>
  </si>
  <si>
    <t>Mains And Connections</t>
  </si>
  <si>
    <t>Meters</t>
  </si>
  <si>
    <t>Utility</t>
  </si>
  <si>
    <t>Infrastructure</t>
  </si>
  <si>
    <t>Leases Receivable Noncurrent</t>
  </si>
  <si>
    <t>Allowance For Leases Receivable Noncurrent</t>
  </si>
  <si>
    <t>Leases Receivable Net Noncurrent</t>
  </si>
  <si>
    <t>Certificates Of Deposit</t>
  </si>
  <si>
    <t>Cash Equivalents</t>
  </si>
  <si>
    <t>acfr:AccountsReceivable</t>
  </si>
  <si>
    <t>acfr:AccountsReceivableAllowance</t>
  </si>
  <si>
    <t>acfr:AccountsReceivableNetNoncurrent</t>
  </si>
  <si>
    <t>acfr:AccountsReceivableNoncurrent</t>
  </si>
  <si>
    <t>acfr:AccountsReceivableNoncurrentAllowance</t>
  </si>
  <si>
    <t>acfr:AccountsReceivableUnbilled</t>
  </si>
  <si>
    <t>acfr:AccountsReceivableUnbilledAllowance</t>
  </si>
  <si>
    <t>acfr:AccountsReceivableUnbilledNetOfAllowance</t>
  </si>
  <si>
    <t>acfr:AccruedInterestReceivableNetOfAllowance</t>
  </si>
  <si>
    <t>acfr:AdvancesReceivable</t>
  </si>
  <si>
    <t>acfr:AdvancesToDevelopers</t>
  </si>
  <si>
    <t>acfr:AllowanceForGrantsAndContractsReceivableNoncurrent</t>
  </si>
  <si>
    <t>acfr:AllowanceForLeasesReceivableNoncurrent</t>
  </si>
  <si>
    <t>acfr:AllowanceForNotesAndLoansReceivableNoncurrent</t>
  </si>
  <si>
    <t>acfr:AllowanceForReceivables</t>
  </si>
  <si>
    <t>acfr:AssessmentsReceivable</t>
  </si>
  <si>
    <t>acfr:AssessmentsReceivableAllowance</t>
  </si>
  <si>
    <t>acfr:AssessmentsReceivableNetOfAllowance</t>
  </si>
  <si>
    <t>acfr:AssetRetirementObligationsPrincipalDueWithinOneYear</t>
  </si>
  <si>
    <t>acfr:AssetsHeldForSale</t>
  </si>
  <si>
    <t>acfr:BondPremiumPrincipalDueWithinOneYear</t>
  </si>
  <si>
    <t>acfr:BondsPayableDueWithinOneYear</t>
  </si>
  <si>
    <t>acfr:Cash</t>
  </si>
  <si>
    <t>acfr:CashAndCashEquivalents</t>
  </si>
  <si>
    <t>acfr:CashAndCashEquivalentsAndInvestments</t>
  </si>
  <si>
    <t>acfr:CashAndCashEquivalentsOthers</t>
  </si>
  <si>
    <t>acfr:CashAndCashEquivalentsWithFiscalAndEscrowAndOtherAgents</t>
  </si>
  <si>
    <t>acfr:CashAndCashEquivalentsWithTreasurer</t>
  </si>
  <si>
    <t>acfr:CashAndCashEquivalentsWithTrustee</t>
  </si>
  <si>
    <t>acfr:CashChecking</t>
  </si>
  <si>
    <t>acfr:CashEquivalents</t>
  </si>
  <si>
    <t>acfr:CashInBank</t>
  </si>
  <si>
    <t>acfr:CashOnHand</t>
  </si>
  <si>
    <t>acfr:CashPayrollBankAccount</t>
  </si>
  <si>
    <t>acfr:CashSavings</t>
  </si>
  <si>
    <t>acfr:CertificatesOfDeposit</t>
  </si>
  <si>
    <t>acfr:ClaimsAndJudgmentsPayableDueWithinOneYear</t>
  </si>
  <si>
    <t>acfr:ClaimsAndJudgmentsReceivable</t>
  </si>
  <si>
    <t>acfr:ClaimsAndJudgmentsReceivableAllowance</t>
  </si>
  <si>
    <t>acfr:ClaimsAndJudgmentsReceivableNetOfAllowance</t>
  </si>
  <si>
    <t>acfr:ComputerSoftware</t>
  </si>
  <si>
    <t>acfr:ConnectionFeesReceivable</t>
  </si>
  <si>
    <t>acfr:ConnectionFeesReceivableAllowance</t>
  </si>
  <si>
    <t>acfr:ConnectionFeesReceivableNetOfAllowance</t>
  </si>
  <si>
    <t>acfr:ContractorsAdvances</t>
  </si>
  <si>
    <t>acfr:ContractsPayableDueWithinOneYear</t>
  </si>
  <si>
    <t>acfr:CourtOrdersReceivable</t>
  </si>
  <si>
    <t>acfr:CurrentAssetsCustom</t>
  </si>
  <si>
    <t>acfr:CustomerAndOtherGovernmentReceivableAllowance</t>
  </si>
  <si>
    <t>acfr:CustomerAndOtherGovernmentReceivables</t>
  </si>
  <si>
    <t>acfr:CustomerAndOtherGovernmentReceivablesNetOfAllowance</t>
  </si>
  <si>
    <t>acfr:DelinquentTaxesReceivable</t>
  </si>
  <si>
    <t>acfr:DelinquentUtilityBillsReceivable</t>
  </si>
  <si>
    <t>acfr:DepositsReceivable</t>
  </si>
  <si>
    <t>acfr:DepositsReceivableAllowance</t>
  </si>
  <si>
    <t>acfr:DepositsReceivableNetOfAllowance</t>
  </si>
  <si>
    <t>acfr:DepositsWithFiscalAgents</t>
  </si>
  <si>
    <t>acfr:DerivativeInstrumentsAssetsCurrent</t>
  </si>
  <si>
    <t>acfr:DerivativeInstrumentsLiabilityCurrent</t>
  </si>
  <si>
    <t>acfr:DueFromCities</t>
  </si>
  <si>
    <t>acfr:DueFromComponentUnit</t>
  </si>
  <si>
    <t>acfr:DueFromCounties</t>
  </si>
  <si>
    <t>acfr:DueFromCustodialFunds</t>
  </si>
  <si>
    <t>acfr:DueFromEmployees</t>
  </si>
  <si>
    <t>acfr:DueFromEnterpriseFunds</t>
  </si>
  <si>
    <t>acfr:DueFromFederalGovernment</t>
  </si>
  <si>
    <t>acfr:DueFromFiduciaryFunds</t>
  </si>
  <si>
    <t>acfr:DueFromGovernment</t>
  </si>
  <si>
    <t>acfr:DueFromLibraries</t>
  </si>
  <si>
    <t>acfr:DueFromOtherFunds</t>
  </si>
  <si>
    <t>acfr:DueFromOtherGovernments</t>
  </si>
  <si>
    <t>acfr:DueFromPrimaryGovernment</t>
  </si>
  <si>
    <t>acfr:DueFromRelatedParties</t>
  </si>
  <si>
    <t>acfr:DueFromRetirementSystem</t>
  </si>
  <si>
    <t>acfr:DueFromRoadCommissions</t>
  </si>
  <si>
    <t>acfr:DueFromSchools</t>
  </si>
  <si>
    <t>acfr:DueFromStateGovernment</t>
  </si>
  <si>
    <t>acfr:DueFromTaxCollectionFunds</t>
  </si>
  <si>
    <t>acfr:DueFromTownshipsExceptRoadAgreements</t>
  </si>
  <si>
    <t>acfr:DueFromTownshipsRoadAgreements</t>
  </si>
  <si>
    <t>acfr:DueFromVillages</t>
  </si>
  <si>
    <t>acfr:EasementsRightOfWay</t>
  </si>
  <si>
    <t>acfr:ForfeitureCertificateRecordingFeesReceivable</t>
  </si>
  <si>
    <t>acfr:GeneralObligationBondsPayableDueWithinOneYear</t>
  </si>
  <si>
    <t>acfr:GovernmentClaimsReceivable</t>
  </si>
  <si>
    <t>acfr:GovernmentClaimsReceivableAllowance</t>
  </si>
  <si>
    <t>acfr:GovernmentClaimsReceivableNetOfAllowance</t>
  </si>
  <si>
    <t>acfr:GrantsAndContractsReceivable</t>
  </si>
  <si>
    <t>acfr:GrantsAndContractsReceivableAllowance</t>
  </si>
  <si>
    <t>acfr:GrantsAndContractsReceivableNetOfAllowance</t>
  </si>
  <si>
    <t>acfr:GrantsAndContractsReceivableNetOfAllowanceNoncurrent</t>
  </si>
  <si>
    <t>acfr:GrantsAndContractsReceivableNoncurrent</t>
  </si>
  <si>
    <t>acfr:IncomeTaxReceivable</t>
  </si>
  <si>
    <t>acfr:InstallmentDebtPrincipalDueWithinOneYear</t>
  </si>
  <si>
    <t>acfr:IntangibleAssets</t>
  </si>
  <si>
    <t>acfr:IntangibleAssetsNetOfAccumulatedAmortization</t>
  </si>
  <si>
    <t>acfr:InterGovernmentalReceivable</t>
  </si>
  <si>
    <t>acfr:InterGovernmentalReceivableAllowance</t>
  </si>
  <si>
    <t>acfr:InterGovernmentalReceivableNetOfAllowance</t>
  </si>
  <si>
    <t>acfr:InterestAndPenaltiesReceivableOnTaxes</t>
  </si>
  <si>
    <t>acfr:InterestReceivableAllowances</t>
  </si>
  <si>
    <t>acfr:IntergovernmentalAgreementPayablePrincipalDueWithinOneYear</t>
  </si>
  <si>
    <t>acfr:Inventory</t>
  </si>
  <si>
    <t>acfr:InventoryEquipmentMaterialsAndParts</t>
  </si>
  <si>
    <t>acfr:InventoryRoadMaterials</t>
  </si>
  <si>
    <t>acfr:InvestmentsCurrent</t>
  </si>
  <si>
    <t>acfr:InvestmentsHeldByThirdParties</t>
  </si>
  <si>
    <t>acfr:InvestmentsRestricted</t>
  </si>
  <si>
    <t>acfr:InvestmentsWithFiscalAgents</t>
  </si>
  <si>
    <t>acfr:InvestmentsWithStateTreasury</t>
  </si>
  <si>
    <t>acfr:LandContractsPayable</t>
  </si>
  <si>
    <t>acfr:LandContractsReceivable</t>
  </si>
  <si>
    <t>acfr:LandContractsReceivablesAllowance</t>
  </si>
  <si>
    <t>acfr:LandContractsReceivablesNetOfAllowance</t>
  </si>
  <si>
    <t>acfr:LeaseAssetsRightOfUse</t>
  </si>
  <si>
    <t>acfr:LeasesPayableDueWithinOneYear</t>
  </si>
  <si>
    <t>acfr:LeasesReceivable</t>
  </si>
  <si>
    <t>acfr:LeasesReceivableAllowance</t>
  </si>
  <si>
    <t>acfr:LeasesReceivableNetNoncurrent</t>
  </si>
  <si>
    <t>acfr:LeasesReceivableNetOfAllowance</t>
  </si>
  <si>
    <t>acfr:LeasesReceivableNoncurrent</t>
  </si>
  <si>
    <t>acfr:LimitedTaxBondsPrincipalDueWithinOneYear</t>
  </si>
  <si>
    <t>acfr:LoansAndNotesReceivable</t>
  </si>
  <si>
    <t>acfr:LoansAndNotesReceivableAllowance</t>
  </si>
  <si>
    <t>acfr:LoansAndNotesReceivableNetOfAllowance</t>
  </si>
  <si>
    <t>acfr:LoansPayableDueWithinOneYear</t>
  </si>
  <si>
    <t>acfr:LoansReceivable</t>
  </si>
  <si>
    <t>acfr:LoansReceivableAllowance</t>
  </si>
  <si>
    <t>acfr:LoansReceivableNetOfAllowance</t>
  </si>
  <si>
    <t>acfr:LocalUnitShareOfAssessmentImprovementCostsReceivable</t>
  </si>
  <si>
    <t>acfr:LongTermDebtDueWithinOneYear</t>
  </si>
  <si>
    <t>acfr:LotteryTicketInventories</t>
  </si>
  <si>
    <t>acfr:NoncurrentLiabilitiesDueWithinOneYear</t>
  </si>
  <si>
    <t>acfr:NotesAndLoansReceivableNetNoncurrent</t>
  </si>
  <si>
    <t>acfr:NotesAndLoansReceivableNoncurrent</t>
  </si>
  <si>
    <t>acfr:NotesPayableDueWithinOneYear</t>
  </si>
  <si>
    <t>acfr:NotesReceivableAllowance</t>
  </si>
  <si>
    <t>acfr:NotesReceivableNetOfAllowance</t>
  </si>
  <si>
    <t>acfr:OtherAccountsReceivable</t>
  </si>
  <si>
    <t>acfr:OtherAccountsReceivableAllowance</t>
  </si>
  <si>
    <t>acfr:OtherAccountsReceivableNet</t>
  </si>
  <si>
    <t>acfr:OtherCurrentAssets</t>
  </si>
  <si>
    <t>acfr:OtherCurrentInvestments</t>
  </si>
  <si>
    <t>acfr:OtherReceivables</t>
  </si>
  <si>
    <t>acfr:OtherRestrictedAssets</t>
  </si>
  <si>
    <t>acfr:OtherTaxesReceivable</t>
  </si>
  <si>
    <t>acfr:Patents</t>
  </si>
  <si>
    <t>acfr:PaymentsInLieuOfTaxesReceivable</t>
  </si>
  <si>
    <t>acfr:PenaltiesReceivable</t>
  </si>
  <si>
    <t>acfr:PenaltiesReceivableAllowance</t>
  </si>
  <si>
    <t>acfr:PenaltiesReceivableNetOfAllowance</t>
  </si>
  <si>
    <t>acfr:PerformanceBondsPayableDueWithinOneYear</t>
  </si>
  <si>
    <t>acfr:PooledCashAndInvestments</t>
  </si>
  <si>
    <t>acfr:PrepaidDeposits</t>
  </si>
  <si>
    <t>acfr:PrepaidsAndOtherAssets</t>
  </si>
  <si>
    <t>acfr:PropertyTaxesReceivable</t>
  </si>
  <si>
    <t>acfr:PropertyTaxesReceivableAllowance</t>
  </si>
  <si>
    <t>acfr:PropertyTaxesReceivableNetOfAllowance</t>
  </si>
  <si>
    <t>acfr:Receivable</t>
  </si>
  <si>
    <t>acfr:Receivables</t>
  </si>
  <si>
    <t>acfr:RegulatoryAssetsCurrent</t>
  </si>
  <si>
    <t>acfr:RestrictedAccountsReceivableNetOfAllowance</t>
  </si>
  <si>
    <t>acfr:RestrictedAssets</t>
  </si>
  <si>
    <t>acfr:RestrictedAssetsCustom</t>
  </si>
  <si>
    <t>acfr:RestrictedBondAndInterestRedemption</t>
  </si>
  <si>
    <t>acfr:RestrictedBondReserve</t>
  </si>
  <si>
    <t>acfr:RestrictedCash</t>
  </si>
  <si>
    <t>acfr:RestrictedCashAndCashEquivalents</t>
  </si>
  <si>
    <t>acfr:RestrictedCashAndInvestments</t>
  </si>
  <si>
    <t>acfr:RestrictedCashDebtRetirement</t>
  </si>
  <si>
    <t>acfr:RestrictedCashDebtService</t>
  </si>
  <si>
    <t>acfr:RestrictedCashRepairsReplacementAndImprovementsReserve</t>
  </si>
  <si>
    <t>acfr:RestrictedCertificatesOfDeposit</t>
  </si>
  <si>
    <t>acfr:RestrictedReceivablesAndDeposits</t>
  </si>
  <si>
    <t>acfr:RevenueBondsPayableDueWithinOneYear</t>
  </si>
  <si>
    <t>acfr:SalesTaxReceivable</t>
  </si>
  <si>
    <t>acfr:SecuritiesLendingCollateralAssets</t>
  </si>
  <si>
    <t>acfr:SecuritiesLendingObligationsLiability</t>
  </si>
  <si>
    <t>acfr:SelfInsuranceLiabilitiesCurrentPortion</t>
  </si>
  <si>
    <t>acfr:ServiceFeesReceivable</t>
  </si>
  <si>
    <t>acfr:SpecialAssessmentTaxesReceivable</t>
  </si>
  <si>
    <t>acfr:SpecialAssessmentTaxesReceivableUnavailable</t>
  </si>
  <si>
    <t>acfr:SpecialAssessmentsReceivableDelinquent</t>
  </si>
  <si>
    <t>acfr:TaxesReceivable</t>
  </si>
  <si>
    <t>acfr:TaxesReceivableDelinquentPersonalProperty</t>
  </si>
  <si>
    <t>acfr:TaxesReceivableDelinquentRealProperty</t>
  </si>
  <si>
    <t>acfr:TaxesReceivablePersonalPropertyCurrentLevy</t>
  </si>
  <si>
    <t>acfr:TaxesReceivableRealPropertyCurrentLevy</t>
  </si>
  <si>
    <t>acfr:TenantAccountsReceivable</t>
  </si>
  <si>
    <t>acfr:TenantAccountsReceivableAllowance</t>
  </si>
  <si>
    <t>acfr:TenantAccountsReceivableNetOfAllowances</t>
  </si>
  <si>
    <t>acfr:TimberRights</t>
  </si>
  <si>
    <t>acfr:TradeReceivable</t>
  </si>
  <si>
    <t>acfr:TradeReceivableAllowance</t>
  </si>
  <si>
    <t>acfr:TradeReceivableNetOfAllowance</t>
  </si>
  <si>
    <t>acfr:Trademarks</t>
  </si>
  <si>
    <t>acfr:TuitionAndFeesAllowances</t>
  </si>
  <si>
    <t>acfr:TuitionAndFeesReceivable</t>
  </si>
  <si>
    <t>acfr:TuitionAndFeesReceivableNetOfAllowance</t>
  </si>
  <si>
    <t>acfr:UnamortizedPremiumOnBondsPrincipalDueWithinOneYear</t>
  </si>
  <si>
    <t>acfr:UnbilledRevenue</t>
  </si>
  <si>
    <t>acfr:UninsuredClaimLiabilityCurrentPortion</t>
  </si>
  <si>
    <t>acfr:UnlimitedTaxBondsPrincipalDueWithinOneYear</t>
  </si>
  <si>
    <t>acfr:UtilitiesAndWaterReceivable</t>
  </si>
  <si>
    <t>acfr:UtilitiesAndWaterReceivableAllowance</t>
  </si>
  <si>
    <t>acfr:UtilitiesAndWaterReceivableNetOfAllowance</t>
  </si>
  <si>
    <t>acfr:VestedEmployeeBenefitsPayableDueWithinOneYear</t>
  </si>
  <si>
    <t>acfr:WaterRights</t>
  </si>
  <si>
    <t>acfr:AccountsPayableAndAccruedLiabilities</t>
  </si>
  <si>
    <t>acfr:AccountsPayableNoncurrentPayableFromRestrictedAssets</t>
  </si>
  <si>
    <t>acfr:AccountsPayablePayableFromRestrictedAssets</t>
  </si>
  <si>
    <t>acfr:AccruedConnectionFees</t>
  </si>
  <si>
    <t>acfr:AccruedExpensesPayable</t>
  </si>
  <si>
    <t>acfr:AccruedInterestAndPenalties</t>
  </si>
  <si>
    <t>acfr:AccruedInterestPayable</t>
  </si>
  <si>
    <t>acfr:AccruedInterestPayableFromRestrictedAssets</t>
  </si>
  <si>
    <t>acfr:AccruedLiabilities</t>
  </si>
  <si>
    <t>acfr:AccruedSickLeavePayable</t>
  </si>
  <si>
    <t>acfr:AccruedTuitionAndFees</t>
  </si>
  <si>
    <t>acfr:AccruedVacationPayable</t>
  </si>
  <si>
    <t>acfr:AccruedWagesAndRelatedLiabilitiesPayable</t>
  </si>
  <si>
    <t>acfr:AdvancesCurrent</t>
  </si>
  <si>
    <t>acfr:AdvancesFromFederalGovernmentNoncurrent</t>
  </si>
  <si>
    <t>acfr:AdvancesFromGrantors</t>
  </si>
  <si>
    <t>acfr:AdvancesFromOtherFunds</t>
  </si>
  <si>
    <t>acfr:AdvancesFromOtherFundsNoncurrent</t>
  </si>
  <si>
    <t>acfr:AdvancesFromOtherFundsNoncurrentPayableFromRestrictedAssets</t>
  </si>
  <si>
    <t>acfr:AdvancesFromOtherFundsPayableFromRestrictedAssets</t>
  </si>
  <si>
    <t>acfr:AdvancesFromOtherGovernments</t>
  </si>
  <si>
    <t>acfr:AdvancesFromOtherGovernmentsNoncurrent</t>
  </si>
  <si>
    <t>acfr:AdvancesFromPrimaryGovernmentNoncurrent</t>
  </si>
  <si>
    <t>acfr:AdvancesFromStateNoncurrent</t>
  </si>
  <si>
    <t>acfr:AdvancesReceivedNoncurrent</t>
  </si>
  <si>
    <t>acfr:AdvancesSpecialAssessmentDistricts</t>
  </si>
  <si>
    <t>acfr:AnnuitiesPayable</t>
  </si>
  <si>
    <t>acfr:BondInterestPayable</t>
  </si>
  <si>
    <t>acfr:BondsPayableDueInMoreThanOneYearPayableFromRestrictedAssets</t>
  </si>
  <si>
    <t>acfr:BondsPayableDueWithinOneYearPayableFromRestrictedAssets</t>
  </si>
  <si>
    <t>acfr:CashBondsPayable</t>
  </si>
  <si>
    <t>acfr:CashOverdrafts</t>
  </si>
  <si>
    <t>acfr:ChecksWrittenAgainstFutureDeposits</t>
  </si>
  <si>
    <t>acfr:ContractsPayableDueWithinOneYearPayableFromRestrictedAssets</t>
  </si>
  <si>
    <t>acfr:CourtOrdersPayable</t>
  </si>
  <si>
    <t>acfr:CurrentLiabilitiesCustom</t>
  </si>
  <si>
    <t>acfr:CurrentLiabilitiesPayableFromRestrictedAssets</t>
  </si>
  <si>
    <t>acfr:CustomerDeposits</t>
  </si>
  <si>
    <t>acfr:CustomerDepositsPayableFromRestrictedAssets</t>
  </si>
  <si>
    <t>acfr:DrainOrdersPayable</t>
  </si>
  <si>
    <t>acfr:DueToCities</t>
  </si>
  <si>
    <t>acfr:DueToCommunityCollege</t>
  </si>
  <si>
    <t>acfr:DueToComponentUnit</t>
  </si>
  <si>
    <t>acfr:DueToCounties</t>
  </si>
  <si>
    <t>acfr:DueToCourtWards</t>
  </si>
  <si>
    <t>acfr:DueToEducation</t>
  </si>
  <si>
    <t>acfr:DueToEmployees</t>
  </si>
  <si>
    <t>acfr:DueToFederalGovernment</t>
  </si>
  <si>
    <t>acfr:DueToFiduciaryFunds</t>
  </si>
  <si>
    <t>acfr:DueToFiscalAgent</t>
  </si>
  <si>
    <t>acfr:DueToFormerEmployees</t>
  </si>
  <si>
    <t>acfr:DueToGeneralFund</t>
  </si>
  <si>
    <t>acfr:DueToIntermediateSchoolDistricts</t>
  </si>
  <si>
    <t>acfr:DueToLibraries</t>
  </si>
  <si>
    <t>acfr:DueToOtherAgenciesPayableFromRestictedAssets</t>
  </si>
  <si>
    <t>acfr:DueToOtherFunds</t>
  </si>
  <si>
    <t>acfr:DueToOtherGovernments</t>
  </si>
  <si>
    <t>acfr:DueToPrimaryGovernment</t>
  </si>
  <si>
    <t>acfr:DueToProprietaryFunds</t>
  </si>
  <si>
    <t>acfr:DueToRelatedParties</t>
  </si>
  <si>
    <t>acfr:DueToRoadCommissions</t>
  </si>
  <si>
    <t>acfr:DueToSchools</t>
  </si>
  <si>
    <t>acfr:DueToSpecialEducation</t>
  </si>
  <si>
    <t>acfr:DueToStateGovernment</t>
  </si>
  <si>
    <t>acfr:DueToTaxpayersTaxOverpaymentsAndDuplicatePayments</t>
  </si>
  <si>
    <t>acfr:DueToTownships</t>
  </si>
  <si>
    <t>acfr:DueToVillages</t>
  </si>
  <si>
    <t>acfr:Dup_1_DueToGovernments</t>
  </si>
  <si>
    <t>acfr:EscrowDeposits</t>
  </si>
  <si>
    <t>acfr:FamilySelfSuffciencyEscrows</t>
  </si>
  <si>
    <t>acfr:GarnishmentsPayable</t>
  </si>
  <si>
    <t>acfr:GrantsPayable</t>
  </si>
  <si>
    <t>acfr:InternalBalancesPayable</t>
  </si>
  <si>
    <t>acfr:LongTermDebtDueInMoreThanOneYearPayableFromRestrictedAssets</t>
  </si>
  <si>
    <t>acfr:LongTermDebtDueWithinOneYearPayableFromRestrictedAssets</t>
  </si>
  <si>
    <t>acfr:LotteryPrizeLiabilityCurrent</t>
  </si>
  <si>
    <t>acfr:LotteryPrizesPayable</t>
  </si>
  <si>
    <t>acfr:NetPensionLiabilityPayableFromRestrictedAssets</t>
  </si>
  <si>
    <t>acfr:NoncurrentLiabilitiesPayableFromRestrictedAssets</t>
  </si>
  <si>
    <t>acfr:OtherAccountsPayable</t>
  </si>
  <si>
    <t>acfr:OtherAccountsPayableAndAccruedLiabilities</t>
  </si>
  <si>
    <t>acfr:OtherAccruedExpenses</t>
  </si>
  <si>
    <t>acfr:OtherAdvances</t>
  </si>
  <si>
    <t>acfr:OtherCurrentLiabilitiesPayableFromRestictedAssets</t>
  </si>
  <si>
    <t>acfr:OtherNoncurrentLiabilitiesPayableFromRestrictedAssets</t>
  </si>
  <si>
    <t>acfr:PatientsOrInmatesTrustMoneyPayable</t>
  </si>
  <si>
    <t>acfr:PayableFromRestrictedAssets</t>
  </si>
  <si>
    <t>acfr:PayableFromRestrictedAssetsCustom</t>
  </si>
  <si>
    <t>acfr:PayrollDeductionsPayable</t>
  </si>
  <si>
    <t>acfr:PayrollTaxesPayable</t>
  </si>
  <si>
    <t>acfr:PenaltiesPayable</t>
  </si>
  <si>
    <t>acfr:PerformanceDepositsPayable</t>
  </si>
  <si>
    <t>acfr:ReceiptsRefundable</t>
  </si>
  <si>
    <t>acfr:RefundableDepositsBonds</t>
  </si>
  <si>
    <t>acfr:RegulatoryLiabilityCurrent</t>
  </si>
  <si>
    <t>acfr:RestitutionsPayable</t>
  </si>
  <si>
    <t>acfr:RetainagePayable</t>
  </si>
  <si>
    <t>acfr:RevenueBondsPayableDueWithinOneYearPayableFromRestrictedAssets</t>
  </si>
  <si>
    <t>acfr:ShortTermDebtPayable</t>
  </si>
  <si>
    <t>acfr:TaxesPayable</t>
  </si>
  <si>
    <t>acfr:TenantSecurityDepositsPayableFromRestictedAssets</t>
  </si>
  <si>
    <t>acfr:UnclaimedMoney</t>
  </si>
  <si>
    <t>acfr:UndistributedReceipts</t>
  </si>
  <si>
    <t>acfr:UndistributedTaxCollections</t>
  </si>
  <si>
    <t>acfr:UnearnedRevenuePayableFromRestictedAssets</t>
  </si>
  <si>
    <t>acfr:UnearnedTicketSales</t>
  </si>
  <si>
    <t>acfr:VouchersPayable</t>
  </si>
  <si>
    <t>acfr:DeferredInflowsFromDeferredAmountOnRefunding</t>
  </si>
  <si>
    <t>acfr:DeferredInflowsFromOPEBChangesInProportion</t>
  </si>
  <si>
    <t>acfr:DeferredInflowsFromPensionChangesInProportion</t>
  </si>
  <si>
    <t>acfr:DeferredInflowsOfResourcesCustom</t>
  </si>
  <si>
    <t>acfr:DeferredInflowsOfResourcesDebt</t>
  </si>
  <si>
    <t>acfr:DeferredInflowsOfResourcesDrainOrders</t>
  </si>
  <si>
    <t>acfr:DeferredInflowsOfResourcesLeases</t>
  </si>
  <si>
    <t>acfr:DeferredInflowsOfResourcesOPEBChangesInAssumptions</t>
  </si>
  <si>
    <t>acfr:DeferredInflowsOfResourcesOPEBContributionsMadeAfterMeasurementDate</t>
  </si>
  <si>
    <t>acfr:DeferredInflowsOfResourcesPensionAndOPEBItems</t>
  </si>
  <si>
    <t>acfr:DeferredInflowsOfResourcesPensionChangesInAssumptions</t>
  </si>
  <si>
    <t>acfr:DeferredInflowsOfResourcesPensionContributionsMadeAfterMeasurementDate</t>
  </si>
  <si>
    <t>acfr:DeferredInflowsOfResourcesPropertyTaxes</t>
  </si>
  <si>
    <t>acfr:DeferredInflowsOfResourcesSalesOfFutureRevenues</t>
  </si>
  <si>
    <t>acfr:DeferredInflowsOfResourcesTaxesLeviedForASubsequentPeriod</t>
  </si>
  <si>
    <t>acfr:DeferredInflowsofResourcesOPEBDifferenceExpectedAndActual</t>
  </si>
  <si>
    <t>acfr:DeferredInflowsofResourcesOPEBNetDifProjectedAndActualEarningsPensionPlanInvestments</t>
  </si>
  <si>
    <t>acfr:DeferredInflowsofResourcesPensionDifferenceExpectedAndActual</t>
  </si>
  <si>
    <t>acfr:DeferredInflowsofResourcesPensionNetDifProjectedAndActualEarningsPensionPlanInvestments</t>
  </si>
  <si>
    <t>acfr:OtherDeferredInflowsOfResources</t>
  </si>
  <si>
    <t>acfr:DeferredOutflowsFromOPEBChangesInProportion</t>
  </si>
  <si>
    <t>acfr:DeferredOutflowsFromPensionChangesInProportion</t>
  </si>
  <si>
    <t>acfr:DeferredOutflowsOfResourcesCustom</t>
  </si>
  <si>
    <t>acfr:DeferredOutflowsOfResourcesDebt</t>
  </si>
  <si>
    <t>acfr:DeferredOutflowsOfResourcesOPEBChangesInAssumptions</t>
  </si>
  <si>
    <t>acfr:DeferredOutflowsOfResourcesOPEBContributionsMadeAfterMeasurementDate</t>
  </si>
  <si>
    <t>acfr:DeferredOutflowsOfResourcesOPEBNetDifProjectedAndActualEarningsPensionPlanInvestments</t>
  </si>
  <si>
    <t>acfr:DeferredOutflowsOfResourcesOther</t>
  </si>
  <si>
    <t>acfr:DeferredOutflowsOfResourcesPensionChangesInAssumptions</t>
  </si>
  <si>
    <t>acfr:DeferredOutflowsOfResourcesPensionContributionsMadeAfterMeasurementDate</t>
  </si>
  <si>
    <t>acfr:DeferredOutflowsOfResourcesPensionNetDifProjectedAndActualEarningsPensionPlanInvestments</t>
  </si>
  <si>
    <t>acfr:DeferredOutflowsofResourcesOPEBDifferenceExpectedAndActual</t>
  </si>
  <si>
    <t>acfr:DeferredOutflowsofResourcesPensionDifferenceExpectedAndActual</t>
  </si>
  <si>
    <t>acfr:OtherDeferredOutflowsOfResources</t>
  </si>
  <si>
    <t>acfr:OtherRestrictedComponentsOfNetPosition</t>
  </si>
  <si>
    <t>acfr:RestrictedComponentsOfNetPositionCustom</t>
  </si>
  <si>
    <t>acfr:RestrictedNetPositionForCapitalProjects</t>
  </si>
  <si>
    <t>acfr:RestrictedNetPositionForCommunityDevelopment</t>
  </si>
  <si>
    <t>acfr:RestrictedNetPositionForDebtService</t>
  </si>
  <si>
    <t>acfr:RestrictedNetPositionForDonorRestricted</t>
  </si>
  <si>
    <t>acfr:RestrictedNetPositionForGeneralGovernment</t>
  </si>
  <si>
    <t>acfr:RestrictedNetPositionForGrants</t>
  </si>
  <si>
    <t>acfr:RestrictedNetPositionForHealthAndSanitation</t>
  </si>
  <si>
    <t>acfr:RestrictedNetPositionForHousingServices</t>
  </si>
  <si>
    <t>acfr:RestrictedNetPositionForLawEnforcement</t>
  </si>
  <si>
    <t>acfr:RestrictedNetPositionForOther</t>
  </si>
  <si>
    <t>acfr:RestrictedNetPositionForParksAndRecreation</t>
  </si>
  <si>
    <t>acfr:RestrictedNetPositionForPrizes</t>
  </si>
  <si>
    <t>acfr:RestrictedNetPositionForPublicSafety</t>
  </si>
  <si>
    <t>acfr:RestrictedNetPositionForPublicWaysAndFacilities</t>
  </si>
  <si>
    <t>acfr:RestrictedNetPositionForPublicWorks</t>
  </si>
  <si>
    <t>acfr:RestrictedNetPositionForRecreationAndCulture</t>
  </si>
  <si>
    <t>acfr:AccruedInterestOnDelinquentTaxes</t>
  </si>
  <si>
    <t>acfr:AccumulatedAmortization</t>
  </si>
  <si>
    <t>acfr:AccumulatedDepreciation</t>
  </si>
  <si>
    <t>acfr:AccumulatedDepreciationBooksAndRelatedMaterials</t>
  </si>
  <si>
    <t>acfr:AccumulatedDepreciationBuildingsBuildingAdditionsAndImprovements</t>
  </si>
  <si>
    <t>acfr:AccumulatedDepreciationDepletableAssetsISTHISTHERIGHTPLACE</t>
  </si>
  <si>
    <t>acfr:AccumulatedDepreciationEngineeringEquipment</t>
  </si>
  <si>
    <t>acfr:AccumulatedDepreciationLandImprovements</t>
  </si>
  <si>
    <t>acfr:AccumulatedDepreciationOfficeEquipmentAndFurniture</t>
  </si>
  <si>
    <t>acfr:AccumulatedDepreciationRoadEquipment</t>
  </si>
  <si>
    <t>acfr:AccumulatedDepreciationSewerSystem</t>
  </si>
  <si>
    <t>acfr:AccumulatedDepreciationShopEquipment</t>
  </si>
  <si>
    <t>acfr:AccumulatedDepreciationVehicles</t>
  </si>
  <si>
    <t>acfr:AccumulatedDepreciationWaterSystem</t>
  </si>
  <si>
    <t>acfr:AccumulatedDepreciationYardAndStorageEquipment</t>
  </si>
  <si>
    <t>acfr:AccumulatedDepreciationandAmortization</t>
  </si>
  <si>
    <t>acfr:AssetsHeldByOtherGovernments</t>
  </si>
  <si>
    <t>acfr:AssetsHeldForSaleNoncurrent</t>
  </si>
  <si>
    <t>acfr:Buildings</t>
  </si>
  <si>
    <t>acfr:BuildingsAndEquipment</t>
  </si>
  <si>
    <t>acfr:BuildingsAndImprovements</t>
  </si>
  <si>
    <t>acfr:CapitalAndLateralAssetsReceivable</t>
  </si>
  <si>
    <t>acfr:CapitalAssetsBeingDepreciatedNetOfAccumulatedDepreciationAndAmortizationCustom</t>
  </si>
  <si>
    <t>acfr:CapitalAssetsNotBeingDepreciatedCustom</t>
  </si>
  <si>
    <t>acfr:CertificatesOfDepositNoncurrent</t>
  </si>
  <si>
    <t>acfr:ConnectionFeesReceivableNoncurrent</t>
  </si>
  <si>
    <t>acfr:ConstructionInProgress</t>
  </si>
  <si>
    <t>acfr:DelinquentTaxesReceivableNoncurrent</t>
  </si>
  <si>
    <t>acfr:DerivativeInstrumentsAssetsNonCurrent</t>
  </si>
  <si>
    <t>acfr:DueFromComponentUnitNoncurrent</t>
  </si>
  <si>
    <t>acfr:DueFromFederalGovernmentNoncurrent</t>
  </si>
  <si>
    <t>acfr:DueFromOtherGovernmentsNoncurrent</t>
  </si>
  <si>
    <t>acfr:DueFromStateGovernmentNoncurrent</t>
  </si>
  <si>
    <t>acfr:EngineeringEquipment</t>
  </si>
  <si>
    <t>acfr:Equipment</t>
  </si>
  <si>
    <t>acfr:ImprovementsOtherThanBuildings</t>
  </si>
  <si>
    <t>acfr:Infrastructure</t>
  </si>
  <si>
    <t>acfr:InstallmentReceivableNoncurrent</t>
  </si>
  <si>
    <t>acfr:InventoryNonCurrent</t>
  </si>
  <si>
    <t>acfr:InvestmentsEndowment</t>
  </si>
  <si>
    <t>acfr:InvestmentsInAssociates</t>
  </si>
  <si>
    <t>acfr:InvestmentsInJointVentures</t>
  </si>
  <si>
    <t>acfr:InvestmentsInSubsidiaries</t>
  </si>
  <si>
    <t>acfr:InvestmentsOfSurplusFunds</t>
  </si>
  <si>
    <t>acfr:LandAndConstructionInProgress</t>
  </si>
  <si>
    <t>acfr:LandAndImprovements</t>
  </si>
  <si>
    <t>acfr:LandConstructionInProgressAndOtherNonDepreciableAssets</t>
  </si>
  <si>
    <t>acfr:LandHeldForResale</t>
  </si>
  <si>
    <t>acfr:LandImprovementsDepreciating</t>
  </si>
  <si>
    <t>acfr:LandImprovementsNonDepreciating</t>
  </si>
  <si>
    <t>acfr:LeaseholdImprovements</t>
  </si>
  <si>
    <t>acfr:LeasesAccumulatedAmortization</t>
  </si>
  <si>
    <t>acfr:LongTermContractsReceivable</t>
  </si>
  <si>
    <t>acfr:LongTermInvestments</t>
  </si>
  <si>
    <t>acfr:LotteryPrizeReserves</t>
  </si>
  <si>
    <t>acfr:MachineryAndEquipment</t>
  </si>
  <si>
    <t>acfr:MainsAndConnections</t>
  </si>
  <si>
    <t>acfr:Meters</t>
  </si>
  <si>
    <t>acfr:NetOPEBAsset</t>
  </si>
  <si>
    <t>acfr:NetPensionAsset</t>
  </si>
  <si>
    <t>acfr:NoncurrentAssetsCustom</t>
  </si>
  <si>
    <t>acfr:OfficeEquipmentAndFurniture</t>
  </si>
  <si>
    <t>acfr:OtherAssets</t>
  </si>
  <si>
    <t>acfr:OtherCapitalAssets</t>
  </si>
  <si>
    <t>acfr:OtherCapitalAssetsBeingDepreciatedNetOfAccumulatedDepreciationAndAmortization</t>
  </si>
  <si>
    <t>acfr:OtherCapitalAssetsNotBeingDepreciated</t>
  </si>
  <si>
    <t>acfr:OtherInvestments</t>
  </si>
  <si>
    <t>acfr:PropertyPlantAndEquipmentNetOfDepreciation</t>
  </si>
  <si>
    <t>acfr:RegulatoryAssetsNonCurrent</t>
  </si>
  <si>
    <t>acfr:RoadEquipment</t>
  </si>
  <si>
    <t>acfr:ShopEquipment</t>
  </si>
  <si>
    <t>acfr:SpecialAssessmentReceivableNoncurrent</t>
  </si>
  <si>
    <t>acfr:UnamortizedDiscountsOnBondsSoldByLocalUnit</t>
  </si>
  <si>
    <t>acfr:Utility</t>
  </si>
  <si>
    <t>acfr:WorksOfArt</t>
  </si>
  <si>
    <t>acfr:YardAndStorageEquipment</t>
  </si>
  <si>
    <t>acfr:AccruedExpensesNoncurrent</t>
  </si>
  <si>
    <t>acfr:AccruedLandfillClosureAndPostclosureCareCosts</t>
  </si>
  <si>
    <t>acfr:AccruedLiabilitiesNoncurrent</t>
  </si>
  <si>
    <t>acfr:AccruedUnemployment</t>
  </si>
  <si>
    <t>acfr:AdvancesNoncurrent</t>
  </si>
  <si>
    <t>acfr:AdvancesToComponentUnit</t>
  </si>
  <si>
    <t>acfr:AdvancesToOtherFunds</t>
  </si>
  <si>
    <t>acfr:AdvancesToOtherGovernments</t>
  </si>
  <si>
    <t>acfr:AdvancesToPrimaryGovernment</t>
  </si>
  <si>
    <t>acfr:AssetRetirementObligationsDueInMoreThanOneYear</t>
  </si>
  <si>
    <t>acfr:BondPayableDueInMoreThanOneYear</t>
  </si>
  <si>
    <t>acfr:BondPremiumsPayableDueInMoreThanOneYear</t>
  </si>
  <si>
    <t>acfr:ClaimsAndJudgmentsPayableNoncurrent</t>
  </si>
  <si>
    <t>acfr:ContractsPayableDueInMoreThanOneYear</t>
  </si>
  <si>
    <t>acfr:CustomerDepositsNoncurrent</t>
  </si>
  <si>
    <t>acfr:DerivativeInstrumentsLiabilityNonCurrent</t>
  </si>
  <si>
    <t>acfr:DueToStateDueInMoreThanOneYear</t>
  </si>
  <si>
    <t>acfr:EnvironmentalAndDisposalLiabilities</t>
  </si>
  <si>
    <t>acfr:EstimatedLiabilityForLandfillPostClosureCareCosts</t>
  </si>
  <si>
    <t>acfr:GeneralObligationBondsPayableDueInMoreThanOneYear</t>
  </si>
  <si>
    <t>acfr:InstallmentDebtPayableDueInMoreThanOneYear</t>
  </si>
  <si>
    <t>acfr:IntergovernmentalAgreementPayableDueInMoreThanOneYear</t>
  </si>
  <si>
    <t>acfr:LeasesPayableDueInMoreThanOneYear</t>
  </si>
  <si>
    <t>acfr:LimitedTaxBondsPrincipalDueInMoreThanOneYear</t>
  </si>
  <si>
    <t>acfr:LoanGuaranteeLiabilities</t>
  </si>
  <si>
    <t>acfr:LoansPayableDueInMoreThanOneYear</t>
  </si>
  <si>
    <t>acfr:LongTermDebtDueInMoreThanOneYear</t>
  </si>
  <si>
    <t>acfr:LotteryPrizeLiabilityNoncurrent</t>
  </si>
  <si>
    <t>acfr:NoncurrentLiabilitiesCustom</t>
  </si>
  <si>
    <t>acfr:NoncurrentPortionOfUninsuredClaimLiability</t>
  </si>
  <si>
    <t>acfr:NotesPayableDueInMoreThanOneYear</t>
  </si>
  <si>
    <t>acfr:OtherNoncurrentLiabilities</t>
  </si>
  <si>
    <t>acfr:PerformanceBondsPayableDueInMoreThanOneYear</t>
  </si>
  <si>
    <t>acfr:PollutionRemediationObligation</t>
  </si>
  <si>
    <t>acfr:RegulatoryLiabilityNonCurrent</t>
  </si>
  <si>
    <t>acfr:RetainagePayableNoncurrent</t>
  </si>
  <si>
    <t>acfr:RevenueBondsPayableDueInMoreThanOneYear</t>
  </si>
  <si>
    <t>acfr:SelfInsuranceLiabilitiesNetOfCurrentPortion</t>
  </si>
  <si>
    <t>acfr:UnamortizedPremiumOnBondsDueInMoreThanOneYear</t>
  </si>
  <si>
    <t>acfr:UnearnedRevenueNoncurrent</t>
  </si>
  <si>
    <t>acfr:UnlimitedTaxBondsPrincipalDueInMoreThanOneYear</t>
  </si>
  <si>
    <t>acfr:VestedEmployeeBenefitsPayableDueInMoreThanOneYear</t>
  </si>
  <si>
    <t>Municipality</t>
  </si>
  <si>
    <t>Statement</t>
  </si>
  <si>
    <t>Date</t>
  </si>
  <si>
    <t>Current Liabilities:</t>
  </si>
  <si>
    <t>Noncurrent Liabilities:</t>
  </si>
  <si>
    <t>City of Clayton</t>
  </si>
  <si>
    <t>Governmental Funds</t>
  </si>
  <si>
    <t>Statement of Revenues, Expenditures and Changes in Fund Balance</t>
  </si>
  <si>
    <t>General Fund</t>
  </si>
  <si>
    <t>REVENUES</t>
  </si>
  <si>
    <t>acfr:RevenuesModifiedAccrual</t>
  </si>
  <si>
    <t>Total Revenues</t>
  </si>
  <si>
    <t>EXPENDITURES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</si>
  <si>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</si>
  <si>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</si>
  <si>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</si>
  <si>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</si>
  <si>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</si>
  <si>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</si>
  <si>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</si>
  <si>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</si>
  <si>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</si>
  <si>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</si>
  <si>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</si>
  <si>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</si>
  <si>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</si>
  <si>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Scope</t>
  </si>
  <si>
    <t>Government-Wide</t>
  </si>
  <si>
    <t>End of Fiscal Year Date</t>
  </si>
  <si>
    <t>Business-Type Activities? (Y/N)</t>
  </si>
  <si>
    <t>Component Units? (Y/N)</t>
  </si>
  <si>
    <t>Y</t>
  </si>
  <si>
    <t>Select fund type or delete column</t>
  </si>
  <si>
    <t>Type fund name</t>
  </si>
  <si>
    <t>Statement of Activities</t>
  </si>
  <si>
    <t>Expenses</t>
  </si>
  <si>
    <t>Charges for Services</t>
  </si>
  <si>
    <t>Operating Grants and Contributions</t>
  </si>
  <si>
    <t>Capital Grants and Contributions</t>
  </si>
  <si>
    <t>Total Governmental Activities</t>
  </si>
  <si>
    <t>Total Primary Government</t>
  </si>
  <si>
    <t>PRIMARY GOVERNMENT</t>
  </si>
  <si>
    <t>Governmental Activities:</t>
  </si>
  <si>
    <t>Business-type Activities:</t>
  </si>
  <si>
    <t>COMPONENT UNITS</t>
  </si>
  <si>
    <t>Total Component Units</t>
  </si>
  <si>
    <t>Total Business-type Activities</t>
  </si>
  <si>
    <t>Program Revenues</t>
  </si>
  <si>
    <t>Net (Expense) Revenue and Changes in Net Position</t>
  </si>
  <si>
    <t>acfr:GeneralRevenuesNet</t>
  </si>
  <si>
    <t>Total General Revenues</t>
  </si>
  <si>
    <t>Change in Net Position</t>
  </si>
  <si>
    <t>Net position (deficit), beginning of year</t>
  </si>
  <si>
    <t>Net position (deficit), end of year</t>
  </si>
  <si>
    <t>acfr:ChangesInNetPosition</t>
  </si>
  <si>
    <t>acfr:NetPositionAtBeginningOfPeriodAfterAdjustments</t>
  </si>
  <si>
    <t>GENERAL REVENUES AND TRANSFERS</t>
  </si>
  <si>
    <t>General revenues:</t>
  </si>
  <si>
    <t>Total General Revenues and Transfers</t>
  </si>
  <si>
    <t>Total Transfers</t>
  </si>
  <si>
    <t>Transfers:</t>
  </si>
  <si>
    <t>Revenues for Cultural Activities</t>
  </si>
  <si>
    <t>Revenue for Traffic Violations</t>
  </si>
  <si>
    <t>Revenue for Ordinance Fines and Costs</t>
  </si>
  <si>
    <t>Revenue for Statute Costs</t>
  </si>
  <si>
    <t>Revenue for Bond Forfeitures and Bond Costs</t>
  </si>
  <si>
    <t>Revenues from Fines and Forfeitures and Penalties</t>
  </si>
  <si>
    <t>Revenue for Business Licenses and Permits</t>
  </si>
  <si>
    <t>Revenue for Cable TV Franchise Fees</t>
  </si>
  <si>
    <t>Revenue for Non Business Licenses and Permits</t>
  </si>
  <si>
    <t>Revenue for Licenses and Permits and Franchise Fees</t>
  </si>
  <si>
    <t>Revenue Sharing</t>
  </si>
  <si>
    <t>Revenue</t>
  </si>
  <si>
    <t>Expense</t>
  </si>
  <si>
    <t>Capital Outlay</t>
  </si>
  <si>
    <t>Depreciation Expense</t>
  </si>
  <si>
    <t>Debt Service, Principal Repayment</t>
  </si>
  <si>
    <t>Debt Service, Interest and Fiscal Charges</t>
  </si>
  <si>
    <t>Debt Service</t>
  </si>
  <si>
    <t>Depreciation Unallocated</t>
  </si>
  <si>
    <t>Cost of Issue of Bonds and Securities</t>
  </si>
  <si>
    <t>Net Expense (Revenue)</t>
  </si>
  <si>
    <t>Legislative and Executive</t>
  </si>
  <si>
    <t>Judicial</t>
  </si>
  <si>
    <t>General Government Administration</t>
  </si>
  <si>
    <t>General Government Services, Other</t>
  </si>
  <si>
    <t>General Government</t>
  </si>
  <si>
    <t>Security of Persons and Property Services</t>
  </si>
  <si>
    <t>Court Equity</t>
  </si>
  <si>
    <t>Drug Case Information Management</t>
  </si>
  <si>
    <t>Drunk Driving Case Flow Assistance</t>
  </si>
  <si>
    <t>Crime Victims Rights</t>
  </si>
  <si>
    <t>Indigent Defense</t>
  </si>
  <si>
    <t>Public Safety Services</t>
  </si>
  <si>
    <t>Highways and Streets</t>
  </si>
  <si>
    <t>Public Health and Sanitation Services</t>
  </si>
  <si>
    <t>Medical Care Facility</t>
  </si>
  <si>
    <t>Ambulance</t>
  </si>
  <si>
    <t>State Health Benefit</t>
  </si>
  <si>
    <t>Health</t>
  </si>
  <si>
    <t>Welfare</t>
  </si>
  <si>
    <t>Health and Welfare</t>
  </si>
  <si>
    <t>Electricity and Power Services</t>
  </si>
  <si>
    <t>Public Utilities</t>
  </si>
  <si>
    <t>Community Services</t>
  </si>
  <si>
    <t>Community Development</t>
  </si>
  <si>
    <t>Economic Development Services</t>
  </si>
  <si>
    <t>Other Development Services</t>
  </si>
  <si>
    <t>Community Development Block Grants</t>
  </si>
  <si>
    <t>Local Community Stabilization Share</t>
  </si>
  <si>
    <t>Community and Economic Development Services</t>
  </si>
  <si>
    <t>Library</t>
  </si>
  <si>
    <t>Golf</t>
  </si>
  <si>
    <t>Harbor Services</t>
  </si>
  <si>
    <t>Convention Center Services</t>
  </si>
  <si>
    <t>Parks and Recreation</t>
  </si>
  <si>
    <t>Recreation and Culture</t>
  </si>
  <si>
    <t>Conservation Services</t>
  </si>
  <si>
    <t>Airport Services</t>
  </si>
  <si>
    <t>Transportation Services</t>
  </si>
  <si>
    <t>Sanitary Sewer Services</t>
  </si>
  <si>
    <t>Water Supply Services</t>
  </si>
  <si>
    <t>Storm Sewer Services</t>
  </si>
  <si>
    <t>Sanitation</t>
  </si>
  <si>
    <t>Public Works Services</t>
  </si>
  <si>
    <t>Court Related Charges</t>
  </si>
  <si>
    <t>Fees</t>
  </si>
  <si>
    <t>Court Filing Fees</t>
  </si>
  <si>
    <t>Jury Demand Fees</t>
  </si>
  <si>
    <t>Writ of Garnishment, Restitution, Attachment or Execution</t>
  </si>
  <si>
    <t>Attorney Fee Reimbursement</t>
  </si>
  <si>
    <t>Guardian Ad Litem Reimbursement</t>
  </si>
  <si>
    <t>Probation Oversight Fee</t>
  </si>
  <si>
    <t>Estate Inventory Fee</t>
  </si>
  <si>
    <t>Friend of the Court Statutory Handling Fee</t>
  </si>
  <si>
    <t>Friend of the Court Service Fee</t>
  </si>
  <si>
    <t>Miscellaneous Court Costs and Fees</t>
  </si>
  <si>
    <t>Services Rendered</t>
  </si>
  <si>
    <t>Building Inspection Fees</t>
  </si>
  <si>
    <t>Ambulance Transport Fees</t>
  </si>
  <si>
    <t>Title Search Fee</t>
  </si>
  <si>
    <t>Pre Forfeiture Mailing Notice Cost</t>
  </si>
  <si>
    <t>Sales</t>
  </si>
  <si>
    <t>Use and Admission Fees</t>
  </si>
  <si>
    <t>Parking Fees</t>
  </si>
  <si>
    <t>Traffic Violations</t>
  </si>
  <si>
    <t>Ordinance Fines and Costs</t>
  </si>
  <si>
    <t>Statute Costs</t>
  </si>
  <si>
    <t>Bond Forfeitures and Bond Costs</t>
  </si>
  <si>
    <t>Business Licenses and Permits</t>
  </si>
  <si>
    <t>Cable TV Franchise Fees</t>
  </si>
  <si>
    <t>Non Business Licenses and Permits</t>
  </si>
  <si>
    <t>Licenses and Permits and Franchise Fees</t>
  </si>
  <si>
    <t>Public Schools Services</t>
  </si>
  <si>
    <t>Public Ways and Facilities Services</t>
  </si>
  <si>
    <t>Public Assistance Services</t>
  </si>
  <si>
    <t>Special Election Reimbursement</t>
  </si>
  <si>
    <t>Elections</t>
  </si>
  <si>
    <t>Survey and Remonumentation</t>
  </si>
  <si>
    <t>Planning and Zoning</t>
  </si>
  <si>
    <t>Cemetery</t>
  </si>
  <si>
    <t>Equipment and Equipment Rental</t>
  </si>
  <si>
    <t>Property Maintenance</t>
  </si>
  <si>
    <t>Homestead</t>
  </si>
  <si>
    <t>Building Authority</t>
  </si>
  <si>
    <t>Telecommunications</t>
  </si>
  <si>
    <t>Facilities Maintenance</t>
  </si>
  <si>
    <t>Township Properties</t>
  </si>
  <si>
    <t>Education Services</t>
  </si>
  <si>
    <t>Higher Education</t>
  </si>
  <si>
    <t>Unemployment Compensation</t>
  </si>
  <si>
    <t>Garage Services</t>
  </si>
  <si>
    <t>Jail Stores Commissary Services</t>
  </si>
  <si>
    <t>Contingency Services</t>
  </si>
  <si>
    <t>Other Public Services</t>
  </si>
  <si>
    <t>Other Programs</t>
  </si>
  <si>
    <t>Information Technology</t>
  </si>
  <si>
    <t>Housing and Community Development</t>
  </si>
  <si>
    <t>Lottery Prize Awards</t>
  </si>
  <si>
    <t/>
  </si>
  <si>
    <t>program_revenues</t>
  </si>
  <si>
    <t>general_revenues</t>
  </si>
  <si>
    <t>Allowance for Chargebacks</t>
  </si>
  <si>
    <t>Allowance for Refunds</t>
  </si>
  <si>
    <t>Redemptions and Reconveyance</t>
  </si>
  <si>
    <t>Payment in Lieu of Taxes</t>
  </si>
  <si>
    <t>Taxes and Tax Related Revenues</t>
  </si>
  <si>
    <t>Investment Gains (Losses)</t>
  </si>
  <si>
    <t>Investment Income</t>
  </si>
  <si>
    <t>Lease Investment Income</t>
  </si>
  <si>
    <t>Investment Income and Rentals</t>
  </si>
  <si>
    <t>Grants, Contributions and Donations from Federal Governmental Entities</t>
  </si>
  <si>
    <t>Grants, Contributions and Donations from State Governmental Entities</t>
  </si>
  <si>
    <t>Grants, Contributions and Donations from Local Units</t>
  </si>
  <si>
    <t>Grants, Contributions and Donations from Others</t>
  </si>
  <si>
    <t>Public and Private Contributions</t>
  </si>
  <si>
    <t>Proceeds from Bond and Note Issuance</t>
  </si>
  <si>
    <t>Private Contributions and Donations</t>
  </si>
  <si>
    <t>Cash Over or Short</t>
  </si>
  <si>
    <t>Gain (Loss) on Sale of Capital Assets</t>
  </si>
  <si>
    <t>Recovery of Cost Incurred</t>
  </si>
  <si>
    <t>Other General Revenues</t>
  </si>
  <si>
    <t>Transfers, Net</t>
  </si>
  <si>
    <t>Transfer of Capital Assets In</t>
  </si>
  <si>
    <t>Transfers of Capital Assets Out</t>
  </si>
  <si>
    <t>Internal Transfers</t>
  </si>
  <si>
    <t>Transfer to Escrow for Bond Refunding</t>
  </si>
  <si>
    <t>Other Financing Sources, Lease Financing</t>
  </si>
  <si>
    <t>Discounts on Bonds or Notes</t>
  </si>
  <si>
    <t>Premium on Bonds or Notes</t>
  </si>
  <si>
    <t>Bond or Insurance Recoveries</t>
  </si>
  <si>
    <t>Special Items</t>
  </si>
  <si>
    <t>Extraordinary Items</t>
  </si>
  <si>
    <t>Adjustments for Transfer of Revenues Within Activities</t>
  </si>
  <si>
    <t>General Revenues and Transfers</t>
  </si>
  <si>
    <t>transfers</t>
  </si>
  <si>
    <t>Name</t>
  </si>
  <si>
    <t>State</t>
  </si>
  <si>
    <t>California</t>
  </si>
  <si>
    <t>National Forest Reserve Taxes</t>
  </si>
  <si>
    <t>Trailer Tax</t>
  </si>
  <si>
    <t>Accommodations Tax (PA 263 of 1974)</t>
  </si>
  <si>
    <t>Parking Occupancy Tax</t>
  </si>
  <si>
    <t>Industrial Facilities Tax</t>
  </si>
  <si>
    <t>Commercial Facilities Tax</t>
  </si>
  <si>
    <t>Income Tax</t>
  </si>
  <si>
    <t>Transaction Privilege Tax</t>
  </si>
  <si>
    <t>Current Property Taxes, Extra or Special Voted</t>
  </si>
  <si>
    <t>Current Personal Property Tax</t>
  </si>
  <si>
    <t>Current Real Property Tax</t>
  </si>
  <si>
    <t>Property Tax</t>
  </si>
  <si>
    <t>Delinquent Real Property Tax</t>
  </si>
  <si>
    <t>Delinquent Personal Property Tax</t>
  </si>
  <si>
    <t>Marijuana Tax</t>
  </si>
  <si>
    <t>City Utility Users Tax</t>
  </si>
  <si>
    <t>Motor Fuel Tax</t>
  </si>
  <si>
    <t>Lottery for Education, Lottery Proceeds</t>
  </si>
  <si>
    <t>Corporate Tax</t>
  </si>
  <si>
    <t>Usage of Utilities Tax</t>
  </si>
  <si>
    <t>Convention Tax</t>
  </si>
  <si>
    <t>Sales and Use Tax</t>
  </si>
  <si>
    <t>Sales Tax</t>
  </si>
  <si>
    <t>Unclaimed Property</t>
  </si>
  <si>
    <t>Nursing Home and Hospital Provider Fees</t>
  </si>
  <si>
    <t>Business License Tax</t>
  </si>
  <si>
    <t>Property Transfer Tax</t>
  </si>
  <si>
    <t>Documents Transfer Tax</t>
  </si>
  <si>
    <t>Transfer Stamps Tax</t>
  </si>
  <si>
    <t>Hotel and Motel Tax</t>
  </si>
  <si>
    <t>Vehicles Tax</t>
  </si>
  <si>
    <t>Meals Tax</t>
  </si>
  <si>
    <t>Franchise Income Tax</t>
  </si>
  <si>
    <t>Other Tax for General Purpose</t>
  </si>
  <si>
    <t>Taxes</t>
  </si>
  <si>
    <t>Collection Fees</t>
  </si>
  <si>
    <t>Interest and Penalties on Taxes</t>
  </si>
  <si>
    <t>Community Wide Special Assessments</t>
  </si>
  <si>
    <t>County Expense of Sale</t>
  </si>
  <si>
    <t>Commercial Forest Reserve</t>
  </si>
  <si>
    <t>Sub Marginal Land Act</t>
  </si>
  <si>
    <t>Tax Reverted Property</t>
  </si>
  <si>
    <t>Property Tax Administration Fee</t>
  </si>
  <si>
    <t>Interest and Penalties on Special Assessments</t>
  </si>
  <si>
    <t>Special Assessments</t>
  </si>
  <si>
    <t>Fines and Forfeitures and Penalties</t>
  </si>
  <si>
    <t>Dividends</t>
  </si>
  <si>
    <t>Interest</t>
  </si>
  <si>
    <t>Interest and Dividends</t>
  </si>
  <si>
    <t>Interest, Dividends, Royalties and Rent</t>
  </si>
  <si>
    <t>Rent</t>
  </si>
  <si>
    <t>Royalties</t>
  </si>
  <si>
    <t>Rents and Royalties</t>
  </si>
  <si>
    <t>Shared Revenue</t>
  </si>
  <si>
    <t>Use of Money and Property</t>
  </si>
  <si>
    <t>Gas and Oil Royalties</t>
  </si>
  <si>
    <t>Casino Revenue Sharing</t>
  </si>
  <si>
    <t>Recreation Fees</t>
  </si>
  <si>
    <t>Refunds and Rebates</t>
  </si>
  <si>
    <t>Reimbursements</t>
  </si>
  <si>
    <t>Grants and Entitlements Not Restricted for Specific Programs</t>
  </si>
  <si>
    <t>acfr:ProgramRevenues,acfr:Expenses,acfr:NetExpenseRevenue</t>
  </si>
  <si>
    <t>Total Governmental Funds</t>
  </si>
  <si>
    <t>acfr:ExpensesForGeneralGovernmentServicesLegislativeAndExecutive</t>
  </si>
  <si>
    <t>acfr:RevenueUsedForGeneralGovernmentServicesLegislativeAndExecutive</t>
  </si>
  <si>
    <t>acfr:NetExpenseRevenueForLegislativeAndExecutive</t>
  </si>
  <si>
    <t>acfr:ExpensesForGeneralGovernmentServicesJudicial</t>
  </si>
  <si>
    <t>acfr:RevenueUsedForGeneralGovernmentServicesJudicial</t>
  </si>
  <si>
    <t>acfr:NetExpenseRevenueForJudicial</t>
  </si>
  <si>
    <t>acfr:ExpensesForGeneralGovernmentServicesAdministration</t>
  </si>
  <si>
    <t>acfr:RevenueUsedForGeneralGovernmentServicesAdministration</t>
  </si>
  <si>
    <t>acfr:NetExpenseRevenueForGovernmentAdministration</t>
  </si>
  <si>
    <t>acfr:ExpensesForGeneralGovernmentServicesOther</t>
  </si>
  <si>
    <t>acfr:RevenueUsedForGeneralGovernmentServicesOther</t>
  </si>
  <si>
    <t>acfr:NetExpenseRevenueGeneralGovernmentServicesOther</t>
  </si>
  <si>
    <t>acfr:ExpensesForGeneralGovernmentServices</t>
  </si>
  <si>
    <t>acfr:RevenueForGeneralGovernment</t>
  </si>
  <si>
    <t>acfr:NetExpenseRevenueGeneralGovernmentServices</t>
  </si>
  <si>
    <t>acfr:ExpensesForSecurityOfPersonsAndPropertyServices</t>
  </si>
  <si>
    <t>acfr:RevenueUsedForSecurityOfPersonsAndPropertyServices</t>
  </si>
  <si>
    <t>acfr:NetExpenseRevenueForSecurityOfPersonsAndPropertyServices</t>
  </si>
  <si>
    <t>acfr:ExpensesForCourtOfEquity</t>
  </si>
  <si>
    <t>acfr:RevenueForCourtEquity</t>
  </si>
  <si>
    <t>acfr:NetExpenseRevenueCourtOfEquity</t>
  </si>
  <si>
    <t>acfr:ExpensesForDrugCaseInformationManagement</t>
  </si>
  <si>
    <t>acfr:RevenueForDrugCaseInformationManagement</t>
  </si>
  <si>
    <t>acfr:NetExpenseRevenueDrugCaseInformationManagement</t>
  </si>
  <si>
    <t>acfr:ExpensesForDrunkDrivingCaseFlowAssistance</t>
  </si>
  <si>
    <t>acfr:RevenueForDrunkDrivingCaseFlowAssistance</t>
  </si>
  <si>
    <t>acfr:NetExpenseRevenueForDrunkDrivingCaseFlowAssistance</t>
  </si>
  <si>
    <t>acfr:ExpensesForCrimeVictimsRights</t>
  </si>
  <si>
    <t>acfr:RevenueForCrimeVictimsRights</t>
  </si>
  <si>
    <t>acfr:NetExpenseRevenueCrimeVictimsRights</t>
  </si>
  <si>
    <t>acfr:ExpensesForIndigentDefense</t>
  </si>
  <si>
    <t>acfr:RevenueForIndigentDefense</t>
  </si>
  <si>
    <t>acfr:NetExpenseRevenueIndigentDefense</t>
  </si>
  <si>
    <t>acfr:ExpensesForPublicSafetyServices</t>
  </si>
  <si>
    <t>acfr:RevenueForPublicSafetyServices</t>
  </si>
  <si>
    <t>acfr:NetExpenseRevenueForPublicSafetyServices</t>
  </si>
  <si>
    <t>acfr:ExpensesForStreetsAndHighways</t>
  </si>
  <si>
    <t>acfr:RevenueUsedForHighwaysAndStreets</t>
  </si>
  <si>
    <t>acfr:NetExpenseRevenueForHighwaysAndStreets</t>
  </si>
  <si>
    <t>acfr:ExpensesForPublicHealthAndSanitationServices</t>
  </si>
  <si>
    <t>acfr:RevenueUsedForPublicHealthAndSanitationServices</t>
  </si>
  <si>
    <t>acfr:NetExpenseRevenueForPublicHealthAndSanitationServices</t>
  </si>
  <si>
    <t>acfr:ExpensesForMedicalCareFacility</t>
  </si>
  <si>
    <t>acfr:RevenueUsedForMedicalCareFacility</t>
  </si>
  <si>
    <t>acfr:NetExpenseRevenueForMedicalCareFacility</t>
  </si>
  <si>
    <t>acfr:ExpensesForAmbulance</t>
  </si>
  <si>
    <t>acfr:RevenueUsedForAmbulance</t>
  </si>
  <si>
    <t>acfr:NetExpenseRevenueForAmbulance</t>
  </si>
  <si>
    <t>acfr:ExpensesForStateHealthBenefitPlan</t>
  </si>
  <si>
    <t>acfr:RevenueUsedForStateHealthBenefit</t>
  </si>
  <si>
    <t>acfr:NetExpenseRevenueHealth</t>
  </si>
  <si>
    <t>acfr:ExpensesForWelfare</t>
  </si>
  <si>
    <t>acfr:RevenueForHealth</t>
  </si>
  <si>
    <t>acfr:NetExpenseRevenueStateHealthBenefitPlan</t>
  </si>
  <si>
    <t>acfr:ExpensesForHealth</t>
  </si>
  <si>
    <t>acfr:RevenueForWelfare</t>
  </si>
  <si>
    <t>acfr:NetExpenseRevenueForWelfare</t>
  </si>
  <si>
    <t>acfr:ExpensesForHealthAndWelfare</t>
  </si>
  <si>
    <t>acfr:RevenueForHealthAndWelfare</t>
  </si>
  <si>
    <t>acfr:NetExpenseRevenueHealthAndWelfare</t>
  </si>
  <si>
    <t>acfr:ExpensesForElectricityAndPowerServices</t>
  </si>
  <si>
    <t>acfr:RevenueUsedForElectricityAndPowerServices</t>
  </si>
  <si>
    <t>acfr:NetExpenseRevenueForElectricityAndPowerServices</t>
  </si>
  <si>
    <t>acfr:ExpensesForPublicUtilities</t>
  </si>
  <si>
    <t>acfr:RevenueUsedForPublicUtilities</t>
  </si>
  <si>
    <t>acfr:NetExpenseRevenuePublicUtilities</t>
  </si>
  <si>
    <t>acfr:ExpensesForCommunityServices</t>
  </si>
  <si>
    <t>acfr:RevenueUsedForCommunityServices</t>
  </si>
  <si>
    <t>acfr:NetExpenseRevenueForCommunityServices</t>
  </si>
  <si>
    <t>acfr:ExpensesForCommunityDevelopment</t>
  </si>
  <si>
    <t>acfr:RevenueUsedForCommunityDevelopment</t>
  </si>
  <si>
    <t>acfr:NetExpenseRevenueForCommunityDevelopment</t>
  </si>
  <si>
    <t>acfr:ExpensesForEconomicDevelopmentServices</t>
  </si>
  <si>
    <t>acfr:RevenueUsedForEconomicDevelopmentServices</t>
  </si>
  <si>
    <t>acfr:NetExpenseRevenueForEconomicDevelopmentServices</t>
  </si>
  <si>
    <t>acfr:ExpensesForOtherDevelopmentServices</t>
  </si>
  <si>
    <t>acfr:RevenueUsedForOtherDevelopmentServices</t>
  </si>
  <si>
    <t>acfr:NetExpenseRevenueForOtherDevelopmentServices</t>
  </si>
  <si>
    <t>acfr:ExpensesForCommunityDevelopmentBlockGrants</t>
  </si>
  <si>
    <t>acfr:RevenueForCommunityDevelopmentBlockGrants</t>
  </si>
  <si>
    <t>acfr:NetExpenseRevenueForCommunityDevelopmentBlockGrants</t>
  </si>
  <si>
    <t>acfr:ExpensesForLocalCommunityStabilizationShare</t>
  </si>
  <si>
    <t>acfr:RevenueForLocalCommunityStabilizationShare</t>
  </si>
  <si>
    <t>acfr:NetExpenseRevenueForLocalCommunityStabilizationShare</t>
  </si>
  <si>
    <t>acfr:ExpensesForCommunityAndEconomicDevelopmentServices</t>
  </si>
  <si>
    <t>acfr:RevenueForCommunityAndEconomicDevelopmentServices</t>
  </si>
  <si>
    <t>acfr:NetExpenseRevenueCommunityAndEconomicDevelopmentServices</t>
  </si>
  <si>
    <t>acfr:ExpensesForLibrary</t>
  </si>
  <si>
    <t>acfr:RevenueUsedForLibrary</t>
  </si>
  <si>
    <t>acfr:NetExpenseRevenueForLibrary</t>
  </si>
  <si>
    <t>acfr:ExpensesForGolf</t>
  </si>
  <si>
    <t>acfr:RevenueUsedForGolf</t>
  </si>
  <si>
    <t>acfr:NetExpenseRevenueForGolf</t>
  </si>
  <si>
    <t>acfr:ExpensesForHarborServices</t>
  </si>
  <si>
    <t>acfr:RevenueUsedForHarborServices</t>
  </si>
  <si>
    <t>acfr:NetExpenseRevenueForHarborServices</t>
  </si>
  <si>
    <t>acfr:ExpensesForConventionCenterServices</t>
  </si>
  <si>
    <t>acfr:RevenueUsedForConventionCenterServices</t>
  </si>
  <si>
    <t>acfr:NetExpenseRevenueForConventionCenterServices</t>
  </si>
  <si>
    <t>acfr:ExpensesForParksAndRecreation</t>
  </si>
  <si>
    <t>acfr:RevenueForParksAndRecreation</t>
  </si>
  <si>
    <t>acfr:NetExpenseRevenueForCulturalActivities</t>
  </si>
  <si>
    <t>acfr:ExpensesForCulturalActivities</t>
  </si>
  <si>
    <t>acfr:RevenuesForCulturalActivities</t>
  </si>
  <si>
    <t>acfr:NetExpenseRevenueForParksAndRecreation</t>
  </si>
  <si>
    <t>acfr:ExpensesForRecreationAndCulture</t>
  </si>
  <si>
    <t>acfr:RevenueForCultureAndRecreation</t>
  </si>
  <si>
    <t>acfr:NetExpenseRevenueForRecreationAndCulture</t>
  </si>
  <si>
    <t>acfr:ExpensesForConservationServices</t>
  </si>
  <si>
    <t>acfr:RevenueUsedForConservationServices</t>
  </si>
  <si>
    <t>acfr:NetExpenseRevenueForConservationServices</t>
  </si>
  <si>
    <t>acfr:ExpensesForAirportsServices</t>
  </si>
  <si>
    <t>acfr:RevenueUsedForAirportServices</t>
  </si>
  <si>
    <t>acfr:NetExpenseRevenueForAirportsServices</t>
  </si>
  <si>
    <t>acfr:ExpensesForTransportationServices</t>
  </si>
  <si>
    <t>acfr:RevenueForTransitServices</t>
  </si>
  <si>
    <t>acfr:NetExpenseRevenueForTransportationServices</t>
  </si>
  <si>
    <t>acfr:ExpensesForSanitarySewerServices</t>
  </si>
  <si>
    <t>acfr:RevenueUsedForSanitarySewerServices</t>
  </si>
  <si>
    <t>acfr:NetExpenseRevenueForSanitarySewerServices</t>
  </si>
  <si>
    <t>acfr:ExpensesForWaterSupplyServices</t>
  </si>
  <si>
    <t>acfr:RevenueUsedForWaterSupplyServices</t>
  </si>
  <si>
    <t>acfr:NetExpenseRevenueForWaterSupplyServices</t>
  </si>
  <si>
    <t>acfr:ExpensesForStormSewerServices</t>
  </si>
  <si>
    <t>acfr:RevenueUsedForStormSewerServices</t>
  </si>
  <si>
    <t>acfr:NetExpenseRevenueForStormSewerServices</t>
  </si>
  <si>
    <t>acfr:ExpensesForSanitation</t>
  </si>
  <si>
    <t>acfr:RevenueForSanitation</t>
  </si>
  <si>
    <t>acfr:NetExpenseRevenueForSanitation</t>
  </si>
  <si>
    <t>acfr:ExpensesForPublicWorksServices</t>
  </si>
  <si>
    <t>acfr:RevenueUsedForPublicWorksServices</t>
  </si>
  <si>
    <t>acfr:NetExpenseRevenueForPublicWorksServices</t>
  </si>
  <si>
    <t>acfr:ChargesForServicesCourtRelatedCharges</t>
  </si>
  <si>
    <t>acfr:NetExpenseRevenueCourtRelatedCharges</t>
  </si>
  <si>
    <t>acfr:ChargesForServicesFees</t>
  </si>
  <si>
    <t>acfr:NetExpenseRevenueFees</t>
  </si>
  <si>
    <t>acfr:ChargesForServicesCourtFilingFees</t>
  </si>
  <si>
    <t>acfr:NetExpenseRevenueCourtFilingFees</t>
  </si>
  <si>
    <t>acfr:ChargesForServicesJuryDemandFees</t>
  </si>
  <si>
    <t>acfr:NetExpenseRevenueJuryDemandFees</t>
  </si>
  <si>
    <t>acfr:ChargesForServicesWritOfGarnishmentRestitutionAttachmentOrExecution</t>
  </si>
  <si>
    <t>acfr:NetExpenseRevenueWritOfGarnishmentRestitutionAttachmentOrExecution</t>
  </si>
  <si>
    <t>acfr:ChargesForServicesAttorneyFeeReimbursement</t>
  </si>
  <si>
    <t>acfr:NetExpenseRevenueAttorneyFeeReimbursement</t>
  </si>
  <si>
    <t>acfr:ChargesForServicesGuardianAdLitemReimbursement</t>
  </si>
  <si>
    <t>acfr:NetExpenseRevenueGuardianAdLitemReimbursement</t>
  </si>
  <si>
    <t>acfr:ChargesForServicesProbationOversightFee</t>
  </si>
  <si>
    <t>acfr:NetExpenseRevenueProbationOversightFee</t>
  </si>
  <si>
    <t>acfr:ChargesForServicesEstateInventoryFee</t>
  </si>
  <si>
    <t>acfr:NetExpenseRevenueEstateInventoryFee</t>
  </si>
  <si>
    <t>acfr:ChargesForServicesFriendOfTheCourtStatutoryHandlingFee</t>
  </si>
  <si>
    <t>acfr:NetExpenseRevenueFriendOfTheCourtStatutoryHandlingFee</t>
  </si>
  <si>
    <t>acfr:ChargesForServicesFriendOfTheCourtServiceFee</t>
  </si>
  <si>
    <t>acfr:NetExpenseRevenueFriendOfTheCourtServiceFee</t>
  </si>
  <si>
    <t>acfr:ChargesForServicesMiscellaneousCourtCostsAndFees</t>
  </si>
  <si>
    <t>acfr:NetExpenseRevenueMiscellaneousCourtCostsAndFees</t>
  </si>
  <si>
    <t>acfr:ChargesForServicesServicesRendered</t>
  </si>
  <si>
    <t>acfr:NetExpenseRevenueServicesRendered</t>
  </si>
  <si>
    <t>acfr:ChargesForServicesBuildingInspectionFees</t>
  </si>
  <si>
    <t>acfr:NetExpenseRevenueBuildingInspectionFees</t>
  </si>
  <si>
    <t>acfr:ChargesForServicesAmbulanceTransportFees</t>
  </si>
  <si>
    <t>acfr:NetExpenseRevenueAmbulanceTransportFees</t>
  </si>
  <si>
    <t>acfr:ChargesForServicesTitleSearchFee</t>
  </si>
  <si>
    <t>acfr:NetExpenseRevenueTitleSearchFee</t>
  </si>
  <si>
    <t>acfr:ChargesForServicesPreForfeitureMailingNoticeCost</t>
  </si>
  <si>
    <t>acfr:NetExpenseRevenuePreForfeitureMailingNoticeCost</t>
  </si>
  <si>
    <t>acfr:ChargesForServicesSales</t>
  </si>
  <si>
    <t>acfr:NetExpenseRevenueSales</t>
  </si>
  <si>
    <t>acfr:ChargesForServicesUseAndAdmissionFees</t>
  </si>
  <si>
    <t>acfr:NetExpenseRevenueUseAndAdmissionFees</t>
  </si>
  <si>
    <t>acfr:ChargesForServicesRevenueFromParkingFacilities</t>
  </si>
  <si>
    <t>acfr:NetExpenseRevenueChargesForServicesRevenueFromParkingFacilities</t>
  </si>
  <si>
    <t>acfr:ChargesForServices</t>
  </si>
  <si>
    <t>acfr:NetExpenseRevenueChargesForServices</t>
  </si>
  <si>
    <t>acfr:ChargesForServicesTrafficViolations</t>
  </si>
  <si>
    <t>acfr:NetExpenseRevenueTrafficViolations</t>
  </si>
  <si>
    <t>acfr:ChargesForServicesOrdinanceFinesAndCosts</t>
  </si>
  <si>
    <t>acfr:NetExpenseRevenueOrdinanceFinesAndCosts</t>
  </si>
  <si>
    <t>acfr:ChargesForServicesStatuteCosts</t>
  </si>
  <si>
    <t>acfr:NetExpenseRevenueStatuteCosts</t>
  </si>
  <si>
    <t>acfr:ChargesForServicesBondForfeituresAndBondCosts</t>
  </si>
  <si>
    <t>acfr:NetExpenseRevenueBondForfeituresAndBondCosts</t>
  </si>
  <si>
    <t>acfr:RevenueFromFinesAndForfeituresAndPenalties</t>
  </si>
  <si>
    <t>acfr:NetExpenseRevenueFinesAndForfeituresAndPenalties</t>
  </si>
  <si>
    <t>acfr:ChargesForServicesBusinessLicensesAndPermits</t>
  </si>
  <si>
    <t>acfr:NetExpenseRevenueChargesForServicesBusinessLicensesAndPermits</t>
  </si>
  <si>
    <t>acfr:ChargesForServicesCableTVFranchiseFees</t>
  </si>
  <si>
    <t>acfr:NetExpenseRevenueChargesForServicesCableTVFranchiseFees</t>
  </si>
  <si>
    <t>acfr:ChargesForServicesNonBusinessLicensesAndPermits</t>
  </si>
  <si>
    <t>acfr:NetExpenseRevenueChargesForServicesNonBusinessLicensesAndPermits</t>
  </si>
  <si>
    <t>acfr:ChargesForServicesLicensesAndPermitsAndFranchiseFees</t>
  </si>
  <si>
    <t>acfr:NetExpenseRevenueChargesForServicesLicensesAndPermitsAndFranchiseFees</t>
  </si>
  <si>
    <t>acfr:ExpensesForPublicSchoolsServices</t>
  </si>
  <si>
    <t>acfr:RevenueUsedForPublicSchoolsServices</t>
  </si>
  <si>
    <t>acfr:NetExpenseRevenueForPublicSchoolsServices</t>
  </si>
  <si>
    <t>acfr:ExpensesForPublicWaysAndFacilitiesServices</t>
  </si>
  <si>
    <t>acfr:RevenueUsedForPublicWaysAndFacilitiesServices</t>
  </si>
  <si>
    <t>acfr:NetExpenseRevenueForPublicWaysAndFacilitiesServices</t>
  </si>
  <si>
    <t>acfr:ExpensesForPublicAssistanceServices</t>
  </si>
  <si>
    <t>acfr:RevenueUsedForPublicAssistanceServices</t>
  </si>
  <si>
    <t>acfr:NetExpenseRevenueForPublicAssistanceServices</t>
  </si>
  <si>
    <t>acfr:ExpensesForSpecialElectionReimbursement</t>
  </si>
  <si>
    <t>acfr:RevenueForSpecialElectionReimbursement</t>
  </si>
  <si>
    <t>acfr:NetExpenseRevenueForSpecialElectionReimbursement</t>
  </si>
  <si>
    <t>acfr:ExpensesForElections</t>
  </si>
  <si>
    <t>acfr:RevenueUsedForElections</t>
  </si>
  <si>
    <t>acfr:NetExpenseRevenueForElections</t>
  </si>
  <si>
    <t>acfr:ExpensesForSurveyAndRemonumentation</t>
  </si>
  <si>
    <t>acfr:RevenueForSurveyAndRemonumentation</t>
  </si>
  <si>
    <t>acfr:NetExpenseRevenueForSurveyAndRemonumentation</t>
  </si>
  <si>
    <t>acfr:ExpensesForPlanningAndZoning</t>
  </si>
  <si>
    <t>acfr:RevenueUsedForPlanningAndZoning</t>
  </si>
  <si>
    <t>acfr:NetExpenseRevenueForPlanningAndZoning</t>
  </si>
  <si>
    <t>acfr:ExpensesForCemetery</t>
  </si>
  <si>
    <t>acfr:RevenueUsedForCemetery</t>
  </si>
  <si>
    <t>acfr:NetExpenseRevenueForCemetery</t>
  </si>
  <si>
    <t>acfr:ExpensesForEquipmentAndEquipmentRental</t>
  </si>
  <si>
    <t>acfr:RevenueUsedForEquipmentAndEquipmentRental</t>
  </si>
  <si>
    <t>acfr:NetExpenseRevenueForEquipmentAndEquipmentRental</t>
  </si>
  <si>
    <t>acfr:ExpensesForPropertyMaintenance</t>
  </si>
  <si>
    <t>acfr:RevenueUsedForPropertyMaintenance</t>
  </si>
  <si>
    <t>acfr:NetExpenseRevenueForPropertyMaintenance</t>
  </si>
  <si>
    <t>acfr:ExpensesForHomestead</t>
  </si>
  <si>
    <t>acfr:RevenueUsedForHomestead</t>
  </si>
  <si>
    <t>acfr:NetExpenseRevenueForHomestead</t>
  </si>
  <si>
    <t>acfr:ExpensesForBuildingAuthority</t>
  </si>
  <si>
    <t>acfr:RevenueUsedForBuildingAuthority</t>
  </si>
  <si>
    <t>acfr:NetExpenseRevenueForBuildingAuthority</t>
  </si>
  <si>
    <t>acfr:ExpensesForTelecommunications</t>
  </si>
  <si>
    <t>acfr:RevenueUsedForTelecommunications</t>
  </si>
  <si>
    <t>acfr:NetExpenseRevenueForTelecommunications</t>
  </si>
  <si>
    <t>acfr:ExpensesForFacilitiesMaintenance</t>
  </si>
  <si>
    <t>acfr:RevenueForFacilitiesMaintenance</t>
  </si>
  <si>
    <t>acfr:NetExpenseRevenueForFacilitiesMaintenance</t>
  </si>
  <si>
    <t>acfr:ExpensesForTownshipProperties</t>
  </si>
  <si>
    <t>acfr:RevenueUsedForTownshipProperties</t>
  </si>
  <si>
    <t>acfr:NetExpenseRevenueForTownshipProperties</t>
  </si>
  <si>
    <t>acfr:ExpensesForEducationServices</t>
  </si>
  <si>
    <t>acfr:RevenueUsedForEducationServices</t>
  </si>
  <si>
    <t>acfr:NetExpenseRevenueForEducationServices</t>
  </si>
  <si>
    <t>acfr:ExpensesForHigherEducation</t>
  </si>
  <si>
    <t>acfr:RevenueUsedForHigherEducation</t>
  </si>
  <si>
    <t>acfr:NetExpenseRevenueForHigherEducation</t>
  </si>
  <si>
    <t>acfr:ExpensesForUnemploymentCompensation</t>
  </si>
  <si>
    <t>acfr:RevenueUsedForUnemploymentCompensation</t>
  </si>
  <si>
    <t>acfr:NetExpenseRevenueForUnemploymentCompensation</t>
  </si>
  <si>
    <t>acfr:ExpensesForGaragesServices</t>
  </si>
  <si>
    <t>acfr:RevenueUsedForGarageServices</t>
  </si>
  <si>
    <t>acfr:NetExpenseRevenueForGaragesServices</t>
  </si>
  <si>
    <t>acfr:ExpensesForJailStoresCommissaryServices</t>
  </si>
  <si>
    <t>acfr:RevenueUsedForJailStoresCommissaryServices</t>
  </si>
  <si>
    <t>acfr:NetExpenseRevenueForJailStoresCommissaryServices</t>
  </si>
  <si>
    <t>acfr:ExpensesForContingencyServices</t>
  </si>
  <si>
    <t>acfr:RevenueUsedForContingencyServices</t>
  </si>
  <si>
    <t>acfr:NetExpenseRevenueForContingencyServices</t>
  </si>
  <si>
    <t>acfr:ExpensesForOtherPublicServices</t>
  </si>
  <si>
    <t>acfr:RevenueUsedForOtherPublicServices</t>
  </si>
  <si>
    <t>acfr:NetExpenseRevenueForOtherPublicServices</t>
  </si>
  <si>
    <t>acfr:RevenueSharing</t>
  </si>
  <si>
    <t>acfr:NetExpenseRevenueForRevenueSharing</t>
  </si>
  <si>
    <t>acfr:OtherExpenses</t>
  </si>
  <si>
    <t>acfr:RevenueUsedForOtherPrograms</t>
  </si>
  <si>
    <t>acfr:OtherNetExpenseRevenue</t>
  </si>
  <si>
    <t>acfr:Expenses</t>
  </si>
  <si>
    <t>acfr:ProgramRevenues</t>
  </si>
  <si>
    <t>acfr:NetExpenseRevenue</t>
  </si>
  <si>
    <t>acfr:ExpensesForFinancialAndTaxAdministrationInformationTechnology</t>
  </si>
  <si>
    <t>acfr:ExpensesForHousingAndCommunityDevelopment</t>
  </si>
  <si>
    <t>acfr:NetExpenseRevenueForHousingAndCommunityDevelopmentServices</t>
  </si>
  <si>
    <t>acfr:ExpensesForLotteryPrizeAwards</t>
  </si>
  <si>
    <t>acfr:NetExpenseRevenueLotteryPrizes</t>
  </si>
  <si>
    <t>acfr:CapitalOutlay</t>
  </si>
  <si>
    <t>acfr:NetExpenseRevenueForCapitalOutlay</t>
  </si>
  <si>
    <t>acfr:DepreciationExpense</t>
  </si>
  <si>
    <t>acfr:DebtServicePrincipalRepayment</t>
  </si>
  <si>
    <t>acfr:NetExpenseRevenueForDebtServicePrincipalRepayment</t>
  </si>
  <si>
    <t>acfr:DebtServiceInterestAndFiscalCharges</t>
  </si>
  <si>
    <t>acfr:NetExpenseRevenueForDebtServiceInterestAndFiscalCharges</t>
  </si>
  <si>
    <t>acfr:DebtService</t>
  </si>
  <si>
    <t>acfr:NetExpenseRevenueDebtService</t>
  </si>
  <si>
    <t>acfr:DepreciationUnallocated</t>
  </si>
  <si>
    <t>acfr:NetExpenseRevenueForDepreciationUnallocated</t>
  </si>
  <si>
    <t>acfr:CostOfIssueOfBondsAndSecurities</t>
  </si>
  <si>
    <t>acfr:NetExpenseRevenueForCostOfIssueOfBondsAndSecurities</t>
  </si>
  <si>
    <t>acfr:NetExpenseRevenuePublicSafetyProtectiveServices</t>
  </si>
  <si>
    <t>acfr:RevenueFromNationalForestReserveTaxes</t>
  </si>
  <si>
    <t>acfr:RevenueFromTrailerTax</t>
  </si>
  <si>
    <t>acfr:RevenueFromAccomodationsTax</t>
  </si>
  <si>
    <t>acfr:RevenueFromParkingOccupancyTax</t>
  </si>
  <si>
    <t>acfr:RevenueFromIndustrialFacilitiesTax</t>
  </si>
  <si>
    <t>acfr:RevenueFromCommercialFacilitiesTax</t>
  </si>
  <si>
    <t>acfr:RevenueFromIncomeTax</t>
  </si>
  <si>
    <t>acfr:RevenueFromTransactionPrivilegeTax</t>
  </si>
  <si>
    <t>acfr:RevenueFromCurrentPropertyTaxesExtraOrSpecialVoted</t>
  </si>
  <si>
    <t>acfr:RevenueFromCurrentPersonalPropertyTax</t>
  </si>
  <si>
    <t>acfr:RevenuesFromCurrentRealPropertyTax</t>
  </si>
  <si>
    <t>acfr:RevenueFromPropertyTax</t>
  </si>
  <si>
    <t>acfr:RevenueFromDelinquentRealPropertyTax</t>
  </si>
  <si>
    <t>acfr:RevenueFromDelinquentPersonalPropertyTax</t>
  </si>
  <si>
    <t>acfr:RevenueFromMarijuanaTax</t>
  </si>
  <si>
    <t>acfr:RevenueFromCityUtilityUsersTax</t>
  </si>
  <si>
    <t>acfr:RevenueFromMotorFuelTax</t>
  </si>
  <si>
    <t>acfr:RevenueFromLotteryForEducationLotteryProceeds</t>
  </si>
  <si>
    <t>acfr:RevenueFromCorporateTax</t>
  </si>
  <si>
    <t>acfr:RevenueFromUsageOfUtilitiesTax</t>
  </si>
  <si>
    <t>acfr:RevenueFromConventionTax</t>
  </si>
  <si>
    <t>acfr:RevenueFromSalesAndUseTax</t>
  </si>
  <si>
    <t>acfr:RevenueFromSalesTax</t>
  </si>
  <si>
    <t>acfr:RevenueFromUnclaimedProperty</t>
  </si>
  <si>
    <t>acfr:RevenueFromNursingHomeAndHospitalProviderFees</t>
  </si>
  <si>
    <t>acfr:RevenueFromBusinessLicenseTax</t>
  </si>
  <si>
    <t>acfr:RevenueFromPropertyTransferTax</t>
  </si>
  <si>
    <t>acfr:RevenueFromDocumentsTransferTax</t>
  </si>
  <si>
    <t>acfr:RevenueFromTransferStampsTax</t>
  </si>
  <si>
    <t>acfr:RevenueFromHotelAndMotelTax</t>
  </si>
  <si>
    <t>acfr:RevenueFromVehiclesTax</t>
  </si>
  <si>
    <t>acfr:RevenueFromMealsTax</t>
  </si>
  <si>
    <t>acfr:RevenueFromFranchiseIncomeTax</t>
  </si>
  <si>
    <t>acfr:RevenueFromOtherTaxForGeneralPurpose</t>
  </si>
  <si>
    <t>acfr:RevenueFromTaxes</t>
  </si>
  <si>
    <t>acfr:AllowanceForChargebacks</t>
  </si>
  <si>
    <t>acfr:AllowanceForRefunds</t>
  </si>
  <si>
    <t>acfr:RevenueFromCollectionFees</t>
  </si>
  <si>
    <t>acfr:RevenueFromInterestAndPenaltiesOnTaxes</t>
  </si>
  <si>
    <t>acfr:RevenueFromCommunityWideSpecialAssessments</t>
  </si>
  <si>
    <t>acfr:RedemptionsAndReconveyance</t>
  </si>
  <si>
    <t>acfr:RevenueFromCountyExpenseOfSale</t>
  </si>
  <si>
    <t>acfr:RevenueFromCommercialForestReserve</t>
  </si>
  <si>
    <t>acfr:RevenueFromSubMarginalLandAct</t>
  </si>
  <si>
    <t>acfr:RevenueFromTaxRevertedProperty</t>
  </si>
  <si>
    <t>acfr:PaymentInLieuOfTaxes</t>
  </si>
  <si>
    <t>acfr:RevenueFromPropertyTaxAdministrationFee</t>
  </si>
  <si>
    <t>acfr:TaxesAndTaxRelatedRevenues</t>
  </si>
  <si>
    <t>acfr:RevenuesFromInterestAndPenaltiesOnSpecialAssessments</t>
  </si>
  <si>
    <t>acfr:RevenueFromSpecialAssessments</t>
  </si>
  <si>
    <t>acfr:RevenueFromDividends</t>
  </si>
  <si>
    <t>acfr:RevenueFromInterest</t>
  </si>
  <si>
    <t>acfr:RevenueFromInterestAndDividends</t>
  </si>
  <si>
    <t>acfr:InvestmentGainsLosses</t>
  </si>
  <si>
    <t>acfr:InvestmentIncome</t>
  </si>
  <si>
    <t>acfr:RevenueFromInterestAndRent</t>
  </si>
  <si>
    <t>acfr:LeaseInvestmentIncome</t>
  </si>
  <si>
    <t>acfr:InvestmentIncomeAndRentals</t>
  </si>
  <si>
    <t>acfr:RevenueFromRent</t>
  </si>
  <si>
    <t>acfr:RevenueFromRoyalties</t>
  </si>
  <si>
    <t>acfr:RevenueFromRentsAndRoyalties</t>
  </si>
  <si>
    <t>acfr:RevenueFromSharedRevenue</t>
  </si>
  <si>
    <t>acfr:RevenueFromUseOfMoneyAndProperty</t>
  </si>
  <si>
    <t>acfr:RevenueFromGasAndOilRoyalties</t>
  </si>
  <si>
    <t>acfr:RevenueFromCasinoRevenueSharing</t>
  </si>
  <si>
    <t>acfr:RevenueFromRecreationFees</t>
  </si>
  <si>
    <t>acfr:RevenueFromRefundsAndRebates</t>
  </si>
  <si>
    <t>acfr:RevenueFromReimbursements</t>
  </si>
  <si>
    <t>acfr:RevenueFromGrantsAndEntitlementsForSpecificProgramsUnrestricted</t>
  </si>
  <si>
    <t>acfr:GrantsContributionsAndDonationsFromFederalGovernmentalEntities</t>
  </si>
  <si>
    <t>acfr:GrantsContributionsAndDonationsFromStateGovernmentalEntities</t>
  </si>
  <si>
    <t>acfr:GrantsContributionsAndDonationsFromLocalUnits</t>
  </si>
  <si>
    <t>acfr:GrantsContributionsAndDonationsFromOthers</t>
  </si>
  <si>
    <t>acfr:PublicAndPrivateContributions</t>
  </si>
  <si>
    <t>acfr:ProceedsFromBondAndNoteIssuance</t>
  </si>
  <si>
    <t>acfr:PrivateContributionsAndDonations</t>
  </si>
  <si>
    <t>acfr:CashOverOrShort</t>
  </si>
  <si>
    <t>acfr:GainLossOnSaleOfCapitalAssets</t>
  </si>
  <si>
    <t>acfr:RecoveryOfCostIncurred</t>
  </si>
  <si>
    <t>acfr:OtherGeneralRevenues</t>
  </si>
  <si>
    <t>acfr:TransfersNet</t>
  </si>
  <si>
    <t>acfr:TransfersIn</t>
  </si>
  <si>
    <t>acfr:TransfersOut</t>
  </si>
  <si>
    <t>acfr:InternalTransfers</t>
  </si>
  <si>
    <t>acfr:TransferToEscrowForBondRefunding</t>
  </si>
  <si>
    <t>acfr:OtherFinancingSourcesLeaseFinancing</t>
  </si>
  <si>
    <t>acfr:DiscountsOnBondsOrNotes</t>
  </si>
  <si>
    <t>acfr:PremiumOnBondsOrNotes</t>
  </si>
  <si>
    <t>acfr:BondOrInsuranceRecoveries</t>
  </si>
  <si>
    <t>acfr:SpecialItems</t>
  </si>
  <si>
    <t>acfr:ExtraordinaryItems</t>
  </si>
  <si>
    <t>acfr:AdjustmentsForTransferOfRevenuesWithinActivities</t>
  </si>
  <si>
    <t>acfr:GeneralRevenuesAndTransfers</t>
  </si>
  <si>
    <t>Proprietary Funds</t>
  </si>
  <si>
    <t>Business-Type Activities - Enterprise Funds</t>
  </si>
  <si>
    <t>Internal Service Funds</t>
  </si>
  <si>
    <t>Labels</t>
  </si>
  <si>
    <t>Labels with Spaces</t>
  </si>
  <si>
    <t>Acfr</t>
  </si>
  <si>
    <t>ProprietaryFundsRevenuesExpensesAbstract</t>
  </si>
  <si>
    <t>Proprietary Funds, Revenues, Expenses and Changes in Fund Net Position [Abstract]</t>
  </si>
  <si>
    <t>ProprietaryFundsRevenuesExpensesTable</t>
  </si>
  <si>
    <t>Proprietary Funds, Statement of Revenues, Expenses and Changes in Fund Net Position [Table]</t>
  </si>
  <si>
    <t>TypeOfActivitiesProprietaryFundsAxis</t>
  </si>
  <si>
    <t>Type of Activities Proprietary Funds [Axis]</t>
  </si>
  <si>
    <t>ProprietaryFundsMember</t>
  </si>
  <si>
    <t>Proprietary Funds [Member]</t>
  </si>
  <si>
    <t>BusinessTypeActivitiesEnterpriseFundsMember</t>
  </si>
  <si>
    <t>Business Type Activities Enterprise Funds [Member]</t>
  </si>
  <si>
    <t>InternalServiceFundsMember</t>
  </si>
  <si>
    <t>Internal Service Funds [Member]</t>
  </si>
  <si>
    <t>ProprietaryFundsRevenuesExpensesLineItems</t>
  </si>
  <si>
    <t>Proprietary Funds, Statement of Revenues, Expenses and Changes in Fund Net Position [Line Items]</t>
  </si>
  <si>
    <t>OperatingRevenuesAbstract</t>
  </si>
  <si>
    <t>Operating Revenues [Abstract]</t>
  </si>
  <si>
    <t>ChargesForServicesFinesAndForfeituresAbstract</t>
  </si>
  <si>
    <t>Charges for Services, Fines and Forfeitures [Abstract]</t>
  </si>
  <si>
    <t>OperatingExpensesAbstract</t>
  </si>
  <si>
    <t>Operating Expenses [Abstract]</t>
  </si>
  <si>
    <t>HealthOperatingExpensesAbstract</t>
  </si>
  <si>
    <t>Health Operating Expenses [Abstract]</t>
  </si>
  <si>
    <t>ExpensesForLotteryActivitiesAbstract</t>
  </si>
  <si>
    <t>Expenses for Lottery Activities [Abstract]</t>
  </si>
  <si>
    <t>ContributionsFromLocalUnitsAbstract</t>
  </si>
  <si>
    <t>Contributions from Local Units [Abstract]</t>
  </si>
  <si>
    <t>RecreationAndCultureOperatingExpensesAbstract</t>
  </si>
  <si>
    <t>Recreation and Culture Operating Expenses [Abstract]</t>
  </si>
  <si>
    <t>IntergovernmentalRevenueAbstract</t>
  </si>
  <si>
    <t>Intergovernmental Revenue [Abstract]</t>
  </si>
  <si>
    <t>NonoperatingExpensesAbstract</t>
  </si>
  <si>
    <t>Nonoperating Expenses [Abstract]</t>
  </si>
  <si>
    <t>InvestmentIncomeAbstract</t>
  </si>
  <si>
    <t>Investment Income [Abstract]</t>
  </si>
  <si>
    <t>NonoperatingRevenuesExpensesAbstract</t>
  </si>
  <si>
    <t>Nonoperating Revenues Expenses [Abstract]</t>
  </si>
  <si>
    <t>GrantsContributionsAndDonationsAbstract</t>
  </si>
  <si>
    <t>Grants, Contributions and Donations [Abstract]</t>
  </si>
  <si>
    <t>OtherFinancingSourcesAbstract</t>
  </si>
  <si>
    <t>Other Financing Sources [Abstract]</t>
  </si>
  <si>
    <t>CapitalContributionsAndTransfersAbstract</t>
  </si>
  <si>
    <t>Capital Contributions and Transfers [Abstract]</t>
  </si>
  <si>
    <t>ContributionsAbstract</t>
  </si>
  <si>
    <t>Contributions [Abstract]</t>
  </si>
  <si>
    <t>NonoperatingRevenuesAbstract</t>
  </si>
  <si>
    <t>Nonoperating Revenues [Abstract]</t>
  </si>
  <si>
    <t>TransfersAbstract</t>
  </si>
  <si>
    <t>Transfers [Abstract]</t>
  </si>
  <si>
    <t>TaxAndTaxRelatedRevenuesAbstract</t>
  </si>
  <si>
    <t>Tax and Tax Related Revenues and Allowances [Abstract]</t>
  </si>
  <si>
    <t>InterestAndRentsRevenuesAbstract</t>
  </si>
  <si>
    <t>Investment Income and Rentals [Abstract]</t>
  </si>
  <si>
    <t>RevenueFromInterestAndDividendsAbstract</t>
  </si>
  <si>
    <t>Revenue from Interest and Dividends [Abstract]</t>
  </si>
  <si>
    <t>PublicWorksOperatingExpensesAbstract</t>
  </si>
  <si>
    <t>Public Works Operating Expenses [Abstract]</t>
  </si>
  <si>
    <t>ChargesForServicesAbstract</t>
  </si>
  <si>
    <t>Charges for Services, General [Abstract]</t>
  </si>
  <si>
    <t>ChargesForServicesCourtRelatedCharges</t>
  </si>
  <si>
    <t>Revenue for Court Related Charges</t>
  </si>
  <si>
    <t>ChargesForServicesFees</t>
  </si>
  <si>
    <t>Revenue for Fees</t>
  </si>
  <si>
    <t>ChargesForServicesCourtFilingFees</t>
  </si>
  <si>
    <t>Revenue for Court Filing Fees</t>
  </si>
  <si>
    <t>ChargesForServicesJuryDemandFees</t>
  </si>
  <si>
    <t>Revenue for Jury Demand Fees</t>
  </si>
  <si>
    <t>ChargesForServicesWritOfGarnishmentRestitutionAttachmentOrExecution</t>
  </si>
  <si>
    <t>Revenue for Writ of Garnishment, Restitution, Attachment or Execution</t>
  </si>
  <si>
    <t>ChargesForServicesAttorneyFeeReimbursement</t>
  </si>
  <si>
    <t>Revenue for Attorney Fee Reimbursement</t>
  </si>
  <si>
    <t>ChargesForServicesGuardianAdLitemReimbursement</t>
  </si>
  <si>
    <t>Revenue for Guardian Ad Litem Reimbursement</t>
  </si>
  <si>
    <t>ChargesForServicesProbationOversightFee</t>
  </si>
  <si>
    <t>Revenue for Probation Oversight Fee</t>
  </si>
  <si>
    <t>ChargesForServicesEstateInventoryFee</t>
  </si>
  <si>
    <t>Revenue for Estate Inventory Fee</t>
  </si>
  <si>
    <t>ChargesForServicesFriendOfTheCourtStatutoryHandlingFee</t>
  </si>
  <si>
    <t>Revenue for Friend of the Court Statutory Handling Fee</t>
  </si>
  <si>
    <t>ChargesForServicesFriendOfTheCourtServiceFee</t>
  </si>
  <si>
    <t>Revenue for Friend of the Court Service Fee</t>
  </si>
  <si>
    <t>ChargesForServicesMiscellaneousCourtCostsAndFees</t>
  </si>
  <si>
    <t>Revenue for Miscellaneous Court Costs and Fees</t>
  </si>
  <si>
    <t>ChargesForServicesServicesRendered</t>
  </si>
  <si>
    <t>Revenue for Services Rendered</t>
  </si>
  <si>
    <t>ChargesForServicesBuildingInspectionFees</t>
  </si>
  <si>
    <t>Revenue for Building Inspection Fees</t>
  </si>
  <si>
    <t>ChargesForServicesAmbulanceTransportFees</t>
  </si>
  <si>
    <t>Revenue for Ambulance Transport Fees</t>
  </si>
  <si>
    <t>ChargesForServicesTitleSearchFee</t>
  </si>
  <si>
    <t>Revenue for Title Search Fee</t>
  </si>
  <si>
    <t>ChargesForServicesPreForfeitureMailingNoticeCost</t>
  </si>
  <si>
    <t>Revenue for Pre Forfeiture Mailing Notice Cost</t>
  </si>
  <si>
    <t>ChargesForServicesSales</t>
  </si>
  <si>
    <t>Revenue for Sales</t>
  </si>
  <si>
    <t>ChargesForServicesUseAndAdmissionFees</t>
  </si>
  <si>
    <t>Revenue for Use and Admission Fees</t>
  </si>
  <si>
    <t>ChargesForServicesRevenueFromParkingFacilities</t>
  </si>
  <si>
    <t>Revenue for Parking Fees</t>
  </si>
  <si>
    <t>ChargesForServices</t>
  </si>
  <si>
    <t>Revenue for Charges for Services</t>
  </si>
  <si>
    <t>ChargesForServicesTrafficViolations</t>
  </si>
  <si>
    <t>ChargesForServicesOrdinanceFinesAndCosts</t>
  </si>
  <si>
    <t>ChargesForServicesStatuteCosts</t>
  </si>
  <si>
    <t>ChargesForServicesBondForfeituresAndBondCosts</t>
  </si>
  <si>
    <t>RevenueFromFinesAndForfeituresAndPenalties</t>
  </si>
  <si>
    <t>ChargesForServicesLicensesAndPermitsRevenuesAbstract</t>
  </si>
  <si>
    <t>Charges for Services, Licenses and Permits Revenues [Abstract]</t>
  </si>
  <si>
    <t>ChargesForServicesBusinessLicensesAndPermits</t>
  </si>
  <si>
    <t>ChargesForServicesCableTVFranchiseFees</t>
  </si>
  <si>
    <t>ChargesForServicesNonBusinessLicensesAndPermits</t>
  </si>
  <si>
    <t>ChargesForServicesLicensesAndPermitsAndFranchiseFees</t>
  </si>
  <si>
    <t>RevenueFromTuitionAndFees</t>
  </si>
  <si>
    <t>Revenues from Tuition and Fees</t>
  </si>
  <si>
    <t>TaxCollectionFeesForTaxFund</t>
  </si>
  <si>
    <t>Tax Collection Fees for Tax Fund</t>
  </si>
  <si>
    <t>InterestAndPenaltiesForTaxFund</t>
  </si>
  <si>
    <t>Interest and Penalties for Tax Fund</t>
  </si>
  <si>
    <t>RevenueFromTuitionAndFeesNetOfAllowances</t>
  </si>
  <si>
    <t>Revenues from Tuition and Fees (Net of Allowances)</t>
  </si>
  <si>
    <t>ScholarshipAllowances</t>
  </si>
  <si>
    <t>Scholarship Allowances</t>
  </si>
  <si>
    <t>TuitionAndFeesAllowances</t>
  </si>
  <si>
    <t>Tuition and Fees, Allowance</t>
  </si>
  <si>
    <t>ChargesToOtherFunds</t>
  </si>
  <si>
    <t>Charges to Other Funds</t>
  </si>
  <si>
    <t>RevenueFares</t>
  </si>
  <si>
    <t>Fare Revenue</t>
  </si>
  <si>
    <t>RegulatedOperatingRevenueWasteWater</t>
  </si>
  <si>
    <t>Regulated Operating Revenue, Waste Water</t>
  </si>
  <si>
    <t>RegulatedOperatingRevenueWater</t>
  </si>
  <si>
    <t>Regulated Operating Revenue, Water</t>
  </si>
  <si>
    <t>RevenuefromAuxiliaryEnterprises</t>
  </si>
  <si>
    <t>Revenues from Auxiliary Enterprises</t>
  </si>
  <si>
    <t>RevenueFromConnectionFees</t>
  </si>
  <si>
    <t>Revenues from Connection Fees</t>
  </si>
  <si>
    <t>RevenueFromRents</t>
  </si>
  <si>
    <t>Revenues from Rents</t>
  </si>
  <si>
    <t>RevenueFromInstallationFees</t>
  </si>
  <si>
    <t>Revenues from Installation Fees</t>
  </si>
  <si>
    <t>RevenueFromChargesForUtilities</t>
  </si>
  <si>
    <t>Revenues from Charges for Utilities</t>
  </si>
  <si>
    <t>RevenueFromSaleOfFuel</t>
  </si>
  <si>
    <t>Revenues from Sale of Fuel</t>
  </si>
  <si>
    <t>RevenueFromRefundsAndRebates</t>
  </si>
  <si>
    <t>Revenues from Refunds and Rebates</t>
  </si>
  <si>
    <t>RevenueFromReimbursements</t>
  </si>
  <si>
    <t>Revenues from Reimbursements</t>
  </si>
  <si>
    <t>LotteryRevenuesAbstract</t>
  </si>
  <si>
    <t>Lottery Revenues [Abstract]</t>
  </si>
  <si>
    <t>RevenueFromLotteryTicketSales</t>
  </si>
  <si>
    <t>Revenues from Lottery Ticket Sales</t>
  </si>
  <si>
    <t>RevenueFromLotteryLicenseApplicationFees</t>
  </si>
  <si>
    <t>Revenues from Lottery License Application Fees</t>
  </si>
  <si>
    <t>RevenueFromLotterySecurityProceeds</t>
  </si>
  <si>
    <t>Revenues from Lottery Security Proceeds</t>
  </si>
  <si>
    <t>ExpensesForLotteryLicenseApplicationFees</t>
  </si>
  <si>
    <t>OperatingContributionsAndPremiums</t>
  </si>
  <si>
    <t>Operating Contributions and Premiums</t>
  </si>
  <si>
    <t>OperatingGrants</t>
  </si>
  <si>
    <t>Operating Grants</t>
  </si>
  <si>
    <t>OtherOperatingRevenue</t>
  </si>
  <si>
    <t>Other Operating Revenue</t>
  </si>
  <si>
    <t>RevenueOperating</t>
  </si>
  <si>
    <t>Operating Revenue</t>
  </si>
  <si>
    <t>ExpensesForDepartmentOfPublicWorksDPW</t>
  </si>
  <si>
    <t>Expenses for Department of Public Works (DPW)</t>
  </si>
  <si>
    <t>ExpensesForEngineersEngineering</t>
  </si>
  <si>
    <t>Expenses for Engineers, Engineering</t>
  </si>
  <si>
    <t>ExpensesForSanitationDepartment</t>
  </si>
  <si>
    <t>Expenses for Sanitation Department</t>
  </si>
  <si>
    <t>ExpensesForSanitaryLandfill</t>
  </si>
  <si>
    <t>Expenses for Sanitary Landfill</t>
  </si>
  <si>
    <t>ExpensesForSewageDisposal</t>
  </si>
  <si>
    <t>Expenses for Sewage Disposal</t>
  </si>
  <si>
    <t>ExpensesForWaterAndSewerSystems</t>
  </si>
  <si>
    <t>Expenses for Water and Sewer Systems</t>
  </si>
  <si>
    <t>ExpensesForRubbishCollection</t>
  </si>
  <si>
    <t>Expenses for Rubbish Collection</t>
  </si>
  <si>
    <t>ExpensesForAirportsServices</t>
  </si>
  <si>
    <t>Expenses for Airport Services</t>
  </si>
  <si>
    <t>ExpensesForTransportationServices</t>
  </si>
  <si>
    <t>Expenses for Transportation Services</t>
  </si>
  <si>
    <t>ExpensesForHarborServices</t>
  </si>
  <si>
    <t>Expenses for Harbor Services</t>
  </si>
  <si>
    <t>ExpensesForHospitalization</t>
  </si>
  <si>
    <t>Expenses for Hospitalization</t>
  </si>
  <si>
    <t>ExpensesForAmbulance</t>
  </si>
  <si>
    <t>Expenses for Ambulance</t>
  </si>
  <si>
    <t>ExpensesForHospitalOperations</t>
  </si>
  <si>
    <t>Expenses for Hospital Operations</t>
  </si>
  <si>
    <t>ExpensesForParksAndRecreationDepartment</t>
  </si>
  <si>
    <t>Expenses for Parks and Recreation Department</t>
  </si>
  <si>
    <t>ExpensesForParksAdministration</t>
  </si>
  <si>
    <t>Expenses for Parks Administration</t>
  </si>
  <si>
    <t>ExpensesForParksFacilities</t>
  </si>
  <si>
    <t>Expenses for Parks Facilities</t>
  </si>
  <si>
    <t>ExpensesForParksSupervision</t>
  </si>
  <si>
    <t>Expenses for Parks Supervision</t>
  </si>
  <si>
    <t>ExpensesForParksPolicing</t>
  </si>
  <si>
    <t>Expenses for Parks Policing</t>
  </si>
  <si>
    <t>ExpensesForParksLighting</t>
  </si>
  <si>
    <t>Expenses for Parks Lighting</t>
  </si>
  <si>
    <t>ExpensesForParksMaintenance</t>
  </si>
  <si>
    <t>Expenses for Parks Maintenance</t>
  </si>
  <si>
    <t>ExpensesForParksAndRecreation</t>
  </si>
  <si>
    <t>Expenses for Parks and Recreation</t>
  </si>
  <si>
    <t>ExpensesForAcademicSupport</t>
  </si>
  <si>
    <t>Expenses for Academic Support</t>
  </si>
  <si>
    <t>ExpensesForAuditoriumCivicCenter</t>
  </si>
  <si>
    <t>Expenses for Auditorium, Civic Center</t>
  </si>
  <si>
    <t>ExpensesForOtherPublicServices</t>
  </si>
  <si>
    <t>Expenses for Other Public Services</t>
  </si>
  <si>
    <t>ExpensesForInstruction</t>
  </si>
  <si>
    <t>Expenses for Instruction</t>
  </si>
  <si>
    <t>ExpensesForStudentGrantsAndScholarships</t>
  </si>
  <si>
    <t>Expenses for Student Grants and Scholarships</t>
  </si>
  <si>
    <t>ExpensesForFinancialAndTaxAdministrationInformationTechnology</t>
  </si>
  <si>
    <t>Expenses for Information Technology</t>
  </si>
  <si>
    <t>ExpensesForStudentService</t>
  </si>
  <si>
    <t>Expenses for Student Services</t>
  </si>
  <si>
    <t>ExpensesForSalariesAndBenefits</t>
  </si>
  <si>
    <t>Expenses for Salaries and Benefits</t>
  </si>
  <si>
    <t>BenefitsExpensePensionAndOPEBAbstract</t>
  </si>
  <si>
    <t>Benefits Expense, Pension and OPEB [Abstract]</t>
  </si>
  <si>
    <t>OPEBExpense</t>
  </si>
  <si>
    <t>OPEB Expense</t>
  </si>
  <si>
    <t>PensionExpense</t>
  </si>
  <si>
    <t>Pension Expense</t>
  </si>
  <si>
    <t>BenefitsExpensePensionAndOPEB</t>
  </si>
  <si>
    <t>Benefits Expense, Pension and OPEB</t>
  </si>
  <si>
    <t>BenefitsExpense</t>
  </si>
  <si>
    <t>Benefits Expense</t>
  </si>
  <si>
    <t>InterestExpense</t>
  </si>
  <si>
    <t>Interest Expense</t>
  </si>
  <si>
    <t>CommunicationExpense</t>
  </si>
  <si>
    <t>Communication Expense</t>
  </si>
  <si>
    <t>CommunityPromotionExpense</t>
  </si>
  <si>
    <t>Community Promotion Expense</t>
  </si>
  <si>
    <t>PrintingAndPublishingExpense</t>
  </si>
  <si>
    <t>Printing and Publishing Expense</t>
  </si>
  <si>
    <t>ExpensesForClaimsAndJudgments</t>
  </si>
  <si>
    <t>Expenses for Claims and Judgments</t>
  </si>
  <si>
    <t>ExpensesForServicesAndSupplies</t>
  </si>
  <si>
    <t>Expenses for Services and Supplies</t>
  </si>
  <si>
    <t>ExpensesForStateInstitutions</t>
  </si>
  <si>
    <t>Expenses for State Institutions</t>
  </si>
  <si>
    <t>ExpensesForAuxiliaryEnterprises</t>
  </si>
  <si>
    <t>Expenses for Auxiliary Enterprises</t>
  </si>
  <si>
    <t>ExpensesForRefundsAndRebates</t>
  </si>
  <si>
    <t>Expenses for Refunds and Rebates</t>
  </si>
  <si>
    <t>ExpensesForProfessionalServices</t>
  </si>
  <si>
    <t>Expenses for Professional and Contractual Services</t>
  </si>
  <si>
    <t>ExpensesForEquipmentAndEquipmentRental</t>
  </si>
  <si>
    <t>Expenses for Equipment and Equipment Rental</t>
  </si>
  <si>
    <t>RentExpense</t>
  </si>
  <si>
    <t>Rent Expense</t>
  </si>
  <si>
    <t>ExpensesForSpecialAssessments</t>
  </si>
  <si>
    <t>Expenses for Special Assessments</t>
  </si>
  <si>
    <t>RepairAndMaintenance</t>
  </si>
  <si>
    <t>Repair and Maintenance</t>
  </si>
  <si>
    <t>ExpensesForGeneralGovernmentServices</t>
  </si>
  <si>
    <t>Expenses for General Government Services</t>
  </si>
  <si>
    <t>ExpensesForInstitutionalSupport</t>
  </si>
  <si>
    <t>Expenses for Institutional Support</t>
  </si>
  <si>
    <t>CostOfMaterialsAndServicesRendered</t>
  </si>
  <si>
    <t>Cost of Materials and Services Rendered</t>
  </si>
  <si>
    <t>DepreciationExpense</t>
  </si>
  <si>
    <t>AmortizationExpense</t>
  </si>
  <si>
    <t>Amortization Expense</t>
  </si>
  <si>
    <t>DepletionDepreciationAndAmortizationExpense</t>
  </si>
  <si>
    <t>Depletion, Depreciation and Amortization Expense</t>
  </si>
  <si>
    <t>BadDebtExpense</t>
  </si>
  <si>
    <t>Bad Debt Expense</t>
  </si>
  <si>
    <t>ExpensesForUtilities</t>
  </si>
  <si>
    <t>Utilities Expense</t>
  </si>
  <si>
    <t>HousingAssistancePaymentsExpense</t>
  </si>
  <si>
    <t>Housing Assistance Payments</t>
  </si>
  <si>
    <t>TenantServicesExpenses</t>
  </si>
  <si>
    <t>Tenant Services Expense</t>
  </si>
  <si>
    <t>InsuranceExpense</t>
  </si>
  <si>
    <t>Insurance Expense</t>
  </si>
  <si>
    <t>StateTrunklineOverheadExpense</t>
  </si>
  <si>
    <t>State Trunkline Overhead Expense</t>
  </si>
  <si>
    <t>HealthServicesExpense</t>
  </si>
  <si>
    <t>Health Services Expense</t>
  </si>
  <si>
    <t>ExpensesForProtectiveServices</t>
  </si>
  <si>
    <t>Protective Services</t>
  </si>
  <si>
    <t>SewageTreatmentExpense</t>
  </si>
  <si>
    <t>Sewage Treatment Expense</t>
  </si>
  <si>
    <t>MaterialsAndSuppliesExpense</t>
  </si>
  <si>
    <t>Materials and Supplies Expense</t>
  </si>
  <si>
    <t>FinancialAidExpense</t>
  </si>
  <si>
    <t>Financial Aid Expense</t>
  </si>
  <si>
    <t>ExpensesForLotteryPrizeAwards</t>
  </si>
  <si>
    <t>Expenses for Lottery Prize Awards</t>
  </si>
  <si>
    <t>ExpensesForLotteryGameCosts</t>
  </si>
  <si>
    <t>Expenses for Lottery Game Costs</t>
  </si>
  <si>
    <t>ExpensesForLotteryRetailerCommissions</t>
  </si>
  <si>
    <t>Expenses for Lottery Retailer Commissions</t>
  </si>
  <si>
    <t>ExpensesForLotteryRetailerBonuses</t>
  </si>
  <si>
    <t>Expenses for Lottery Retailer Bonuses</t>
  </si>
  <si>
    <t>ExpensesForLotteryOperatorFees</t>
  </si>
  <si>
    <t>Expenses for Lottery Operator Fees</t>
  </si>
  <si>
    <t>ExpensesForLotteryPromotionPublicRelationsAndPointOfSale</t>
  </si>
  <si>
    <t>Expenses for Lottery Promotion, Public Relations, and Point of Sale</t>
  </si>
  <si>
    <t>InterestExpenseImputedOnAnnuitizedPrizeLiability</t>
  </si>
  <si>
    <t>Interest Expense Imputed on Annuitized Prize Liability</t>
  </si>
  <si>
    <t>OtherLotteryCosts</t>
  </si>
  <si>
    <t>Other Lottery Costs</t>
  </si>
  <si>
    <t>OtherOperatingExpenses</t>
  </si>
  <si>
    <t>Other Operating Expenses</t>
  </si>
  <si>
    <t>OperatingExpense</t>
  </si>
  <si>
    <t>Operating Expense</t>
  </si>
  <si>
    <t>OperatingIncomeLoss</t>
  </si>
  <si>
    <t>Operating Income (Loss)</t>
  </si>
  <si>
    <t>TaxRevenuesAbstract</t>
  </si>
  <si>
    <t>Nonoperating Revenues</t>
  </si>
  <si>
    <t>Tax Revenues [Abstract]</t>
  </si>
  <si>
    <t>RevenueFromNationalForestReserveTaxes</t>
  </si>
  <si>
    <t>Revenues from National Forest Reserve Taxes</t>
  </si>
  <si>
    <t>RevenueFromTrailerTax</t>
  </si>
  <si>
    <t>Revenues from Trailer Tax</t>
  </si>
  <si>
    <t>RevenueFromAccomodationsTax</t>
  </si>
  <si>
    <t>Revenues from Accommodations Tax (PA 263 of 1974)</t>
  </si>
  <si>
    <t>RevenueFromParkingOccupancyTax</t>
  </si>
  <si>
    <t>Revenues from Parking Occupancy Tax</t>
  </si>
  <si>
    <t>RevenueFromIndustrialFacilitiesTax</t>
  </si>
  <si>
    <t>Revenues from Industrial Facilities Tax</t>
  </si>
  <si>
    <t>RevenueFromCommercialFacilitiesTax</t>
  </si>
  <si>
    <t>Revenues from Commercial Facilities Tax</t>
  </si>
  <si>
    <t>RevenueFromIncomeTax</t>
  </si>
  <si>
    <t>Revenues from Income Tax</t>
  </si>
  <si>
    <t>RevenueFromTransactionPrivilegeTax</t>
  </si>
  <si>
    <t>Revenues from Transaction Privilege Tax</t>
  </si>
  <si>
    <t>PropertyTaxAbstract</t>
  </si>
  <si>
    <t>Property Tax [Abstract]</t>
  </si>
  <si>
    <t>RevenueFromCurrentPropertyTaxesExtraOrSpecialVoted</t>
  </si>
  <si>
    <t>Revenues from Current Property Taxes, Extra or Special Voted</t>
  </si>
  <si>
    <t>RevenueFromCurrentPersonalPropertyTax</t>
  </si>
  <si>
    <t>Revenues from Current Personal Property Tax</t>
  </si>
  <si>
    <t>RevenuesFromCurrentRealPropertyTax</t>
  </si>
  <si>
    <t>Revenues from Current Real Property Tax</t>
  </si>
  <si>
    <t>RevenueFromPropertyTax</t>
  </si>
  <si>
    <t>Revenues from Property Tax</t>
  </si>
  <si>
    <t>RevenueFromDelinquentRealPropertyTax</t>
  </si>
  <si>
    <t>Revenues from Delinquent Real Property Tax</t>
  </si>
  <si>
    <t>RevenueFromDelinquentPersonalPropertyTax</t>
  </si>
  <si>
    <t>Revenues from Delinquent Personal Property Tax</t>
  </si>
  <si>
    <t>RevenueFromInterestAndPenaltiesOnTaxes</t>
  </si>
  <si>
    <t>Revenues from Interest and Penalties on Taxes</t>
  </si>
  <si>
    <t>RevenueFromSalesTax</t>
  </si>
  <si>
    <t>Revenues from Sales Tax</t>
  </si>
  <si>
    <t>RevenueFromMarijuanaTax</t>
  </si>
  <si>
    <t>Revenues from Marijuana Tax</t>
  </si>
  <si>
    <t>RevenueFromUsageOfUtilitiesTax</t>
  </si>
  <si>
    <t>Revenues from Usage of Utilities Tax</t>
  </si>
  <si>
    <t>RevenueFromCityUtilityUsersTax</t>
  </si>
  <si>
    <t>Revenues from City Utility Users Tax</t>
  </si>
  <si>
    <t>RevenueFromSalesAndUseTax</t>
  </si>
  <si>
    <t>Revenues from Sales and Use Tax</t>
  </si>
  <si>
    <t>RevenueFromMotorFuelTax</t>
  </si>
  <si>
    <t>Revenues from Motor Fuel Tax</t>
  </si>
  <si>
    <t>RevenueFromLotteryForEducationLotteryProceeds</t>
  </si>
  <si>
    <t>Revenues from Lottery for Education, Lottery Proceeds</t>
  </si>
  <si>
    <t>RevenueFromCorporateTax</t>
  </si>
  <si>
    <t>Revenues from Corporate Tax</t>
  </si>
  <si>
    <t>RevenueFromConventionTax</t>
  </si>
  <si>
    <t>Revenues from Convention Tax</t>
  </si>
  <si>
    <t>RevenueFromUnclaimedProperty</t>
  </si>
  <si>
    <t>Revenues from Unclaimed Property</t>
  </si>
  <si>
    <t>RevenueFromNursingHomeAndHospitalProviderFees</t>
  </si>
  <si>
    <t>Revenues from Nursing Home and Hospital Provider Fees</t>
  </si>
  <si>
    <t>RevenueFromBusinessLicenseTax</t>
  </si>
  <si>
    <t>Revenues from Business License Tax</t>
  </si>
  <si>
    <t>RevenueFromPropertyTransferTax</t>
  </si>
  <si>
    <t>Revenues from Property Transfer Tax</t>
  </si>
  <si>
    <t>RevenueFromDocumentsTransferTax</t>
  </si>
  <si>
    <t>Revenues from Documents Transfer Tax</t>
  </si>
  <si>
    <t>RevenueFromTransferStampsTax</t>
  </si>
  <si>
    <t>Revenues from Transfer Stamps Tax</t>
  </si>
  <si>
    <t>RevenueFromHotelAndMotelTax</t>
  </si>
  <si>
    <t>Revenues from Hotel and Motel Tax</t>
  </si>
  <si>
    <t>RevenueFromVehiclesTax</t>
  </si>
  <si>
    <t>Revenues from Vehicles Tax</t>
  </si>
  <si>
    <t>RevenueFromMealsTax</t>
  </si>
  <si>
    <t>Revenues from Meals Tax</t>
  </si>
  <si>
    <t>RevenueFromFranchiseIncomeTax</t>
  </si>
  <si>
    <t>Revenues from Franchise Income Tax</t>
  </si>
  <si>
    <t>RevenueFromOtherTaxForGeneralPurpose</t>
  </si>
  <si>
    <t>Revenues from Other Tax for General Purpose</t>
  </si>
  <si>
    <t>RevenueFromTaxes</t>
  </si>
  <si>
    <t>Revenues from Taxes</t>
  </si>
  <si>
    <t>RevenueFromAllowanceForTaxesAbstract</t>
  </si>
  <si>
    <t>Allowances [Abstract]</t>
  </si>
  <si>
    <t>AllowanceForChargebacks</t>
  </si>
  <si>
    <t>AllowanceForRefunds</t>
  </si>
  <si>
    <t>RevenueFromCollectionFees</t>
  </si>
  <si>
    <t>Revenues from Collection Fees</t>
  </si>
  <si>
    <t>RevenueFromCommunityWideSpecialAssessments</t>
  </si>
  <si>
    <t>Revenues from Community Wide Special Assessments</t>
  </si>
  <si>
    <t>RedemptionsAndReconveyance</t>
  </si>
  <si>
    <t>RevenueFromCountyExpenseOfSale</t>
  </si>
  <si>
    <t>Revenues from County Expense of Sale</t>
  </si>
  <si>
    <t>RevenueFromCommercialForestReserve</t>
  </si>
  <si>
    <t>Revenues from Commercial Forest Reserve</t>
  </si>
  <si>
    <t>RevenueFromSubMarginalLandAct</t>
  </si>
  <si>
    <t>Revenues from Sub Marginal Land Act</t>
  </si>
  <si>
    <t>RevenueFromTaxRevertedProperty</t>
  </si>
  <si>
    <t>Revenues from Tax Reverted Property</t>
  </si>
  <si>
    <t>PaymentInLieuOfTaxes</t>
  </si>
  <si>
    <t>RevenueFromPropertyTaxAdministrationFee</t>
  </si>
  <si>
    <t>Revenues from Property Tax Administration Fee</t>
  </si>
  <si>
    <t>TaxesAndTaxRelatedRevenues</t>
  </si>
  <si>
    <t>SpecialAssessmentsAbstract</t>
  </si>
  <si>
    <t>Special Assessments [Abstract]</t>
  </si>
  <si>
    <t>RevenuesFromInterestAndPenaltiesOnSpecialAssessments</t>
  </si>
  <si>
    <t>Revenues from Interest and Penalties on Special Assessments</t>
  </si>
  <si>
    <t>RevenueFromSpecialAssessments</t>
  </si>
  <si>
    <t>Revenues from Special Assessments</t>
  </si>
  <si>
    <t>IntergovernmentalRevenueFromFederalGovernmentAbstract</t>
  </si>
  <si>
    <t>Intergovernmental Revenues from Federal Government [Abstract]</t>
  </si>
  <si>
    <t>FederalGrantsGeneralGovernment</t>
  </si>
  <si>
    <t>Federal Grants, General Government</t>
  </si>
  <si>
    <t>FederalGrantsPublicSafety</t>
  </si>
  <si>
    <t>Federal Grants, Public Safety</t>
  </si>
  <si>
    <t>FederalGrantsSanitation</t>
  </si>
  <si>
    <t>Federal Grants, Sanitation</t>
  </si>
  <si>
    <t>FederalGrantsHealthAndHospital</t>
  </si>
  <si>
    <t>Federal Grants, Health and Hospital</t>
  </si>
  <si>
    <t>FederalGrantsWelfare</t>
  </si>
  <si>
    <t>Federal Grants, Welfare</t>
  </si>
  <si>
    <t>FederalGrantsCultureAndRecreation</t>
  </si>
  <si>
    <t>Federal Grants, Culture and Recreation</t>
  </si>
  <si>
    <t>FederalGrantsCommunityDevelopmentBlockGrants</t>
  </si>
  <si>
    <t>Federal Grants, Community Development Block Grants</t>
  </si>
  <si>
    <t>FederalCapitalGrants</t>
  </si>
  <si>
    <t>Federal Capital Grants</t>
  </si>
  <si>
    <t>GrantsContributionsAndDonationsFromFederalGovernmentalEntities</t>
  </si>
  <si>
    <t>IntergovernmentalRevenueFromStateGovernmentAbstract</t>
  </si>
  <si>
    <t>Intergovernmental Revenues from State Government [Abstract]</t>
  </si>
  <si>
    <t>StateGrantsPublicSafety</t>
  </si>
  <si>
    <t>State Grants, Public Safety</t>
  </si>
  <si>
    <t>StateGrantsDrunkDrivingCaseFlowAssistance</t>
  </si>
  <si>
    <t>State Grants, Drunk Driving Case Flow Assistance</t>
  </si>
  <si>
    <t>StateGrantsDrugCaseInformationManagementAccount</t>
  </si>
  <si>
    <t>State Grants, Drug Case Information Management Account</t>
  </si>
  <si>
    <t>StateGrantsHighwaysAndStreets</t>
  </si>
  <si>
    <t>State Grants, Highway and Streets</t>
  </si>
  <si>
    <t>StateGrantsCourtEquity</t>
  </si>
  <si>
    <t>State Grants, Court Equity</t>
  </si>
  <si>
    <t>StateGrantsSanitation</t>
  </si>
  <si>
    <t>State Grants, Sanitation</t>
  </si>
  <si>
    <t>StateGrantsHealth</t>
  </si>
  <si>
    <t>State Grants, Health</t>
  </si>
  <si>
    <t>StateGrantsWelfare</t>
  </si>
  <si>
    <t>State Grants, Welfare</t>
  </si>
  <si>
    <t>StateGrantsCultureAndRecreation</t>
  </si>
  <si>
    <t>State Grants, Culture and Recreation</t>
  </si>
  <si>
    <t>StateGrantsCrimeVictimsRights</t>
  </si>
  <si>
    <t>State Grants, Crime Victims Rights</t>
  </si>
  <si>
    <t>StateGrantsIndigentDefenseGrant</t>
  </si>
  <si>
    <t>State Grants, Indigent Defense Grant</t>
  </si>
  <si>
    <t>StateGrantsStateRevenueSharing</t>
  </si>
  <si>
    <t>State Grants, State Revenue Sharing</t>
  </si>
  <si>
    <t>StateGrantsLocalCommunityStabilizationShare</t>
  </si>
  <si>
    <t>State Grants, Local Community Stabilization Share</t>
  </si>
  <si>
    <t>StateGrantsSurveyAndRemonumentation</t>
  </si>
  <si>
    <t>State Grants, Survey and Remonumentation</t>
  </si>
  <si>
    <t>StateGrantsSpecialElectionReimbursement</t>
  </si>
  <si>
    <t>State Grants, Special Election Reimbursement</t>
  </si>
  <si>
    <t>StateCapitalGrants</t>
  </si>
  <si>
    <t>State Capital Grants</t>
  </si>
  <si>
    <t>GrantsContributionsAndDonationsFromStateGovernmentalEntities</t>
  </si>
  <si>
    <t>GrantsContributionsAndDonationsFromLocalUnits</t>
  </si>
  <si>
    <t>GrantsContributionsAndDonationsFromOthers</t>
  </si>
  <si>
    <t>PrivateContributionsAndDonations</t>
  </si>
  <si>
    <t>RevenueFromDividends</t>
  </si>
  <si>
    <t>Revenues from Dividends</t>
  </si>
  <si>
    <t>RevenueFromInterest</t>
  </si>
  <si>
    <t>Revenues from Interest</t>
  </si>
  <si>
    <t>RevenueFromInterestAndDividends</t>
  </si>
  <si>
    <t>Revenues from Interest and Dividends</t>
  </si>
  <si>
    <t>RevenuesFromRentsAndRoyaltiesAbstract</t>
  </si>
  <si>
    <t>Revenues from Rents and Royalties [Abstract]</t>
  </si>
  <si>
    <t>RevenueFromRent</t>
  </si>
  <si>
    <t>Revenues from Rent</t>
  </si>
  <si>
    <t>RevenueFromRoyalties</t>
  </si>
  <si>
    <t>Revenues from Royalties</t>
  </si>
  <si>
    <t>RevenueFromRentsAndRoyalties</t>
  </si>
  <si>
    <t>Revenues from Rents and Royalties</t>
  </si>
  <si>
    <t>InvestmentGainsLosses</t>
  </si>
  <si>
    <t>InvestmentIncome</t>
  </si>
  <si>
    <t>RevenueFromInterestAndRent</t>
  </si>
  <si>
    <t>Revenues from Interest, Dividends, Royalties and Rent</t>
  </si>
  <si>
    <t>LeaseInvestmentIncome</t>
  </si>
  <si>
    <t>InvestmentIncomeAndRentals</t>
  </si>
  <si>
    <t>RevenueFromSubsidies</t>
  </si>
  <si>
    <t>Revenues from Subsidies</t>
  </si>
  <si>
    <t>PublicAndPrivateContributions</t>
  </si>
  <si>
    <t>RevenuesFromConnectionFeesNonoperating</t>
  </si>
  <si>
    <t>Revenues from Connection Fees, Nonoperating</t>
  </si>
  <si>
    <t>StateRetirementPlanContributions</t>
  </si>
  <si>
    <t>State Retirement Plan Contributions</t>
  </si>
  <si>
    <t>StateOPEBContribution</t>
  </si>
  <si>
    <t>State OPEB Contribution</t>
  </si>
  <si>
    <t>GainLossOnSaleOfCapitalAssets</t>
  </si>
  <si>
    <t>CashOverOrShort</t>
  </si>
  <si>
    <t>Gifts</t>
  </si>
  <si>
    <t>StateAppropriations</t>
  </si>
  <si>
    <t>State Appropriations</t>
  </si>
  <si>
    <t>MiscellaneousOtherRevenue</t>
  </si>
  <si>
    <t>Miscellaneous Other Revenue</t>
  </si>
  <si>
    <t>OtherNonoperatingRevenuesExpenses</t>
  </si>
  <si>
    <t>Other Nonoperating Revenues (Expenses)</t>
  </si>
  <si>
    <t>NonoperatingRevenues</t>
  </si>
  <si>
    <t>GrantRelatedExpenses</t>
  </si>
  <si>
    <t>Grant Related Expenses</t>
  </si>
  <si>
    <t>ProjectCosts</t>
  </si>
  <si>
    <t>Project Costs</t>
  </si>
  <si>
    <t>ContributionsToOtherGovernments</t>
  </si>
  <si>
    <t>Contributions to Other Governments</t>
  </si>
  <si>
    <t>ExpensesForOtherWelfareServices</t>
  </si>
  <si>
    <t>Expenses for Other Welfare Services</t>
  </si>
  <si>
    <t>IssuanceCostAndAmortizationOfBondDiscount</t>
  </si>
  <si>
    <t>Issuance Cost and Amortization of Bond Discount</t>
  </si>
  <si>
    <t>DebtServiceInterestAndFiscalCharges</t>
  </si>
  <si>
    <t>NonoperatingExpenses</t>
  </si>
  <si>
    <t>Nonoperating Expenses</t>
  </si>
  <si>
    <t>NonoperatingRevenuesAndExpenses</t>
  </si>
  <si>
    <t>Nonoperating Revenues and (Expenses)</t>
  </si>
  <si>
    <t>ContributionsCapital</t>
  </si>
  <si>
    <t>Contributions, Capital</t>
  </si>
  <si>
    <t>ContributionsfromCitizensAndDevelopers</t>
  </si>
  <si>
    <t>Contributions from Citizens and Developers</t>
  </si>
  <si>
    <t>ContributionsOther</t>
  </si>
  <si>
    <t>Contributions, Other</t>
  </si>
  <si>
    <t>Contributions</t>
  </si>
  <si>
    <t>TransfersIn</t>
  </si>
  <si>
    <t>TransfersOut</t>
  </si>
  <si>
    <t>TransfersofCapitalAssetsFromToOtherFunds</t>
  </si>
  <si>
    <t>Transfers of Capital Assets From (To) Other Funds</t>
  </si>
  <si>
    <t>TotalCapitalContributionsAndTransfers</t>
  </si>
  <si>
    <t>Capital Contributions and Transfers</t>
  </si>
  <si>
    <t>OtherFinancingSourcesLeaseFinancing</t>
  </si>
  <si>
    <t>Other Financing Sources</t>
  </si>
  <si>
    <t>ProceedsFromSaleOfBondsNotes</t>
  </si>
  <si>
    <t>Proceeds from Sale of Bonds, Notes</t>
  </si>
  <si>
    <t>PremiumOnBondsOrNotes</t>
  </si>
  <si>
    <t>BondOrInsuranceRecoveries</t>
  </si>
  <si>
    <t>OtherFinancingSources</t>
  </si>
  <si>
    <t>ProceedsFromBondAndNoteIssuance</t>
  </si>
  <si>
    <t>NetPositionAbstract</t>
  </si>
  <si>
    <t>Net Position [Abstract]</t>
  </si>
  <si>
    <t>ChangeInAccountingPrinciple</t>
  </si>
  <si>
    <t>Change in Accounting Principle</t>
  </si>
  <si>
    <t>NetPositionRestated</t>
  </si>
  <si>
    <t>Net Position, Restated</t>
  </si>
  <si>
    <t>Statement of Revenues, Expenses, and Changes in Net Position</t>
  </si>
  <si>
    <t>Totals</t>
  </si>
  <si>
    <t>acfr:RevenueOperating</t>
  </si>
  <si>
    <t>Total Operating Revenues</t>
  </si>
  <si>
    <t>acfr:OperatingExpense</t>
  </si>
  <si>
    <t>Total Operating Expenses</t>
  </si>
  <si>
    <t>acfr:NonoperatingRevenuesAndExpenses</t>
  </si>
  <si>
    <t>Total Nonoperating Revenues (expenses)</t>
  </si>
  <si>
    <t>acfr:ContributionsCapital</t>
  </si>
  <si>
    <t>Total Capital Contributions</t>
  </si>
  <si>
    <t>Change in net position</t>
  </si>
  <si>
    <t>OPERATING EXPENSES</t>
  </si>
  <si>
    <t>OPERATING REVENUES</t>
  </si>
  <si>
    <t>NONOPERATING REVENUES (EXPENSES)</t>
  </si>
  <si>
    <t xml:space="preserve">	
acfr:IncomeLossBeforeCapitalContributions</t>
  </si>
  <si>
    <t>Income (loss) before capital contributions</t>
  </si>
  <si>
    <t>CAPITAL CONTRIBUTIONS</t>
  </si>
  <si>
    <t>Net position, end of year</t>
  </si>
  <si>
    <t>Net position, beginning of year</t>
  </si>
  <si>
    <t>Label (without spaces)</t>
  </si>
  <si>
    <t>Label (with Spaces)</t>
  </si>
  <si>
    <t>XBRL Tag</t>
  </si>
  <si>
    <t>ProceedsFromTuitionAndFees</t>
  </si>
  <si>
    <t>Proceeds from Tuition and Fees</t>
  </si>
  <si>
    <t>Cash Flows from Operating Activities</t>
  </si>
  <si>
    <t>ProceedsFromSalesAndServices</t>
  </si>
  <si>
    <t>Proceeds from Sales and Services</t>
  </si>
  <si>
    <t>ProceedsFromInternalServicesProvided</t>
  </si>
  <si>
    <t>Proceeds from Internal Services Provided</t>
  </si>
  <si>
    <t>PaymentsToEmployees</t>
  </si>
  <si>
    <t>Payments to Employees</t>
  </si>
  <si>
    <t>PaymentsToSuppliers</t>
  </si>
  <si>
    <t>Payments to Suppliers</t>
  </si>
  <si>
    <t>ProceedsFomTenants</t>
  </si>
  <si>
    <t>Proceeds from Tenants</t>
  </si>
  <si>
    <t>ProceedsFromOperatingGrants</t>
  </si>
  <si>
    <t>Proceeds from Operating Grants</t>
  </si>
  <si>
    <t>ProceedsFromCustomers</t>
  </si>
  <si>
    <t>Proceeds from Customers</t>
  </si>
  <si>
    <t>PaymentsForHousingAssistance</t>
  </si>
  <si>
    <t>Payments for Housing Assistance</t>
  </si>
  <si>
    <t>PaymentsToLandlords</t>
  </si>
  <si>
    <t>Payments to Landlords</t>
  </si>
  <si>
    <t>ProceedsFromTapFees</t>
  </si>
  <si>
    <t>Proceeds from Tap Fees</t>
  </si>
  <si>
    <t>PaymentsForInterfundServicesUsed</t>
  </si>
  <si>
    <t>Payments for Interfund Services Used</t>
  </si>
  <si>
    <t>CashPaidForClaimsPaid</t>
  </si>
  <si>
    <t>Payments for Claims</t>
  </si>
  <si>
    <t>PaymentsForGoodsAndServices</t>
  </si>
  <si>
    <t>Payments for Goods and Services</t>
  </si>
  <si>
    <t>PaymentsForOperationMaintenanceAndWater</t>
  </si>
  <si>
    <t>Payments for Operation, Maintenance and Water</t>
  </si>
  <si>
    <t>ProceedsFromDelinquentTaxesCollected</t>
  </si>
  <si>
    <t>Proceeds from Delinquent Taxes Collected</t>
  </si>
  <si>
    <t>PaymentsForDelinquentTaxesPurchased</t>
  </si>
  <si>
    <t>Payments for Delinquent Taxes Purchased</t>
  </si>
  <si>
    <t>PaymentsForInterestOnDelinquentTaxes</t>
  </si>
  <si>
    <t>Payments for Interest on Delinquent Taxes</t>
  </si>
  <si>
    <t>ProceedsFromPropertyTaxesOperating</t>
  </si>
  <si>
    <t>Proceeds from Property Taxes</t>
  </si>
  <si>
    <t>ProceedsFromTaxes</t>
  </si>
  <si>
    <t>Proceeds from Taxes</t>
  </si>
  <si>
    <t>ProceedsFromInterestAndPenaltiesOnTaxes</t>
  </si>
  <si>
    <t>Proceeds from Interest and Penalties on Taxes</t>
  </si>
  <si>
    <t>ProceedsFromInterestAndRents</t>
  </si>
  <si>
    <t>Proceeds from Interest and Rents</t>
  </si>
  <si>
    <t>ProceedsFromQualityAssuranceSupplement</t>
  </si>
  <si>
    <t>Proceeds from Quality Assurance Supplement</t>
  </si>
  <si>
    <t>PaymentsForQualityAssuranceProviderTaxprogram</t>
  </si>
  <si>
    <t>Payments for Quality Assurance Provider Tax Program</t>
  </si>
  <si>
    <t>PaymentsToContractors</t>
  </si>
  <si>
    <t>Payments to Contractors</t>
  </si>
  <si>
    <t>ProceedsFromPermitsFeesAndSpecialAssessments</t>
  </si>
  <si>
    <t>Proceeds from Permits, Fees, and Special Assessments</t>
  </si>
  <si>
    <t>PaymentsForLotteryPrizes</t>
  </si>
  <si>
    <t>Payments for Lottery Prizes</t>
  </si>
  <si>
    <t>ProceedsFromLotteryTicketSales</t>
  </si>
  <si>
    <t>Proceeds from Lottery Ticket Sales</t>
  </si>
  <si>
    <t>PaymentsToLotteryRetailers</t>
  </si>
  <si>
    <t>Payments to Lottery Retailers</t>
  </si>
  <si>
    <t>ProvisionForReturnedLotteryTickets</t>
  </si>
  <si>
    <t>Provision for Returned Lottery Tickets</t>
  </si>
  <si>
    <t>ProvisionForFreeLotteryTicketRedemptions</t>
  </si>
  <si>
    <t>Provision for Free Lottery Ticket Redemptions</t>
  </si>
  <si>
    <t>ProceedsFromSpecialAssessmentCollections</t>
  </si>
  <si>
    <t>Proceeds from Special Assessment Collections</t>
  </si>
  <si>
    <t>ProceedsFromOtherOperatingActivities</t>
  </si>
  <si>
    <t>Proceeds from Other Operating Activities</t>
  </si>
  <si>
    <t>PaymentsForOtherOperatingActivities</t>
  </si>
  <si>
    <t>Payments for Other Operating Activities</t>
  </si>
  <si>
    <t>OtherCashFlowsFromOperatingActivities</t>
  </si>
  <si>
    <t>Other Cash Flows from Operating Activities</t>
  </si>
  <si>
    <t>CashProvidedByTaxes</t>
  </si>
  <si>
    <t>Cash from Real Estate Taxes and Corporate Personnel Property Replacement Taxes</t>
  </si>
  <si>
    <t>Cash Flows from Non Capital Financing Activities</t>
  </si>
  <si>
    <t>ProceedsFromPropertyTaxes</t>
  </si>
  <si>
    <t>ProceedsFromResidentTrustDeposits</t>
  </si>
  <si>
    <t>Proceeds from Resident Trust Deposits</t>
  </si>
  <si>
    <t>ProceedsFromContributionsAndDonations</t>
  </si>
  <si>
    <t>Proceeds from Contributions and Donations</t>
  </si>
  <si>
    <t>ProceedsFromStateAppropriations</t>
  </si>
  <si>
    <t>Proceeds from State Appropriations</t>
  </si>
  <si>
    <t>ProceedsFromGrantsAndContracts</t>
  </si>
  <si>
    <t>Proceeds from Grants and Contracts</t>
  </si>
  <si>
    <t>ProceedsFromSpecialAssessments</t>
  </si>
  <si>
    <t>Proceeds from Special Assessments</t>
  </si>
  <si>
    <t>CashPaidOrReturnedToOtherFunds</t>
  </si>
  <si>
    <t>Payments to Other Funds</t>
  </si>
  <si>
    <t>ProceedsFromOtherFunds</t>
  </si>
  <si>
    <t>Proceeds from Other Funds</t>
  </si>
  <si>
    <t>ProceedsFromTransactionPrivilegeTax</t>
  </si>
  <si>
    <t>Proceeds from Transaction Privilege Tax</t>
  </si>
  <si>
    <t>PaymentsForInterest</t>
  </si>
  <si>
    <t>Payments for Interest</t>
  </si>
  <si>
    <t>PaymentsForIntergovernmentalTransfers</t>
  </si>
  <si>
    <t>Payments for Intergovernmental Transfers</t>
  </si>
  <si>
    <t>ProceedsFromIntergovernmentalReceipts</t>
  </si>
  <si>
    <t>Proceeds from Intergovernmental Receipts</t>
  </si>
  <si>
    <t>ProceedsFromBondsAndNotes</t>
  </si>
  <si>
    <t>Proceeds from Bonds and Notes</t>
  </si>
  <si>
    <t>RepaymentsOfBondsAndNotes</t>
  </si>
  <si>
    <t>Repayments of Bonds and Notes</t>
  </si>
  <si>
    <t>ProceedsFromTransfersInNonCapitalFinancing</t>
  </si>
  <si>
    <t>Proceeds From Transfers In</t>
  </si>
  <si>
    <t>PaymentsForTransfersOutNonCapitalFinancing</t>
  </si>
  <si>
    <t>Payments for Transfers Out</t>
  </si>
  <si>
    <t>OtherCashFlowsFromNonCapitalFinancingActivities</t>
  </si>
  <si>
    <t>Proceeds from (Payments for) Other Non Capital Financing Activities</t>
  </si>
  <si>
    <t>PaymentsToEducationFund</t>
  </si>
  <si>
    <t>Payments to Education Fund</t>
  </si>
  <si>
    <t>PaymentsToPurchaseCapitalAssets</t>
  </si>
  <si>
    <t>Payments to Purchase Capital Assets</t>
  </si>
  <si>
    <t>Cash Flows from Capital and Related Financing Activities</t>
  </si>
  <si>
    <t>ProceedsFromCapitalGrants</t>
  </si>
  <si>
    <t>Proceeds from Capital Grants</t>
  </si>
  <si>
    <t>ProceedsFromSpecialAssessmentsForFinancingCapitalAssets</t>
  </si>
  <si>
    <t>Proceeds from Special Assessments for Financing Capital Assets</t>
  </si>
  <si>
    <t>ProceedsFromOtherFundsForCapitalFinancingActivities</t>
  </si>
  <si>
    <t>Proceeds from Other Funds for Capital Financing Activities</t>
  </si>
  <si>
    <t>PaymentsToOtherFundsForCapitalFinancingActivities</t>
  </si>
  <si>
    <t>Payments to Other Funds for Capital Financing Activities</t>
  </si>
  <si>
    <t>ProceedsFromTaxesRelatedToCapitalAssets</t>
  </si>
  <si>
    <t>Proceeds from Taxes Related to Capital Assets</t>
  </si>
  <si>
    <t>ProceedsFromIssuanceOfDebt</t>
  </si>
  <si>
    <t>Proceeds from Issuance of Debt</t>
  </si>
  <si>
    <t>RepaymentsOfBondPrincipal</t>
  </si>
  <si>
    <t>Repayments of Bond Principal</t>
  </si>
  <si>
    <t>PaymentsForInterestOnBonds</t>
  </si>
  <si>
    <t>Payments for Interest on Bonds</t>
  </si>
  <si>
    <t>DebtServiceFees</t>
  </si>
  <si>
    <t>Payments for Debt Service Fees</t>
  </si>
  <si>
    <t>ProceedsFromSalesOfCapitalAssets</t>
  </si>
  <si>
    <t>Proceeds from Sale of Capital Assets</t>
  </si>
  <si>
    <t>ProceedsFromCapitalContributions</t>
  </si>
  <si>
    <t>Proceeds from Capital Contributions</t>
  </si>
  <si>
    <t>ProceedsFromInsuranceRecovery</t>
  </si>
  <si>
    <t>Proceeds from Insurance Recovery</t>
  </si>
  <si>
    <t>ProceedsFomPaymentsForOtherCapitalAndFinancingRelatedActivities</t>
  </si>
  <si>
    <t>Proceeds from (Payments for) Other Capital and Financing Related Activities</t>
  </si>
  <si>
    <t>ProceedsFromSalesAndMaturitiesOfInvestments</t>
  </si>
  <si>
    <t>Proceeds from Sales and Maturities of Investments</t>
  </si>
  <si>
    <t>Cash Flows from Investing Activities</t>
  </si>
  <si>
    <t>ProceedsFromInterestOnInvestments</t>
  </si>
  <si>
    <t>Proceeds from Interest on Investments</t>
  </si>
  <si>
    <t>PaymentsToAcquireInvestments</t>
  </si>
  <si>
    <t>Payments to Acquire Investments</t>
  </si>
  <si>
    <t>ProceedsFromMaturedSecurities</t>
  </si>
  <si>
    <t>Proceeds from Matured Securities</t>
  </si>
  <si>
    <t>ProceedsFromPaymentsForOtherInvestingActivities</t>
  </si>
  <si>
    <t>Proceeds from (Payments for) Other Investing Activities</t>
  </si>
  <si>
    <t>Statement of Cash Flows</t>
  </si>
  <si>
    <t>acfr:NetCashProvidedByUsedInOperatingActivities</t>
  </si>
  <si>
    <t>Net cash provided by (used in) operating activities</t>
  </si>
  <si>
    <t>acfr:NetCashProvidedByUsedInNonCapitalFinancingActivities</t>
  </si>
  <si>
    <t>Net cash flows from noncapital financing activities</t>
  </si>
  <si>
    <t>acfr:NetCashProvidedByUsedInCapitalAndRelatedFinancingActivities</t>
  </si>
  <si>
    <t>Net cash provided by (used in) capital and related financing activities</t>
  </si>
  <si>
    <t>acfr:NetCashProvidedByUsedInInvestingActivities</t>
  </si>
  <si>
    <t>Net cash provided by (used in) investing activities</t>
  </si>
  <si>
    <t>CASH FLOWS FROM OPERATING ACTIVITIES</t>
  </si>
  <si>
    <t>CASH FLOWS FROM NONCAPITAL FINANCING ACTIVITIES</t>
  </si>
  <si>
    <t>CASH FLOWS FROM CAPITAL AND RELATED FINANCING ACTIVITIES</t>
  </si>
  <si>
    <t>CASH FLOWS FROM INVESTING ACTIVITIES</t>
  </si>
  <si>
    <t>Net Increase (Decrease) in Cash and Cash Equivalents</t>
  </si>
  <si>
    <t>acfr:CashAndCashEquivalentsPeriodIncreaseDecrease</t>
  </si>
  <si>
    <t>CASH AND CASH EQUIVALENTS</t>
  </si>
  <si>
    <t>acfr:CashAndCashEquivalentsPerCashFlows</t>
  </si>
  <si>
    <t>Cash and cash equivalents, beginning of year</t>
  </si>
  <si>
    <t>Cash and cash equivalents, end of year</t>
  </si>
  <si>
    <t>Reconciliation of Governmental Funds Balance Sheet to the Statement of Net Position</t>
  </si>
  <si>
    <t>Fund balances for governmental funds</t>
  </si>
  <si>
    <t>CAPITAL ASSETS</t>
  </si>
  <si>
    <t>ACCRUAL OF NON-CURRENT REVENEUS AND EXPENSES</t>
  </si>
  <si>
    <t>DEFERRED INFLOWS AND OUTFLOWS</t>
  </si>
  <si>
    <t>ALLOCATION OF INTERNAL SERVICE FUND NET POSITION</t>
  </si>
  <si>
    <t>Net Position of Governmental Activities</t>
  </si>
  <si>
    <t>Balance Sheet</t>
  </si>
  <si>
    <t>acfr:AssetsModifiedAccrual</t>
  </si>
  <si>
    <t>acfr:LiabilitiesModifiedAccrual</t>
  </si>
  <si>
    <t>acfr:DeferredInflowsOfResourcesModifiedAccrual</t>
  </si>
  <si>
    <t>Total Fund Balances</t>
  </si>
  <si>
    <t>acfr:LiabilitiesAndDeferredInflowsOfResourcesAndFundBalancesModifiedAccrual</t>
  </si>
  <si>
    <t>Total Liabilities, Deferred Inflows of Resources and Fund Balances</t>
  </si>
  <si>
    <t>Deferred Inflows of Resources</t>
  </si>
  <si>
    <t>Full Accrual XBRL Tag</t>
  </si>
  <si>
    <t>Modified Accrual XBRL Tag</t>
  </si>
  <si>
    <t>acfr:AccountsReceivableModifiedAccrual</t>
  </si>
  <si>
    <t>acfr:AccountsReceivableNetOfAllowanceModifiedAccrual</t>
  </si>
  <si>
    <t>acfr:AccruedInterestReceivableModifiedAccrual</t>
  </si>
  <si>
    <t>acfr:AccruedInterestReceivableNetOfAllowanceModifiedAccrual</t>
  </si>
  <si>
    <t>acfr:AssetsHeldForSaleModifiedAccrual</t>
  </si>
  <si>
    <t>acfr:CashModifiedAccrual</t>
  </si>
  <si>
    <t>acfr:CashAndCashEquivalentsModifiedAccrual</t>
  </si>
  <si>
    <t>acfr:CashAndCashEquivalentsAndInvestmentsModifiedAccrual</t>
  </si>
  <si>
    <t>acfr:CashAndCashEquivalentsWithFiscalAndEscrowAndOtherAgentsModifiedAccrual</t>
  </si>
  <si>
    <t>acfr:CashAndCashEquivalentsWithTreasurerModifiedAccrual</t>
  </si>
  <si>
    <t>acfr:CashAndCashEquivalentsWithTrusteeModifiedAccrual</t>
  </si>
  <si>
    <t>acfr:CashCheckingModifiedAccrual</t>
  </si>
  <si>
    <t>acfr:CashOnHandModifiedAccrual</t>
  </si>
  <si>
    <t>acfr:CashPayrollBankAccountModifiedAccrual</t>
  </si>
  <si>
    <t>acfr:CashSavingsModifiedAccrual</t>
  </si>
  <si>
    <t>acfr:CertificatesOfDepositModifiedAccrual</t>
  </si>
  <si>
    <t>acfr:ClaimsAndJudgmentsReceivableModifiedAccrual</t>
  </si>
  <si>
    <t>acfr:ClaimsAndJudgmentsReceivableNetOfAllowanceModifiedAccrual</t>
  </si>
  <si>
    <t>acfr:ContractsPayableDueWithinOneYearModifiedAccrual</t>
  </si>
  <si>
    <t>acfr:CourtOrdersReceivableModifiedAccrual</t>
  </si>
  <si>
    <t>acfr:DelinquentTaxesReceivableModifiedAccrual</t>
  </si>
  <si>
    <t>acfr:DelinquentUtilityBillsReceivableModifiedAccrual</t>
  </si>
  <si>
    <t>acfr:DepositsReceivableModifiedAccrual</t>
  </si>
  <si>
    <t>acfr:DepositsReceivableNetOfAllowanceModifiedAccrual</t>
  </si>
  <si>
    <t>acfr:DepositsWithFiscalAgentsModifiedAccrual</t>
  </si>
  <si>
    <t>acfr:DueFromCitiesModifiedAccrual</t>
  </si>
  <si>
    <t>acfr:DueFromComponentUnitModifiedAccrual</t>
  </si>
  <si>
    <t>acfr:DueFromCountiesModifiedAccrual</t>
  </si>
  <si>
    <t>acfr:DueFromEmployeesModifiedAccrual</t>
  </si>
  <si>
    <t>acfr:DueFromEnterpriseFundsModifiedAccrual</t>
  </si>
  <si>
    <t>acfr:DueFromFederalGovernmentModifiedAccrual</t>
  </si>
  <si>
    <t>acfr:DueFromFiduciaryFundsModifiedAccrual</t>
  </si>
  <si>
    <t>acfr:DueFromLibrariesModifiedAccrual</t>
  </si>
  <si>
    <t>acfr:DueFromOtherFundsModifiedAccrual</t>
  </si>
  <si>
    <t>acfr:DueFromRoadCommissionsModifiedAccrual</t>
  </si>
  <si>
    <t>acfr:DueFromSchoolsModifiedAccrual</t>
  </si>
  <si>
    <t>acfr:DueFromStateGovernmentModifiedAccrual</t>
  </si>
  <si>
    <t>acfr:DueFromTownshipsExceptRoadAgreementsModifiedAccrual</t>
  </si>
  <si>
    <t>acfr:DueFromTownshipsRoadAgreementsModifiedAccrual</t>
  </si>
  <si>
    <t>acfr:DueFromVillagesModifiedAccrual</t>
  </si>
  <si>
    <t>acfr:ForfeitureCertificateRecordingFeesReceivableModifiedAccrual</t>
  </si>
  <si>
    <t>acfr:GrantsAndContractsReceivableModifiedAccrual</t>
  </si>
  <si>
    <t>acfr:GrantsAndContractsReceivableNetOfAllowanceModifiedAccrual</t>
  </si>
  <si>
    <t>acfr:IncomeTaxReceivableModifiedAccrual</t>
  </si>
  <si>
    <t>acfr:InterGovernmentalReceivableModifiedAccrual</t>
  </si>
  <si>
    <t>acfr:InterGovernmentalReceivableNetOfAllowanceModifiedAccrual</t>
  </si>
  <si>
    <t>acfr:InterestAndPenaltiesReceivableOnTaxesModifiedAccrual</t>
  </si>
  <si>
    <t>acfr:InventoryModifiedAccrual</t>
  </si>
  <si>
    <t>acfr:InventoryEquipmentMaterialsAndPartsModifiedAccrual</t>
  </si>
  <si>
    <t>acfr:InventoryRoadMaterialsModifiedAccrual</t>
  </si>
  <si>
    <t>acfr:InvestmentsWithFiscalAgentsModifiedAccrual</t>
  </si>
  <si>
    <t>acfr:InvestmentsWithStateTreasuryModifiedAccrual</t>
  </si>
  <si>
    <t>acfr:LandContractsPayableModifiedAccrual</t>
  </si>
  <si>
    <t>acfr:LandContractsReceivableModifiedAccrual</t>
  </si>
  <si>
    <t>acfr:LandContractsReceivablesAllowanceModifiedAccrual</t>
  </si>
  <si>
    <t>acfr:LandContractsReceivablesNetOfAllowanceModifiedAccrual</t>
  </si>
  <si>
    <t>acfr:LeaseAssetsRightOfUseModifiedAccrual</t>
  </si>
  <si>
    <t>acfr:LeasesReceivableModifiedAccrual</t>
  </si>
  <si>
    <t>acfr:LeasesReceivableNetOfAllowanceModifiedAccrual</t>
  </si>
  <si>
    <t>acfr:LoansAndNotesReceivableModifiedAccrual</t>
  </si>
  <si>
    <t>acfr:LoansAndNotesReceivableNetOfAllowanceModifiedAccrual</t>
  </si>
  <si>
    <t>acfr:LoansReceivableModifiedAccrual</t>
  </si>
  <si>
    <t>acfr:LoansReceivableAllowanceModifiedAccrual</t>
  </si>
  <si>
    <t>acfr:LoansReceivableNetOfAllowanceModifiedAccrual</t>
  </si>
  <si>
    <t>acfr:LocalUnitShareOfAssessmentImprovementCostsReceivableModifiedAccrual</t>
  </si>
  <si>
    <t>acfr:NotesReceivableModifiedAccrual</t>
  </si>
  <si>
    <t>acfr:NotesReceivableAllowanceModifiedAccrual</t>
  </si>
  <si>
    <t>acfr:NotesReceivableNetOfAllowanceModifiedAccrual</t>
  </si>
  <si>
    <t>acfr:OtherAccountsReceivableModifiedAccrual</t>
  </si>
  <si>
    <t>acfr:OtherReceivablesModifiedAccrual</t>
  </si>
  <si>
    <t>acfr:OtherRestrictedAssetsModifiedAccrual</t>
  </si>
  <si>
    <t>acfr:OtherTaxesReceivableModifiedAccrual</t>
  </si>
  <si>
    <t>acfr:PaymentsInLieuOfTaxesReceivableModifiedAccrual</t>
  </si>
  <si>
    <t>acfr:PenaltiesReceivableModifiedAccrual</t>
  </si>
  <si>
    <t>acfr:PenaltiesReceivableNetOfAllowanceModifiedAccrual</t>
  </si>
  <si>
    <t>acfr:PooledCashAndInvestmentsModifiedAccrual</t>
  </si>
  <si>
    <t>acfr:PrepaidDepositsModifiedAccrual</t>
  </si>
  <si>
    <t>acfr:PrepaidExpensesModifiedAccrual</t>
  </si>
  <si>
    <t>acfr:PropertyTaxesReceivableModifiedAccrual</t>
  </si>
  <si>
    <t>acfr:PropertyTaxesReceivableNetOfAllowanceModifiedAccrual</t>
  </si>
  <si>
    <t>acfr:ReceivablesModifiedAccrual</t>
  </si>
  <si>
    <t>acfr:RestrictedAssetsModifiedAccrual</t>
  </si>
  <si>
    <t>acfr:RestrictedCashModifiedAccrual</t>
  </si>
  <si>
    <t>acfr:RestrictedCashAndCashEquivalentsModifiedAccrual</t>
  </si>
  <si>
    <t>acfr:RestrictedCashAndInvestmentsModifiedAccrual</t>
  </si>
  <si>
    <t>acfr:SalesTaxReceivableModifiedAccrual</t>
  </si>
  <si>
    <t>acfr:SecuritiesLendingCollateralAssetsModifiedAccrual</t>
  </si>
  <si>
    <t>acfr:SecuritiesLendingObligationsLiabilityModifiedAccrual</t>
  </si>
  <si>
    <t>acfr:ServiceFeesReceivableModifiedAccrual</t>
  </si>
  <si>
    <t>acfr:SpecialAssessmentTaxesReceivableModifiedAccrual</t>
  </si>
  <si>
    <t>acfr:SpecialAssessmentTaxesReceivableUnavailableModifiedAccrual</t>
  </si>
  <si>
    <t>acfr:SpecialAssessmentsReceivableDelinquentModifiedAccrual</t>
  </si>
  <si>
    <t>acfr:TaxesReceivableModifiedAccrual</t>
  </si>
  <si>
    <t>acfr:TaxesReceivableDelinquentPersonalPropertyModifiedAccrual</t>
  </si>
  <si>
    <t>acfr:TaxesReceivableDelinquentRealPropertyModifiedAccrual</t>
  </si>
  <si>
    <t>acfr:TaxesReceivablePersonalPropertyCurrentLevyModifiedAccrual</t>
  </si>
  <si>
    <t>acfr:TaxesReceivableRealPropertyCurrentLevyModifiedAccrual</t>
  </si>
  <si>
    <t>acfr:TuitionAndFeesAllowancesModifiedAccrual</t>
  </si>
  <si>
    <t>acfr:TuitionAndFeesReceivableModifiedAccrual</t>
  </si>
  <si>
    <t>acfr:TuitionAndFeesReceivableNetOfAllowanceModifiedAccrual</t>
  </si>
  <si>
    <t>acfr:AccountsPayableModifiedAccrual</t>
  </si>
  <si>
    <t>acfr:AccruedExpensesPayableModifiedAccrual</t>
  </si>
  <si>
    <t>acfr:AccruedInterestPayableModifiedAccrual</t>
  </si>
  <si>
    <t>acfr:AccruedLiabilitiesModifiedAccrual</t>
  </si>
  <si>
    <t>acfr:AccruedTuitionAndFeesModifiedAccrual</t>
  </si>
  <si>
    <t>acfr:AccruedVacationPayableModifiedAccrual</t>
  </si>
  <si>
    <t>acfr:AccruedWagesAndRelatedLiabilitiesPayableModifiedAccrual</t>
  </si>
  <si>
    <t>acfr:AccruedWagesPayableModifiedAccrual</t>
  </si>
  <si>
    <t>acfr:AdvancesFromFederalGovernmentNoncurrentModifiedAccrual</t>
  </si>
  <si>
    <t>acfr:AdvancesFromGrantorsModifiedAccrual</t>
  </si>
  <si>
    <t>acfr:AdvancesFromOtherFundsModifiedAccrual</t>
  </si>
  <si>
    <t>acfr:AdvancesFromOtherGovernmentsNoncurrentModifiedAccrual</t>
  </si>
  <si>
    <t>acfr:AdvancesFromStateNoncurrentModifiedAccrual</t>
  </si>
  <si>
    <t>acfr:AdvancesSpecialAssessmentDistrictsModifiedAccrual</t>
  </si>
  <si>
    <t>acfr:AnnuitiesPayableModifiedAccrual</t>
  </si>
  <si>
    <t>acfr:CashBondsPayableModifiedAccrual</t>
  </si>
  <si>
    <t>acfr:CourtOrdersPayableModifiedAccrual</t>
  </si>
  <si>
    <t>acfr:CustomerDepositsModifiedAccrual</t>
  </si>
  <si>
    <t>acfr:DepositsHeldforOthersModifiedAccrual</t>
  </si>
  <si>
    <t>acfr:DrainOrdersPayableModifiedAccrual</t>
  </si>
  <si>
    <t>acfr:DueToCitiesModifiedAccrual</t>
  </si>
  <si>
    <t>acfr:DueToCommunityCollegeModifiedAccrual</t>
  </si>
  <si>
    <t>acfr:DueToComponentUnitModifiedAccrual</t>
  </si>
  <si>
    <t>acfr:DueToCountiesModifiedAccrual</t>
  </si>
  <si>
    <t>acfr:DueToCourtWardsModifiedAccrual</t>
  </si>
  <si>
    <t>acfr:DueToEmployeesModifiedAccrual</t>
  </si>
  <si>
    <t>acfr:DueToFederalGovernmentModifiedAccrual</t>
  </si>
  <si>
    <t>acfr:DueToFiduciaryFundsModifiedAccrual</t>
  </si>
  <si>
    <t>acfr:DueToFiscalAgentModifiedAccrual</t>
  </si>
  <si>
    <t>acfr:DueToFormerEmployeesModifiedAccrual</t>
  </si>
  <si>
    <t>acfr:DueToIntermediateSchoolDistrictsModifiedAccrual</t>
  </si>
  <si>
    <t>acfr:DueToLibrariesModifiedAccrual</t>
  </si>
  <si>
    <t>acfr:DueToOtherFundsModifiedAccrual</t>
  </si>
  <si>
    <t>acfr:DueToOtherGovernmentsModifiedAccrual</t>
  </si>
  <si>
    <t>acfr:DueToOthersModifiedAccrual</t>
  </si>
  <si>
    <t>acfr:DueToPrimaryGovernmentModifiedAccrual</t>
  </si>
  <si>
    <t>acfr:DueToRoadCommissionsModifiedAccrual</t>
  </si>
  <si>
    <t>acfr:DueToSchoolsModifiedAccrual</t>
  </si>
  <si>
    <t>acfr:DueToSpecialEducationModifiedAccrual</t>
  </si>
  <si>
    <t>acfr:DueToStateGovernmentModifiedAccrual</t>
  </si>
  <si>
    <t>acfr:DueToTaxpayersTaxOverpaymentsAndDuplicatePaymentsModifiedAccrual</t>
  </si>
  <si>
    <t>acfr:DueToTownshipsModifiedAccrual</t>
  </si>
  <si>
    <t>acfr:DueToVillagesModifiedAccrual</t>
  </si>
  <si>
    <t>acfr:GarnishmentsPayableModifiedAccrual</t>
  </si>
  <si>
    <t>acfr:GrantsPayableModifiedAccrual</t>
  </si>
  <si>
    <t>acfr:OtherAdvancesModifiedAccrual</t>
  </si>
  <si>
    <t>acfr:PatientsOrInmatesTrustMoneyPayableModifiedAccrual</t>
  </si>
  <si>
    <t>acfr:PayableFromRestrictedAssetsModifiedAccrual</t>
  </si>
  <si>
    <t>acfr:PayrollDeductionsPayableModifiedAccrual</t>
  </si>
  <si>
    <t>acfr:PenaltiesPayableModifiedAccrual</t>
  </si>
  <si>
    <t>acfr:PerformanceDepositsPayableModifiedAccrual</t>
  </si>
  <si>
    <t>acfr:ReceiptsRefundableModifiedAccrual</t>
  </si>
  <si>
    <t>acfr:RegulatoryLiabilityCurrentModifiedAccrual</t>
  </si>
  <si>
    <t>acfr:RestitutionsPayableModifiedAccrual</t>
  </si>
  <si>
    <t>acfr:RetainagePayableModifiedAccrual</t>
  </si>
  <si>
    <t>acfr:TaxesPayableModifiedAccrual</t>
  </si>
  <si>
    <t>acfr:UnclaimedMoneyModifiedAccrual</t>
  </si>
  <si>
    <t>acfr:UndistributedReceiptsModifiedAccrual</t>
  </si>
  <si>
    <t>acfr:UndistributedTaxCollectionsModifiedAccrual</t>
  </si>
  <si>
    <t>acfr:UnearnedRevenueModifiedAccrual</t>
  </si>
  <si>
    <t>acfr:VouchersPayableModifiedAccrual</t>
  </si>
  <si>
    <t>acfr:DeferredInflowsOfResourcesPropertyTaxesModifiedAccrual</t>
  </si>
  <si>
    <t>acfr:DeferredInflowsOfResourcesTaxesLeviedForASubsequentPeriodModifiedAccrual</t>
  </si>
  <si>
    <t>acfr:OtherDeferredInflowsOfResourcesModifiedAccrual</t>
  </si>
  <si>
    <t>acfr:DeferredOutflowsOfResourcesModifiedAccrual</t>
  </si>
  <si>
    <t>acfr:OtherDeferredOutflowsOfResourcesModifiedAccrual</t>
  </si>
  <si>
    <t>acfr:ConstructionInProgressModifiedAccrual</t>
  </si>
  <si>
    <t>acfr:InvestmentsInJointVenturesModifiedAccrual</t>
  </si>
  <si>
    <t>acfr:InvestmentsOfSurplusFundsModifiedAccrual</t>
  </si>
  <si>
    <t>acfr:LeasesAccumulatedAmortizationModifiedAccrual</t>
  </si>
  <si>
    <t>acfr:LongTermContractsReceivableModifiedAccrual</t>
  </si>
  <si>
    <t>acfr:LongTermInvestmentsModifiedAccrual</t>
  </si>
  <si>
    <t>acfr:NetOPEBAssetModifiedAccrual</t>
  </si>
  <si>
    <t>acfr:NetPensionAssetModifiedAccrual</t>
  </si>
  <si>
    <t>acfr:OtherAssetsModifiedAccrual</t>
  </si>
  <si>
    <t>acfr:OtherInvestmentsModifiedAccrual</t>
  </si>
  <si>
    <t>acfr:UnamortizedDiscountsOnBondsSoldByLocalUnitModifiedAccrual</t>
  </si>
  <si>
    <t>acfr:AdvancesToComponentUnitModifiedAccrual</t>
  </si>
  <si>
    <t>acfr:AdvancesToOtherFundsModifiedAccrual</t>
  </si>
  <si>
    <t>acfr:AdvancesToOtherGovernmentsModifiedAccrual</t>
  </si>
  <si>
    <t>acfr:NetPensionLiabilityModifiedAccrual</t>
  </si>
  <si>
    <t>Other Cash and Cash Equivalents, Modified Accrual</t>
  </si>
  <si>
    <t>acfr:OtherCashAndCashEquivalentsModifiedAccrual</t>
  </si>
  <si>
    <t>Cash and Cash Equivalents and Investments, Modified Accrual</t>
  </si>
  <si>
    <t>acfr:CashAndInvestmentsModifiedAccrual</t>
  </si>
  <si>
    <t>Restricted Investments, Modified Accrual</t>
  </si>
  <si>
    <t>acfr:RestrictedInvestmentsModifiedAccrual</t>
  </si>
  <si>
    <t>Pooled Investments, Modified Accrual</t>
  </si>
  <si>
    <t>acfr:PooledInvestmentsModifiedAccrual</t>
  </si>
  <si>
    <t>Investments, Modified Accrual</t>
  </si>
  <si>
    <t>acfr:InvestmentsModifiedAccrual</t>
  </si>
  <si>
    <t>Investments Held by Third Parties Modified Accrual</t>
  </si>
  <si>
    <t>acfr:Dup_1_InvestmentsHeldByThirdPartiesModifiedAccrual</t>
  </si>
  <si>
    <t>Allowance for Uncollectible Receivables, Modified Accrual</t>
  </si>
  <si>
    <t>acfr:AllowanceForUncollectibleReceivablesModifiedAccrual</t>
  </si>
  <si>
    <t>Customer Receivable, Modified Accrual</t>
  </si>
  <si>
    <t>acfr:CustomerReceivableModifiedAccrual</t>
  </si>
  <si>
    <t>Allowance for Customer Receivables, Modified Accrual</t>
  </si>
  <si>
    <t>acfr:AllowanceForCustomerReceivablesModifiedAccrual</t>
  </si>
  <si>
    <t>Customer Receivable, Net of Allowance, Modified Accrual</t>
  </si>
  <si>
    <t>acfr:CustomerReceivableNetOfAllowanceModifiedAccrual</t>
  </si>
  <si>
    <t>Allowance for Uncollectible Interest, Modified Accrual</t>
  </si>
  <si>
    <t>acfr:AllowanceForUncollectibleInterestModifiedAccrual</t>
  </si>
  <si>
    <t>Utility Bills Receivable, Modified Accrual</t>
  </si>
  <si>
    <t>acfr:UtilityBillsReceivableModifiedAccrual</t>
  </si>
  <si>
    <t>Allowance for Property Taxes, Modified Accrual</t>
  </si>
  <si>
    <t>acfr:AllowanceForPropertyTaxesModifiedAccrual</t>
  </si>
  <si>
    <t>Allowance for Income Taxes, Modified Accrual</t>
  </si>
  <si>
    <t>acfr:AllowanceForIncomeTaxesModifiedAccrual</t>
  </si>
  <si>
    <t>Income Taxes Receivable, Net of Allowance, Modified Accrual</t>
  </si>
  <si>
    <t>acfr:IncomeTaxesReceivableNetOfAllowanceModifiedAccrual</t>
  </si>
  <si>
    <t>Allowance for Special Assessment Taxes, Modified Accrual</t>
  </si>
  <si>
    <t>acfr:AllowanceForSpecialAssessmentTaxesModifiedAccrual</t>
  </si>
  <si>
    <t>Special Assessment Taxes Receivable, Net of Allowance, Modified Accrual</t>
  </si>
  <si>
    <t>acfr:SpecialAssessmentTaxesReceivableNetOfAllowanceModifiedAccrual</t>
  </si>
  <si>
    <t>Allowance for Sales Taxes, Modified Accrual</t>
  </si>
  <si>
    <t>acfr:AllowanceForSalesTaxesModifiedAccrual</t>
  </si>
  <si>
    <t>Sales Taxes Receivable, Net of Allowance, Modified Accrual</t>
  </si>
  <si>
    <t>acfr:SalesTaxesReceivableNetOfAllowanceModifiedAccrual</t>
  </si>
  <si>
    <t>Allowance for Other Taxes Receivable, Modified Accrual</t>
  </si>
  <si>
    <t>acfr:AllowanceForOtherTaxesReceivableModifiedAccrual</t>
  </si>
  <si>
    <t>Other Taxes Receivable, Net of Allowance, Modified Accrual</t>
  </si>
  <si>
    <t>acfr:OtherTaxesReceivableNetOfAllowanceModifiedAccrual</t>
  </si>
  <si>
    <t>Allowance for Taxes, Modified Accrual</t>
  </si>
  <si>
    <t>acfr:AllowanceForTaxesModifiedAccrual</t>
  </si>
  <si>
    <t>Taxes Receivable, Net of Allowance, Modified Accrual</t>
  </si>
  <si>
    <t>acfr:TaxesReceivableNetOfAllowanceModifiedAccrual</t>
  </si>
  <si>
    <t>Allowance for Penalties Receivable, Modified Accrual</t>
  </si>
  <si>
    <t>acfr:AllowanceForPenaltiesReceivableModifiedAccrual</t>
  </si>
  <si>
    <t>Allowance for Leases Receivable, Modified Accrual</t>
  </si>
  <si>
    <t>acfr:AllowanceForLeasesReceivableModifiedAccrual</t>
  </si>
  <si>
    <t>Allowance for Grants and Contracts Receivable, Modified Accrual</t>
  </si>
  <si>
    <t>acfr:AllowanceForGrantsAndContractsReceivableModifiedAccrual</t>
  </si>
  <si>
    <t>Allowance for Deposits Receivable, Modified Accrual</t>
  </si>
  <si>
    <t>acfr:AllowanceForDepositsReceivableModifiedAccrual</t>
  </si>
  <si>
    <t>Allowance for Loans and Notes Receivable, Modified Accrual</t>
  </si>
  <si>
    <t>acfr:AllowanceForLoansAndNotesReceivableModifiedAccrual</t>
  </si>
  <si>
    <t>Allowance for Claims and Judgments Receivable, Modified Accrual</t>
  </si>
  <si>
    <t>acfr:AllowanceForClaimsAndJudgmentsReceivableModifiedAccrual</t>
  </si>
  <si>
    <t>Allowance for Inter Governmental Receivable, Modified Accrual</t>
  </si>
  <si>
    <t>acfr:AllowanceForInterGovernmentalReceivableModifiedAccrual</t>
  </si>
  <si>
    <t>Allowance for Receivable, Modified Accrual</t>
  </si>
  <si>
    <t>acfr:AllowanceForReceivableModifiedAccrual</t>
  </si>
  <si>
    <t>Receivables (Net of Allowance), Modified Accrual</t>
  </si>
  <si>
    <t>acfr:ReceivablesNetOfAllowanceModifiedAccrual</t>
  </si>
  <si>
    <t>Restricted Receivables, Modified Accrual</t>
  </si>
  <si>
    <t>acfr:RestrictedReceivablesModifiedAccrual</t>
  </si>
  <si>
    <t>Allowance for Restricted Receivable, Modified Accrual</t>
  </si>
  <si>
    <t>acfr:AllowanceForRestrictedReceivableModifiedAccrual</t>
  </si>
  <si>
    <t>Receivables, Restricted (Net of Allowance), Modified Accrual</t>
  </si>
  <si>
    <t>acfr:ReceivablesRestrictedNetOfAllowanceModifiedAccrual</t>
  </si>
  <si>
    <t>Investment Income Receivable, Modified Accrual</t>
  </si>
  <si>
    <t>acfr:InvestmentIncomeReceivableModifiedAccrual</t>
  </si>
  <si>
    <t>Allowance for Investment Income Receivable, Modified Accrual</t>
  </si>
  <si>
    <t>acfr:AllowanceForInvestmentIncomeReceivableModifiedAccrual</t>
  </si>
  <si>
    <t>Investment Income Receivable, Net of Allowance, Modified Accrual</t>
  </si>
  <si>
    <t>acfr:InvestmentIncomeReceivableNetOfAllowanceModifiedAccrual</t>
  </si>
  <si>
    <t>Allowance for Other Receivable, Modified Accrual</t>
  </si>
  <si>
    <t>acfr:AllowanceForOtherReceivableModifiedAccrual</t>
  </si>
  <si>
    <t>Other Receivables, (Net of Allowance), Modified Accrual</t>
  </si>
  <si>
    <t>acfr:OtherReceivablesNetOfAllowanceModifiedAccrual</t>
  </si>
  <si>
    <t>Receivables from Contracts, Modified Accrual</t>
  </si>
  <si>
    <t>acfr:ReceivablesFromContractsModifiedAccrual</t>
  </si>
  <si>
    <t>Due from Other Government, Modified Accrual</t>
  </si>
  <si>
    <t>acfr:DueFromOtherGovernmentModifiedAccrual</t>
  </si>
  <si>
    <t>Due from Others, Modified Accrual</t>
  </si>
  <si>
    <t>acfr:DueFromOthersModifiedAccrual</t>
  </si>
  <si>
    <t>Prepaid Insurance, Modified Accrual</t>
  </si>
  <si>
    <t>acfr:PrepaidInsuranceModifiedAccrual</t>
  </si>
  <si>
    <t>Other Prepaid Assets, Modified Accrual</t>
  </si>
  <si>
    <t>acfr:OtherPrepaidAssetsModifiedAccrual</t>
  </si>
  <si>
    <t>Prepaid Expenses and Other Assets, Modified Accrual</t>
  </si>
  <si>
    <t>acfr:PrepaidExpensesAndOtherAssetsModifiedAccrual</t>
  </si>
  <si>
    <t>Inventory and Prepaid Items, Modified Accrual</t>
  </si>
  <si>
    <t>acfr:InventoryAndPrepaidItemsModifiedAccrual</t>
  </si>
  <si>
    <t>Travel Advances Receivable, Modified Accrual</t>
  </si>
  <si>
    <t>acfr:TravelAdvancesReceivableModifiedAccrual</t>
  </si>
  <si>
    <t>Derivative Instruments, Assets, Modified Accrual</t>
  </si>
  <si>
    <t>acfr:DerivativeInstrumentsAssetsModifiedAccrual</t>
  </si>
  <si>
    <t>Regulatory Assets, Modified Accrual</t>
  </si>
  <si>
    <t>acfr:RegulatoryAssetsModifiedAccrual</t>
  </si>
  <si>
    <t>Assets, Modified Accrual</t>
  </si>
  <si>
    <t>Assets and Deferred Outflows of Resources, Modified Accrual</t>
  </si>
  <si>
    <t>acfr:AssetsAndDeferredOutflowsOfResourcesModifiedAccrual</t>
  </si>
  <si>
    <t>Cash Overdraft, Modified Accrual</t>
  </si>
  <si>
    <t>acfr:CashOverdraftModifiedAccrual</t>
  </si>
  <si>
    <t>Benefits Payable, Modified Accrual</t>
  </si>
  <si>
    <t>acfr:BenefitsPayableModifiedAccrual</t>
  </si>
  <si>
    <t>Inter Governmental Payable, Modified Accrual</t>
  </si>
  <si>
    <t>acfr:InterGovernmentalPayableModifiedAccrual</t>
  </si>
  <si>
    <t>Claims and Judgments Payable, Modified Accrual</t>
  </si>
  <si>
    <t>acfr:ClaimsAndJudgmentsPayableModifiedAccrual</t>
  </si>
  <si>
    <t>Payables for Others, Modified Accrual</t>
  </si>
  <si>
    <t>acfr:PayablesForOthersModifiedAccrual</t>
  </si>
  <si>
    <t>Accrued Payroll Taxes, Modified Accrual</t>
  </si>
  <si>
    <t>acfr:AccruedPayrollTaxesModifiedAccrual</t>
  </si>
  <si>
    <t>Accrued Benefits and Compensation Long Term, Modified Accrual</t>
  </si>
  <si>
    <t>acfr:AccruedBenefitsAndCompensationLongTermModifiedAccrual</t>
  </si>
  <si>
    <t>Compensated Absences Payable, Modified Accrual</t>
  </si>
  <si>
    <t>acfr:CompensatedAbsencesPayableModifiedAccrual</t>
  </si>
  <si>
    <t>All Other Accounts Payable and Accrued Liabilities, Modified Accrual</t>
  </si>
  <si>
    <t>acfr:AllOtherAccountsPayableAndAccruedLiabilitiesModifiedAccrual</t>
  </si>
  <si>
    <t>Due to Enterprise Funds, Modified Accrual</t>
  </si>
  <si>
    <t>acfr:DueToEnterpriseFundsModifiedAccrual</t>
  </si>
  <si>
    <t>Advances from Component Unit, Modified Accrual</t>
  </si>
  <si>
    <t>acfr:AdvancesFromComponentUnitModifiedAccrual</t>
  </si>
  <si>
    <t>Provision for Property Tax Refunds, Modified Accrual</t>
  </si>
  <si>
    <t>acfr:ProvisionForPropertyTaxRefundsModifiedAccrual</t>
  </si>
  <si>
    <t>Unamortized Premium on Bonds, Modified Accrual</t>
  </si>
  <si>
    <t>acfr:UnamortizedPremiumOnBondsModifiedAccrual</t>
  </si>
  <si>
    <t>Leases Payable, Modified Accrual</t>
  </si>
  <si>
    <t>acfr:LeasesPayableModifiedAccrual</t>
  </si>
  <si>
    <t>Bonds Payable, Modified Accrual</t>
  </si>
  <si>
    <t>acfr:BondsPayableModifiedAccrual</t>
  </si>
  <si>
    <t>Loans Payable, Modified Accrual</t>
  </si>
  <si>
    <t>acfr:LoansPayableModifiedAccrual</t>
  </si>
  <si>
    <t>Notes Payable, Modified Accrual</t>
  </si>
  <si>
    <t>acfr:NotesPayableModifiedAccrual</t>
  </si>
  <si>
    <t>Notes Payable, Due in More Than One Year, Modified Accrual</t>
  </si>
  <si>
    <t>acfr:NotesAndLoansPayableDueWithinOneYearModifiedAccrual</t>
  </si>
  <si>
    <t>Regulatory Liability, Modified Accrual</t>
  </si>
  <si>
    <t>acfr:RegulatoryLiabilityModifiedAccrual</t>
  </si>
  <si>
    <t>Derivative Instruments, Liability, Modified Accrual</t>
  </si>
  <si>
    <t>acfr:DerivativeInstrumentsLiabilityModifiedAccrual</t>
  </si>
  <si>
    <t>Other Liabilities, Modified Accrual</t>
  </si>
  <si>
    <t>acfr:OtherLiabilitiesModifiedAccrual</t>
  </si>
  <si>
    <t>Liabilities, Modified Accrual</t>
  </si>
  <si>
    <t>Deferred Inflows of Resources, Drain Fund, Modified Accrual</t>
  </si>
  <si>
    <t>acfr:DeferredInflowsOfResourcesDrainFundModifiedAccrual</t>
  </si>
  <si>
    <t>Deferred Inflows of Resources, Special Assessments, Modified Accrual</t>
  </si>
  <si>
    <t>acfr:DeferredInflowsOfResourcesSpecialAssessmentsModifiedAccrual</t>
  </si>
  <si>
    <t>Deferred Inflows of Resources, Unavailable Revenue, Modified Accrual</t>
  </si>
  <si>
    <t>acfr:DeferredInflowsOfResourcesUnavailableRevenueModifiedAccrual</t>
  </si>
  <si>
    <t>Liabilities and Deferred Inflows of Resources, Modified Accrual</t>
  </si>
  <si>
    <t>acfr:LiabilitiesAndDeferredInflowsOfResourcesModifiedAccrual</t>
  </si>
  <si>
    <t>Investment in Capital Assets, Modified Accrual</t>
  </si>
  <si>
    <t>acfr:InvestmentInCapitalAssetsModifiedAccrual</t>
  </si>
  <si>
    <t>Liabilities and Deferred Inflows of Resources and Fund Balances, Modified Accrual</t>
  </si>
  <si>
    <t>assets</t>
  </si>
  <si>
    <t>liabilities</t>
  </si>
  <si>
    <t>Modified Accrual Assets</t>
  </si>
  <si>
    <t>Modified Accrual Liabilities</t>
  </si>
  <si>
    <t>Deferred Inflows</t>
  </si>
  <si>
    <t>Fund Balance Nonspendable, Prepaids</t>
  </si>
  <si>
    <t>Fund Balance Nonspendable, Inventory</t>
  </si>
  <si>
    <t>Fund Balance Nonspendable, Long Term Advances to Other Funds</t>
  </si>
  <si>
    <t>Other Fund Balance Nonspendable</t>
  </si>
  <si>
    <t>Fund Balance Nonspendable</t>
  </si>
  <si>
    <t>Other Fund Balance Restricted</t>
  </si>
  <si>
    <t>Fund Balance Restricted</t>
  </si>
  <si>
    <t>Other Fund Balance Committed</t>
  </si>
  <si>
    <t>Fund Balance Committed</t>
  </si>
  <si>
    <t>Other Fund Balance Assigned</t>
  </si>
  <si>
    <t>Fund Balance Assigned</t>
  </si>
  <si>
    <t>Fund Balances Unassigned</t>
  </si>
  <si>
    <t>Fund Balance</t>
  </si>
  <si>
    <t>fund_balance</t>
  </si>
  <si>
    <t>acfr:FundBalanceNonspendablePrepaids</t>
  </si>
  <si>
    <t>acfr:FundBalanceNonspendableInventory</t>
  </si>
  <si>
    <t>acfr:FundBalanceNonspendableLongTermAdvancesToOtherFunds</t>
  </si>
  <si>
    <t>acfr:OtherFundBalanceNonspendable</t>
  </si>
  <si>
    <t>acfr:FundBalanceNonspendable</t>
  </si>
  <si>
    <t>acfr:OtherFundBalanceRestricted</t>
  </si>
  <si>
    <t>acfr:FundBalanceRestricted</t>
  </si>
  <si>
    <t>acfr:OtherFundBalanceCommitted</t>
  </si>
  <si>
    <t>acfr:FundBalanceCommitted</t>
  </si>
  <si>
    <t>acfr:OtherFundBalanceAssigned</t>
  </si>
  <si>
    <t>acfr:FundBalanceAssigned</t>
  </si>
  <si>
    <t>acfr:FundBalanceUnassigned</t>
  </si>
  <si>
    <t>ACCRUAL OF NON-CURRENT ITEMS</t>
  </si>
  <si>
    <t>CAPITAL ASSET TRANSACTIONS</t>
  </si>
  <si>
    <t>ALLOCATION OF INTERNAL SERVICE FUND ACTIVITY</t>
  </si>
  <si>
    <t>Change in Net Position of Governmental Activities on Statement of Activities</t>
  </si>
  <si>
    <t>Reconciliation of Governmental Funds Statement of Revenues, Expenditures, and Changes in Fund Balances to the Statement of Activities and Changes in Net Position</t>
  </si>
  <si>
    <t>Net Change in Fund Balances- Total Governmental Funds</t>
  </si>
  <si>
    <t>Revenues from National Forest Reserve Taxes, Modified Accrual</t>
  </si>
  <si>
    <t>Revenues from Commercial Facilities Tax, Modified Accrual</t>
  </si>
  <si>
    <t>Revenues from Trailer Tax, Modified Accrual</t>
  </si>
  <si>
    <t>Revenues from Accommodations Tax, Modified Accrual</t>
  </si>
  <si>
    <t>Revenues from Parking Occupancy Tax, Modified Accrual</t>
  </si>
  <si>
    <t>Revenues from Meals Tax, Modified Accrual</t>
  </si>
  <si>
    <t>Revenues from Industrial Facilities Tax, Modified Accrual</t>
  </si>
  <si>
    <t>Revenues from Income Tax, Modified Accrual</t>
  </si>
  <si>
    <t>Revenues from Property Tax, Modified Accrual</t>
  </si>
  <si>
    <t>Revenues from Current Property Taxes, Extra or Special Voted, Modified Accrual</t>
  </si>
  <si>
    <t>Revenues from Current Personal Property Tax, Modified Accrual</t>
  </si>
  <si>
    <t>Revenues from Delinquent Personal Property Tax, Modified Accrual</t>
  </si>
  <si>
    <t>Revenues from Delinquent Real Property Tax, Modified Accrual</t>
  </si>
  <si>
    <t>Revenues from Sales Tax, Modified Accrual</t>
  </si>
  <si>
    <t>Revenues from City Utility Users Tax, Modified Accrual</t>
  </si>
  <si>
    <t>Revenues from Sales and Use Tax, Modified Accrual</t>
  </si>
  <si>
    <t>Revenues from Business License Tax, Modified Accrual</t>
  </si>
  <si>
    <t>Revenues from Property Transfer Tax, Modified Accrual</t>
  </si>
  <si>
    <t>Revenues from Documents Transfer Tax, Modified Accrual</t>
  </si>
  <si>
    <t>Revenues from Transfer Stamps Tax, Modified Accrual</t>
  </si>
  <si>
    <t>Revenues from Vehicles Tax, Modified Accrual</t>
  </si>
  <si>
    <t>Revenues from Marijuana Tax, Modified Accrual</t>
  </si>
  <si>
    <t>Revenues from Other Taxes, Modified Accrual</t>
  </si>
  <si>
    <t>Revenues from Taxes, Modified Accrual</t>
  </si>
  <si>
    <t>Allowance for Chargebacks, Modified Accrual</t>
  </si>
  <si>
    <t>Allowance for Refunds, Modified Accrual</t>
  </si>
  <si>
    <t>Tax-Related Revenues [Abstract]</t>
  </si>
  <si>
    <t>Tax Collection Fees, Modified Accrual</t>
  </si>
  <si>
    <t>Revenues from Community Wide Special Assessments, Modified Accrual</t>
  </si>
  <si>
    <t>Redemptions and Reconveyance, Modified Accrual</t>
  </si>
  <si>
    <t>Revenues from County Expense of Sale, Modified Accrual</t>
  </si>
  <si>
    <t>Commercial Forest Reserve, Modified Accrual</t>
  </si>
  <si>
    <t>Sub Marginal Land Act, Modified Accrual</t>
  </si>
  <si>
    <t>Revenues from Tax Reverted Property, Modified Accrual</t>
  </si>
  <si>
    <t>Payment in Lieu of Taxes, Modified Accrual</t>
  </si>
  <si>
    <t>Property Tax Administration Fees, Modified Accrual</t>
  </si>
  <si>
    <t>Tax Revenues and Tax-Related Revenues, Modified Accrual</t>
  </si>
  <si>
    <t>Special Assessments Revenues [Abstract]</t>
  </si>
  <si>
    <t>Revenues from Interest and Penalties on Special Assessments, Modified Accrual</t>
  </si>
  <si>
    <t>Revenues from Special Assessments, Modified Accrual</t>
  </si>
  <si>
    <t>Revenues from Business Licenses and Permits, Modified Accrual</t>
  </si>
  <si>
    <t>Revenues from Non Business Licenses and Permits, Modified Accrual</t>
  </si>
  <si>
    <t>Revenues from Cable Franchise Fees, Modified Accrual</t>
  </si>
  <si>
    <t>Revenues from Licenses and Permits and Franchise Fees, Modified Accrual</t>
  </si>
  <si>
    <t>Federal Grants, General Government, Modified Accrual</t>
  </si>
  <si>
    <t>Federal Grants, Public Safety, Modified Accrual</t>
  </si>
  <si>
    <t>Federal Grants, Sanitation, Modified Accrual</t>
  </si>
  <si>
    <t>Federal Grants, Health and Hospital, Modified Accrual</t>
  </si>
  <si>
    <t>Federal Grants, Welfare, Modified Accrual</t>
  </si>
  <si>
    <t>Federal Grants, Culture and Recreation, Modified Accrual</t>
  </si>
  <si>
    <t>Federal Grants, Community Development Block Grant, Modified Accrual</t>
  </si>
  <si>
    <t>Federal Capital Grants, Modified Accrual</t>
  </si>
  <si>
    <t>Grants, Contributions and Donations from Federal Governmental Entities, Modified Accrual</t>
  </si>
  <si>
    <t>State Grants, Public Safety, Modified Accrual</t>
  </si>
  <si>
    <t>State Grants, Drunk Driving Case Flow Assistance, Modified Accrual</t>
  </si>
  <si>
    <t>State Grants, Drug Case Information Management, Modified Accrual</t>
  </si>
  <si>
    <t>State Grants, Highway and Streets, Modified Accrual</t>
  </si>
  <si>
    <t>State Grants, Court Equity, Modified Accrual</t>
  </si>
  <si>
    <t>State Grants, Sanitation, Modified Accrual</t>
  </si>
  <si>
    <t>State Grants, Health, Modified Accrual</t>
  </si>
  <si>
    <t>State Grants, Welfare, Modified Accrual</t>
  </si>
  <si>
    <t>State Grants, Culture and Recreation Modified Accrual</t>
  </si>
  <si>
    <t>State Grants, Crime Victims Rights, Modified Accrual</t>
  </si>
  <si>
    <t>State Grants, Indigent Defense, Modified Accrual</t>
  </si>
  <si>
    <t>State Grants, State Revenue Sharing, Modified Accrual</t>
  </si>
  <si>
    <t>State Grants, Local Community Stabilization Share, Modified Accrual</t>
  </si>
  <si>
    <t>State Grants, Survey and Remonumentation, Modified Accrual</t>
  </si>
  <si>
    <t>State Grants, Special Election Reimbursement, Modified Accrual</t>
  </si>
  <si>
    <t>State Capital Grants, Modified Accrual</t>
  </si>
  <si>
    <t>Grants, Contributions and Donations from State Governmental Entities, Modified Accrual</t>
  </si>
  <si>
    <t>Contributions from Local Units, Modified Accrual</t>
  </si>
  <si>
    <t>Charges for Services, Court Related Charges, Modified Accrual</t>
  </si>
  <si>
    <t>Charges for Services, Fees, Modified Accrual</t>
  </si>
  <si>
    <t>Charges for Services, Court Filing Fees, Modified Accrual</t>
  </si>
  <si>
    <t>Charges for Services, Jury Demand Fees, Modified Accrual</t>
  </si>
  <si>
    <t>Charges for Services, Writ of Garnishment, Restitution, Attachment or Execution, Modified Accrual</t>
  </si>
  <si>
    <t>Charges for Services, Attorney Fee Reimbursement, Modified Accrual</t>
  </si>
  <si>
    <t>Charges for Services, Guardian Ad Litem Reimbursement, Modified Accrual</t>
  </si>
  <si>
    <t>Charges for Services, Probation Oversight Fee, Modified Accrual</t>
  </si>
  <si>
    <t>Charges for Services, Estate Inventory Fee, Modified Accrual</t>
  </si>
  <si>
    <t>Charges for Services, Friend of the Court Statutory Handling Fee, Modified Accrual</t>
  </si>
  <si>
    <t>Charges for Services, Friend of the Court Service Fee, Modified Accrual</t>
  </si>
  <si>
    <t>Charges for Services, Miscellaneous Court Costs and Fees, Modified Accrual</t>
  </si>
  <si>
    <t>Charges for Services, Services Rendered, Modified Accrual</t>
  </si>
  <si>
    <t>Charges for Services, Building Inspection Fees, Modified Accrual</t>
  </si>
  <si>
    <t>Charges for Services, Ambulance Transport Fees, Modified Accrual</t>
  </si>
  <si>
    <t>Charges for Services, Title Search Fee, Modified Accrual</t>
  </si>
  <si>
    <t>Charges for Services, Pre Forfeiture Mailing Notice Cost, Modified Accrual</t>
  </si>
  <si>
    <t>Charges for Services, Sales, Modified Accrual</t>
  </si>
  <si>
    <t>Charges for Services, Use and Admission Fees, Modified Accrual</t>
  </si>
  <si>
    <t>Charges for Services, Parking Fees, Modified Accrual</t>
  </si>
  <si>
    <t>Charges for Services and Sales, Modified Accrual</t>
  </si>
  <si>
    <t>Fines, Forfeitures and Penalties [Abstract]</t>
  </si>
  <si>
    <t>Revenues from Traffic Violations, Modified Accrual</t>
  </si>
  <si>
    <t>Revenues from Ordinance Fines and Costs, Modified Accrual</t>
  </si>
  <si>
    <t>Revenues from Statute Costs, Modified Accrual</t>
  </si>
  <si>
    <t>Revenues from Bond Forfeitures and Bond Costs, Modified Accrual</t>
  </si>
  <si>
    <t>Revenues from Fines and Forfeitures and Penalties, Modified Accrual</t>
  </si>
  <si>
    <t>Revenues from Dividends, Modified Accrual</t>
  </si>
  <si>
    <t>Revenues from Interest, Modified Accrual</t>
  </si>
  <si>
    <t>Revenues from Interest and Dividends, Modified Accrual</t>
  </si>
  <si>
    <t>Revenues from Use of Money and Property, Modified Accrual</t>
  </si>
  <si>
    <t>Revenues from Interest and Rents, Modified Accrual</t>
  </si>
  <si>
    <t>Investment Gains (Losses), Modified Accrual</t>
  </si>
  <si>
    <t>Lease Investment Income, Modified Accrual</t>
  </si>
  <si>
    <t>Investment Income and Rentals, Modified Accrual</t>
  </si>
  <si>
    <t>Revenues from Royalties, Modified Accrual</t>
  </si>
  <si>
    <t>Revenues from Rents, Modified Accrual</t>
  </si>
  <si>
    <t>Revenues from Rents and Royalties, Modified Accrual</t>
  </si>
  <si>
    <t>Revenues from Judicial [Abstract]</t>
  </si>
  <si>
    <t>Revenues from Circuit Court, Modified Accrual</t>
  </si>
  <si>
    <t>Revenues from District And Municipal Court, Modified Accrual</t>
  </si>
  <si>
    <t>Revenues from Judicial, Friend of the Court, Modified Accrual</t>
  </si>
  <si>
    <t>Revenues from Law Library, Modified Accrual</t>
  </si>
  <si>
    <t>Revenues from Probate Court, Modified Accrual</t>
  </si>
  <si>
    <t>Revenues from Probation, Modified Accrual</t>
  </si>
  <si>
    <t>Revenues from Judicial, Modified Accrual</t>
  </si>
  <si>
    <t>Revenues from Financial and Tax Administration [Abstract]</t>
  </si>
  <si>
    <t>Revenues from Clerk, Modified Accrual</t>
  </si>
  <si>
    <t>Revenues from Information Technology, Modified Accrual</t>
  </si>
  <si>
    <t>Revenues from Property Description, Modified Accrual</t>
  </si>
  <si>
    <t>Revenues from Treasurer, Modified Accrual</t>
  </si>
  <si>
    <t>Revenues from Delinquent Tax Property Sales, Modified Accrual</t>
  </si>
  <si>
    <t>Revenues from Financial and Tax Administration, Modified Accrual</t>
  </si>
  <si>
    <t>Revenues from Other General Government [Abstract]</t>
  </si>
  <si>
    <t>Revenues from Retirement Board, Modified Accrual</t>
  </si>
  <si>
    <t>Revenues from Building Authority, Modified Accrual</t>
  </si>
  <si>
    <t>Revenues from Other General Government, Modified Accrual</t>
  </si>
  <si>
    <t>Revenues from Public Works [Abstract]</t>
  </si>
  <si>
    <t>Revenues from Department of Public Works, Modified Accrual</t>
  </si>
  <si>
    <t>Revenues from Water and Sewer Systems, Modified Accrual</t>
  </si>
  <si>
    <t>Revenues from Airport Services, Modified Accrual</t>
  </si>
  <si>
    <t>Revenues from Transportation Services, Modified Accrual</t>
  </si>
  <si>
    <t>Revenues from Public Works Services, Modified Accrual</t>
  </si>
  <si>
    <t>Revenues from Health and Welfare [Abstract]</t>
  </si>
  <si>
    <t>Revenues from Health Department, Modified Accrual</t>
  </si>
  <si>
    <t>Revenues from Mosquito Control, Modified Accrual</t>
  </si>
  <si>
    <t>Revenues from State Institutions, Modified Accrual</t>
  </si>
  <si>
    <t>Revenues from Ambulance and Emergency Services, Modified Accrual</t>
  </si>
  <si>
    <t>Revenues from Child Care, Family Division of Circuit Court, Modified Accrual</t>
  </si>
  <si>
    <t>Revenues from Child Care, Department of Human Services, Modified Accrual</t>
  </si>
  <si>
    <t>Revenues from Department of Human Services, Modified Accrual</t>
  </si>
  <si>
    <t>Revenues from Agency on Aging, Modified Accrual</t>
  </si>
  <si>
    <t>Revenues from Health and Welfare, Modified Accrual</t>
  </si>
  <si>
    <t>Revenues from Public Safety [Abstract]</t>
  </si>
  <si>
    <t>Revenues from Public Safety, Police, Sheriff and Constable, Modified Accrual</t>
  </si>
  <si>
    <t>Revenues from Public Safety, Fire Department, Modified Accrual</t>
  </si>
  <si>
    <t>Revenues from Animal Shelter, Dog Warden, Modified Accrual</t>
  </si>
  <si>
    <t>Revenues from Public Safety Services, Modified Accrual</t>
  </si>
  <si>
    <t>Revenues from Community and Economic Development [Abstract]</t>
  </si>
  <si>
    <t>Revenues from Abstract Department, Modified Accrual</t>
  </si>
  <si>
    <t>Revenues from Community And Economic Development Services, Modified Accrual</t>
  </si>
  <si>
    <t>Revenues from Recreation and Culture [Abstract]</t>
  </si>
  <si>
    <t>Revenues from Parks and Recreation Department, Modified Accrual</t>
  </si>
  <si>
    <t>Revenues from Library, Modified Accrual</t>
  </si>
  <si>
    <t>Revenues from Recreation and Culture, Modified Accrual</t>
  </si>
  <si>
    <t>Other Revenues [Abstract]</t>
  </si>
  <si>
    <t>Grants, Contributions and Donations from Others, Modified Accrual</t>
  </si>
  <si>
    <t>Revenues from Grants and Entitlements Restricted for Specific Programs, Modified Accrual</t>
  </si>
  <si>
    <t>Revenues from Grants and Entitlements Not Restricted for Specific Programs, Modified Accrual</t>
  </si>
  <si>
    <t>Revenues from Shared Revenue, Modified Accrual</t>
  </si>
  <si>
    <t>Private Contributions and Donations, Modified Accrual</t>
  </si>
  <si>
    <t>Cash Over or Short, Modified Accrual</t>
  </si>
  <si>
    <t>Refunds and Rebates, Modified Accrual</t>
  </si>
  <si>
    <t>Reimbursements, Modified Accrual</t>
  </si>
  <si>
    <t>Contributions from Primary Government, Modified Accrual</t>
  </si>
  <si>
    <t>Contributions to Permanent Fund, Modified Accrual</t>
  </si>
  <si>
    <t>Changes in Fair Value of Investments, Modified Accrual</t>
  </si>
  <si>
    <t>Recovery of Cost Incurred, Modified Accrual</t>
  </si>
  <si>
    <t>Other Revenues, Modified Accrual</t>
  </si>
  <si>
    <t>Revenues, Modified Accrual</t>
  </si>
  <si>
    <t>TaxesNationalForestReserveModifiedAccrual</t>
  </si>
  <si>
    <t>RevenueFromCommercialFacilitiesTaxModifiedAccrual</t>
  </si>
  <si>
    <t>RevenueFromTrailerTaxModifiedAccrual</t>
  </si>
  <si>
    <t>RevenueFromAccomodationsTaxModifiedAccrual</t>
  </si>
  <si>
    <t>RevenueFromParkingOccupancyTaxModifiedAccrual</t>
  </si>
  <si>
    <t>RevenueFromMealsTaxModifiedAccrual</t>
  </si>
  <si>
    <t>RevenueFromIndustrialFacilitiesTaxModifiedAccrual</t>
  </si>
  <si>
    <t>RevenueFromIncomeTaxModifiedAccrual</t>
  </si>
  <si>
    <t>RevenueFromPropertyTaxModifiedAccrual</t>
  </si>
  <si>
    <t>RevenueFromCurrentPropertyTaxesExtraOrSpecialVotedModifiedAccrual</t>
  </si>
  <si>
    <t>RevenueFromCurrentPersonalPropertyTaxModifiedAccrual</t>
  </si>
  <si>
    <t>RevenueFromDelinquentPersonalPropertyTaxModifiedAccrual</t>
  </si>
  <si>
    <t>RevenueFromDelinquentRealPropertyTaxModifiedAccrual</t>
  </si>
  <si>
    <t>RevenueFromSalesTaxModifiedAccrual</t>
  </si>
  <si>
    <t>RevenueFromCityUtilityUsersTaxModifiedAccrual</t>
  </si>
  <si>
    <t>RevenueFromSalesAndUseTaxModifiedAccrual</t>
  </si>
  <si>
    <t>RevenueFromBusinessLicenseTaxModifiedAccrual</t>
  </si>
  <si>
    <t>RevenueFromPropertyTransferTaxModifiedAccrual</t>
  </si>
  <si>
    <t>RevenueFromDocumentsTransferTaxModifiedAccrual</t>
  </si>
  <si>
    <t>RevenueFromTransferStampsTaxModifiedAccrual</t>
  </si>
  <si>
    <t>RevenueFromVehiclesTaxModifiedAccrual</t>
  </si>
  <si>
    <t>RevenueFromMarijuanaTaxModifiedAccrual</t>
  </si>
  <si>
    <t>RevenueFromOtherTaxesModifiedAccrual</t>
  </si>
  <si>
    <t>RevenueFromTaxesModifiedAccrual</t>
  </si>
  <si>
    <t>AllowanceForChargebacksModifiedAccrual</t>
  </si>
  <si>
    <t>AllowanceForRefundsModifiedAccrual</t>
  </si>
  <si>
    <t>TaxRelatedRevenuesAbstract</t>
  </si>
  <si>
    <t>TaxCollectionFeesModifiedAccrual</t>
  </si>
  <si>
    <t>RevenueFromCommunityWideSpecialAssessmentsModifiedAccrual</t>
  </si>
  <si>
    <t>RedemptionsAndReconveyanceModifiedAccrual</t>
  </si>
  <si>
    <t>RevenueFromCountyExpenseOfSaleModifiedAccrual</t>
  </si>
  <si>
    <t>CommercialForestReserveModifiedAccrual</t>
  </si>
  <si>
    <t>SubMarginalLandActModifiedAccrual</t>
  </si>
  <si>
    <t>RevenueFromTaxRevertedPropertyModifiedAccrual</t>
  </si>
  <si>
    <t>PaymentInLieuOfTaxesModifiedAccrual</t>
  </si>
  <si>
    <t>PropertyTaxAdministrationFeesModifiedAccrual</t>
  </si>
  <si>
    <t>TaxRevenuesAndTaxRelatedRevenuesModifiedAccrual</t>
  </si>
  <si>
    <t>SpecialAssessmentsRevenuesAbstract</t>
  </si>
  <si>
    <t>RevenueFromInterestAndPenaltiesOnSpecialAssessmentsModifiedAccrual</t>
  </si>
  <si>
    <t>RevenueFromSpecialAssessmentsModifiedAccrual</t>
  </si>
  <si>
    <t>RevenueFromBusinessLicensesAndPermitsModifiedAccrual</t>
  </si>
  <si>
    <t>RevenueFromNonBusinessLicensesAndPermitsModifiedAccrual</t>
  </si>
  <si>
    <t>RevenueFromCableFranchiseFeesModifiedAccrual</t>
  </si>
  <si>
    <t>RevenueFromLicensesAndPermitsAndFranchiseFeesModifiedAccrual</t>
  </si>
  <si>
    <t>FederalAidGrantsAndContributionsGeneralGovernmentModifiedAccrual</t>
  </si>
  <si>
    <t>FederalAidGrantsAndContributionsPublicSafetyModifiedAccrual</t>
  </si>
  <si>
    <t>FederalAidGrantsAndContributionsSanitationModifiedAccrual</t>
  </si>
  <si>
    <t>FederalAidGrantsAndContributionsHealthAndHospitalModifiedAccrual</t>
  </si>
  <si>
    <t>FederalAidGrantsAndContributionsWelfareModifiedAccrual</t>
  </si>
  <si>
    <t>FederalAidGrantsAndContributionsCultureAndRecreationModifiedAccrual</t>
  </si>
  <si>
    <t>FederalAidGrantsAndContributionsCDBGModifiedAccrual</t>
  </si>
  <si>
    <t>FederalCapitalGrantsModifiedAccrual</t>
  </si>
  <si>
    <t>GrantsContributionsAndDonationsFromFederalGovernmentalEntitiesModifiedAccrual</t>
  </si>
  <si>
    <t>IntergovernmentalRevenueFromStatePublicSafetyModifiedAccrual</t>
  </si>
  <si>
    <t>IntergovernmentalRevenueFromStateDrunkDrivingCaseFlowAssistanceModifiedAccrual</t>
  </si>
  <si>
    <t>IntergovernmentalRevenueFromStateDrugCaseInformationManagementModifiedAccrual</t>
  </si>
  <si>
    <t>IntergovernmentalRevenueFromStateStreetsAndHighwaysModifiedAccrual</t>
  </si>
  <si>
    <t>IntergovernmentalRevenueFromStateCourtOfEquityModifiedAccrual</t>
  </si>
  <si>
    <t>IntergovernmentalRevenueFromStateSanitationModifiedAccrual</t>
  </si>
  <si>
    <t>IntergovernmentalRevenueFromStateHealthAndHospitalsModifiedAccrual</t>
  </si>
  <si>
    <t>IntergovernmentalRevenueFromStateWelfareModifiedAccrual</t>
  </si>
  <si>
    <t>IntergovernmentalRevenueFromStateCultureAndRecreationModifiedAccrual</t>
  </si>
  <si>
    <t>IntergovernmentalRevenueFromStateCrimeVictimsRightsModifiedAccrual</t>
  </si>
  <si>
    <t>IntergovernmentalRevenueFromStateIndigentDefenseModifiedAccrual</t>
  </si>
  <si>
    <t>IntergovernmentalRevenueFromStateStateRevenueSharingModifiedAccrual</t>
  </si>
  <si>
    <t>StateGrantsLocalCommunityStabilizationShareModifiedAccrual</t>
  </si>
  <si>
    <t>IntergovernmentalRevenueFromStateSurveyAndRemonumentationModifiedAccrual</t>
  </si>
  <si>
    <t>IntergovernmentalRevenueFromStateSpecialElectionReimbursementModifiedAccrual</t>
  </si>
  <si>
    <t>StateCapitalGrantsModifiedAccrual</t>
  </si>
  <si>
    <t>GrantsContributionsAndDonationsFromStateGovernmentalEntitiesModifiedAccrual</t>
  </si>
  <si>
    <t>ContributionsFromLocalUnitsModifiedAccrual</t>
  </si>
  <si>
    <t>CourtRelatedChargesModifiedAccrual</t>
  </si>
  <si>
    <t>FeesModifiedAccrual</t>
  </si>
  <si>
    <t>CourtFilingFeesModifiedAccrual</t>
  </si>
  <si>
    <t>JuryDemandFeesModifiedAccrual</t>
  </si>
  <si>
    <t>WritOfGarnishmentRestitutionAttachmentOrExecutionModifiedAccrual</t>
  </si>
  <si>
    <t>AttorneyFeeReimbursementModifiedAccrual</t>
  </si>
  <si>
    <t>GuardianAdLitemReimbursementModifiedAccrual</t>
  </si>
  <si>
    <t>ProbationOversightFeeModifiedAccrual</t>
  </si>
  <si>
    <t>EstateInventoryFeeModifiedAccrual</t>
  </si>
  <si>
    <t>FriendOfTheCourtStatutoryHandlingFeeModifiedAccrual</t>
  </si>
  <si>
    <t>FriendOfTheCourtServiceFeeModifiedAccrual</t>
  </si>
  <si>
    <t>MiscellaneousCourtCostsAndFeesModifiedAccrual</t>
  </si>
  <si>
    <t>ServicesRenderedModifiedAccrual</t>
  </si>
  <si>
    <t>BuildingInspectionFeesModifiedAccrual</t>
  </si>
  <si>
    <t>AmbulanceTransportFeesModifiedAccrual</t>
  </si>
  <si>
    <t>TitleSearchFeeModifiedAccrual</t>
  </si>
  <si>
    <t>PreForfeitureMailingNoticeCostModifiedAccrual</t>
  </si>
  <si>
    <t>SalesModifiedAccrual</t>
  </si>
  <si>
    <t>UseAndAdmissionFeesModifiedAccrual</t>
  </si>
  <si>
    <t>ParkingFeesModifiedAccrual</t>
  </si>
  <si>
    <t>ChargesForServicesAndSalesModifiedAccrual</t>
  </si>
  <si>
    <t>FinesForfeituresAndPenaltiesAbstract</t>
  </si>
  <si>
    <t>RevenueFromFinesAndForfeituresTrafficViolationsModifiedAccrual</t>
  </si>
  <si>
    <t>RevenueFromFinesAndForfeituresOrdinanceFinesAndCostsModifiedAccrual</t>
  </si>
  <si>
    <t>RevenueFromFinesAndForfeituresStatuteCostsModifiedAccrual</t>
  </si>
  <si>
    <t>RevenueFromFinesAndForfeituresBondForfeituresAndBondCostsModifiedAccrual</t>
  </si>
  <si>
    <t>RevenueFromFinesAndForfeituresAndPenaltiesModifiedAccrual</t>
  </si>
  <si>
    <t>InvestmentIncomeAndRentalsAbstract</t>
  </si>
  <si>
    <t>RevenuesFromDividendsModifiedAccrual</t>
  </si>
  <si>
    <t>RevenuesFromInterestModifiedAccrual</t>
  </si>
  <si>
    <t>RevenueFromInterestAndDividendsModifiedAccrual</t>
  </si>
  <si>
    <t>RevenueFromUseOfMoneyAndPropertyModifiedAccrual</t>
  </si>
  <si>
    <t>RevenueFromInterestAndRentsModifiedAccrual</t>
  </si>
  <si>
    <t>InvestmentGainsLossesModifiedAccrual</t>
  </si>
  <si>
    <t>LeaseInvestmentIncomeModifiedAccrual</t>
  </si>
  <si>
    <t>InvestmentIncomeAndRentalsModifiedAccrual</t>
  </si>
  <si>
    <t>RevenuesFromRoyaltiesModifiedAccrual</t>
  </si>
  <si>
    <t>RevenueFromRentsModifiedAccrual</t>
  </si>
  <si>
    <t>RevenueFromRentsAndRoyaltiesModifiedAccrual</t>
  </si>
  <si>
    <t>RevenuesFromJudicialAbstract</t>
  </si>
  <si>
    <t>RevenuesFromJudicialCircuitCourtModifiedAccrual</t>
  </si>
  <si>
    <t>RevenuesFromJudicialDistrictAndMunicipalCourtModifiedAccrual</t>
  </si>
  <si>
    <t>RevenuesFromJudicialFriendOfTheCourtModifiedAccrual</t>
  </si>
  <si>
    <t>RevenuesFromJudicialLawLibraryModifiedAccrual</t>
  </si>
  <si>
    <t>RevenuesFromJudicialProbateCourtModifiedAccrual</t>
  </si>
  <si>
    <t>RevenuesFromJudicialProbationModifiedAccrual</t>
  </si>
  <si>
    <t>RevenuesFromJudicialActivitiesModifiedAccrual</t>
  </si>
  <si>
    <t>RevenuesFromFinancialAndTaxAdministrationAbstract</t>
  </si>
  <si>
    <t>RevenuesFromFinancialAndTaxAdministrationClerkModifiedAccrual</t>
  </si>
  <si>
    <t>RevenuesFromFinancialAndTaxAdministrationInformationTechnologyModifiedAccrual</t>
  </si>
  <si>
    <t>RevenuesFromFinancialAndTaxAdministrationPropertyDescriptionModifiedAccrual</t>
  </si>
  <si>
    <t>RevenuesFromFinancialAndTaxAdministrationTreasurerModifiedAccrual</t>
  </si>
  <si>
    <t>RevenuesFromFinancialAndTaxAdministrationDelinquentTaxPropertySalesModifiedAccrual</t>
  </si>
  <si>
    <t>RevenuesFromFinancialAndTaxAdministrationModifiedAccrual</t>
  </si>
  <si>
    <t>RevenuesFromOtherGeneralGovernmentAbstract</t>
  </si>
  <si>
    <t>RevenuesFromOtherGeneralGovernmentRetirementBoardModifiedAccrual</t>
  </si>
  <si>
    <t>RevenuesFromOtherGeneralGovernmentBuildingAuthorityModifiedAccrual</t>
  </si>
  <si>
    <t>RevenuesFromOtherGeneralGovernmentModifiedAccrual</t>
  </si>
  <si>
    <t>RevenuesFromPublicWorksAbstract</t>
  </si>
  <si>
    <t>RevenuesFromDepartmentOfPublicWorksModifiedAccrual</t>
  </si>
  <si>
    <t>RevenuesFromPublicWorksWaterAndSewerSystemsModifiedAccrual</t>
  </si>
  <si>
    <t>RevenuesFromPublicWorksAirportServicesModifiedAccrual</t>
  </si>
  <si>
    <t>RevenuesFromPublicWorksTransportationServicesModifiedAccrual</t>
  </si>
  <si>
    <t>RevenuesFromPublicWorksServicesModifiedAccrual</t>
  </si>
  <si>
    <t>RevenuesFromHealthAndWelfareAbstract</t>
  </si>
  <si>
    <t>RevenuesFromHealthAndWelfareHealthDepartmentModifiedAccrual</t>
  </si>
  <si>
    <t>RevenuesFromHealthAndWelfareMosquitoControlModifiedAccrual</t>
  </si>
  <si>
    <t>RevenuesFromStateInstitutionsModifiedAccrual</t>
  </si>
  <si>
    <t>RevenuesForAmbulanceAndEmergencyModifiedAccrual</t>
  </si>
  <si>
    <t>RevenuesFromHealthAndWelfareChildCareFamilyDivisionOfCircuitCourtModifiedAccrual</t>
  </si>
  <si>
    <t>RevenuesFromHealthAndWelfareChildCareDepartmentOfHumanServicesModifiedAccrual</t>
  </si>
  <si>
    <t>RevenueFromHealthAndWelfareDepartmentOfHumanServicesModifiedAccrual</t>
  </si>
  <si>
    <t>RevenueFromHealthAndWelfareAgencyOnAgingModifiedAccrual</t>
  </si>
  <si>
    <t>RevenuesFromHealthAndWelfareModifiedAccrual</t>
  </si>
  <si>
    <t>RevenuesFromPublicSafetyAbstract</t>
  </si>
  <si>
    <t>RevenueFromPublicSafetyPoliceSheriffAndConstableModifiedAccrual</t>
  </si>
  <si>
    <t>RevenuesFromPublicSafetyFireDepartmentModifiedAccrual</t>
  </si>
  <si>
    <t>RevenuesFromPublicSafetyAnimalShelterDogWardenModifiedAccrual</t>
  </si>
  <si>
    <t>RevenuesFromPublicSafetyServicesModifiedAccrual</t>
  </si>
  <si>
    <t>RevenuesFromCommunityAndEconomicDevelopmentAbstract</t>
  </si>
  <si>
    <t>RevenuesFromCommunityEconomicDevelopmentAbstractDepartmentModifiedAccrual</t>
  </si>
  <si>
    <t>RevenuesFromCommunityAndEconomicDevelopmentServicesModifiedAccrual</t>
  </si>
  <si>
    <t>RevenuesFromRecreationAndCultureAbstract</t>
  </si>
  <si>
    <t>RevenuesFromRecreationAndCultureParksAndRecreationDepartmentModifiedAccrual</t>
  </si>
  <si>
    <t>RevenuesFromRecreationAndCultureLibraryModifiedAccrual</t>
  </si>
  <si>
    <t>RevenuesFromRecreationAndCultureModifiedAccrual</t>
  </si>
  <si>
    <t>OtherRevenuesAbstract</t>
  </si>
  <si>
    <t>GrantsContributionsAndDonationsFromOthersModifiedAccrual</t>
  </si>
  <si>
    <t>RevenueFromGrantsAndEntitlementsRestrictedForSpecificProgramsModifiedAccrual</t>
  </si>
  <si>
    <t>RevenueFromGrantsAndEntitlementsNotRestrictedForSpecificProgramsModifiedAccrual</t>
  </si>
  <si>
    <t>RevenueFromSharedRevenueModifiedAccrual</t>
  </si>
  <si>
    <t>PublicAndPrivateContributionsModifiedAccrual</t>
  </si>
  <si>
    <t>CashOverOrShortModifiedAccrual</t>
  </si>
  <si>
    <t>RefundsAndRebatesModifiedAccrual</t>
  </si>
  <si>
    <t>ReimbursementsModifiedAccrual</t>
  </si>
  <si>
    <t>ContributionsFromPrimaryGovernmentModifiedAccrual</t>
  </si>
  <si>
    <t>ContributionsToPermanentFundModifiedAccrual</t>
  </si>
  <si>
    <t>ChangesInFairValueOfInvestmentsModifiedAccrual</t>
  </si>
  <si>
    <t>RecoveryOfCostIncurredModifiedAccrual</t>
  </si>
  <si>
    <t>OtherRevenuesModifiedAccrual</t>
  </si>
  <si>
    <t>RevenuesModifiedAccrual</t>
  </si>
  <si>
    <t>Expenditures for General Government [Abstract]</t>
  </si>
  <si>
    <t>Expenditures for General Government Services, Administration, Modified Accrual</t>
  </si>
  <si>
    <t>Expenditures for Legislative [Abstract]</t>
  </si>
  <si>
    <t>Expenditures for Governing Body, Modified Accrual</t>
  </si>
  <si>
    <t>Expenditures for Legislative Committee, Modified Accrual</t>
  </si>
  <si>
    <t>Expenditures for Legislative, Modified Accrual</t>
  </si>
  <si>
    <t>Expenditures for Chief Executive [Abstract]</t>
  </si>
  <si>
    <t>Expenditures for Chief Executive, Modified Accrual</t>
  </si>
  <si>
    <t>Expenditures for Chief Executive, Administrator, Manager, Superintendent, Controller, Modified Accrual</t>
  </si>
  <si>
    <t>Expenses for Chief Executive, Organization Unit</t>
  </si>
  <si>
    <t>Expenditures for Financial and Tax Administration [Abstract]</t>
  </si>
  <si>
    <t>Expenditures for Accounting Department, Modified Accrual</t>
  </si>
  <si>
    <t>Expenditures for Budget Department, Director, Modified Accrual</t>
  </si>
  <si>
    <t>Expenditures for Clerk, Modified Accrual</t>
  </si>
  <si>
    <t>Expenditures for Internal Audit, External Audit, Board of Auditors, Modified Accrual</t>
  </si>
  <si>
    <t>Expenditures for Information Technology, Modified Accrual</t>
  </si>
  <si>
    <t>Expenditures for Purchasing, Modified Accrual</t>
  </si>
  <si>
    <t>Expenditures for Property Description, Modified Accrual</t>
  </si>
  <si>
    <t>Expenditures for County Survey and Remonumentation, Modified Accrual</t>
  </si>
  <si>
    <t>Expenditures for Board of Review, Modified Accrual</t>
  </si>
  <si>
    <t>Expenditures for Treasurer, Modified Accrual</t>
  </si>
  <si>
    <t>Expenditures for Delinquent Tax Property Sales, Modified Accrual</t>
  </si>
  <si>
    <t>Expenditures for Equalization Department, Modified Accrual</t>
  </si>
  <si>
    <t>Expenditures for Financial and Tax Administration, Modified Accrual</t>
  </si>
  <si>
    <t>Expenditures for Other General Government [Abstract]</t>
  </si>
  <si>
    <t>Expenditures for Elections, Modified Accrual</t>
  </si>
  <si>
    <t>Expenditures for Building and Grounds, Modified Accrual</t>
  </si>
  <si>
    <t>Expenditures for Attorney, Corporation Counsel, Modified Accrual</t>
  </si>
  <si>
    <t>Expenditures for Civil Service, Merit System, Modified Accrual</t>
  </si>
  <si>
    <t>Expenditures for Human Resources Department, Modified Accrual</t>
  </si>
  <si>
    <t>Expenditures for Building Authority, Modified Accrual</t>
  </si>
  <si>
    <t>Expenditures for Retirement Board, Modified Accrual</t>
  </si>
  <si>
    <t>Expenditures for General Government Services, Other, Modified Accrual</t>
  </si>
  <si>
    <t>Expenditures for General Government Services, Modified Accrual</t>
  </si>
  <si>
    <t>Expenditures for Judicial [Abstract]</t>
  </si>
  <si>
    <t>Expenditures for Trial Court, Modified Accrual</t>
  </si>
  <si>
    <t>Expenditures for Circuit Court, Modified Accrual</t>
  </si>
  <si>
    <t>Expenditures for District And Municipal Court, Modified Accrual</t>
  </si>
  <si>
    <t>Expenditures for Friend of the Court, Modified Accrual</t>
  </si>
  <si>
    <t>Expenditures for Friend of the Court Cooperative Reimbursement Program, Modified Accrual</t>
  </si>
  <si>
    <t>Expenditures for Law Library, Modified Accrual</t>
  </si>
  <si>
    <t>Expenditures for Probate Court, Modified Accrual</t>
  </si>
  <si>
    <t>Expenditures for Probation, Modified Accrual</t>
  </si>
  <si>
    <t>Expenditures for Prosecuting Attorney, Modified Accrual</t>
  </si>
  <si>
    <t>Expenditures for Grand Jury, Modified Accrual</t>
  </si>
  <si>
    <t>Expenditures for Family Counseling Services, Modified Accrual</t>
  </si>
  <si>
    <t>Expenditures for Judicial Activities, Modified Accrual</t>
  </si>
  <si>
    <t>Expenditures for Public Safety [Abstract]</t>
  </si>
  <si>
    <t>Expenditures for Police, Sheriff and Constable, Modified Accrual</t>
  </si>
  <si>
    <t>Expenditures for Administration, Modified Accrual</t>
  </si>
  <si>
    <t>Expenditures for Crime Control and Investigation, Modified Accrual</t>
  </si>
  <si>
    <t>Expenditures for Traffic and Safety Program, Modified Accrual</t>
  </si>
  <si>
    <t>Expenditures for Training, Modified Accrual</t>
  </si>
  <si>
    <t>Expenditures for Communications, Dispatch, Modified Accrual</t>
  </si>
  <si>
    <t>Expenditures for Liquor Law Enforcement, Modified Accrual</t>
  </si>
  <si>
    <t>Expenditures for Marine Law Enforcement, Modified Accrual</t>
  </si>
  <si>
    <t>Expenditures for Snowmobile Law Enforcement, Modified Accrual</t>
  </si>
  <si>
    <t>Expenditures for Fire Department [Abstract]</t>
  </si>
  <si>
    <t>Expenditures for Fire Department Administration, Modified Accrual</t>
  </si>
  <si>
    <t>Expenditures for Fire Fighting, Modified Accrual</t>
  </si>
  <si>
    <t>Expenditures for Fire Prevention, Modified Accrual</t>
  </si>
  <si>
    <t>Expenditures for Fire Training, Modified Accrual</t>
  </si>
  <si>
    <t>Expenditures for Fire Department Communication, Modified Accrual</t>
  </si>
  <si>
    <t>Expenditures for Fire Department, Modified Accrual</t>
  </si>
  <si>
    <t>Expenditures for Combined Public Safety Department, Modified Accrual</t>
  </si>
  <si>
    <t>Expenditures for Corrections Jail, Modified Accrual</t>
  </si>
  <si>
    <t>Expenditures for Juvenile Correctional Institute, Modified Accrual</t>
  </si>
  <si>
    <t>Expenditures for Corrections, Training, Modified Accrual</t>
  </si>
  <si>
    <t>Expenditures for Parole, Modified Accrual</t>
  </si>
  <si>
    <t>Expenditures for Building Inspections, Modified Accrual</t>
  </si>
  <si>
    <t>Expenditures for Emergency Management, Homeland Security, Modified Accrual</t>
  </si>
  <si>
    <t>Expenditures for Water Safety Council, Modified Accrual</t>
  </si>
  <si>
    <t>Expenditures for Animal Shelter, Dog Warden, Modified Accrual</t>
  </si>
  <si>
    <t>Expenditures for Security of Persons and Property Services, Modified Accrual</t>
  </si>
  <si>
    <t>Expenditures for Public Safety Services, Modified Accrual</t>
  </si>
  <si>
    <t>Expenditures for Public Works [Abstract]</t>
  </si>
  <si>
    <t>Expenditures for Infrastructure, Modified Accrual</t>
  </si>
  <si>
    <t>Expenditures for Department of Public Works, Modified Accrual</t>
  </si>
  <si>
    <t>Expenditures for Drain Commissioner, Water Resource Commissioner, Modified Accrual</t>
  </si>
  <si>
    <t>Expenditures for Sidewalks, Modified Accrual</t>
  </si>
  <si>
    <t>Expenditures for Drains, Public Benefit, Modified Accrual</t>
  </si>
  <si>
    <t>Expenditures for Roads, Streets, Bridges, Modified Accrual</t>
  </si>
  <si>
    <t>Expenditures for Engineering and Engineering, Modified Accrual</t>
  </si>
  <si>
    <t>Expenditures for Street Lighting, Modified Accrual</t>
  </si>
  <si>
    <t>Expenditures for Road Commission, Street Department, Modified Accrual</t>
  </si>
  <si>
    <t>Expenditures for Sanitation Department, Modified Accrual</t>
  </si>
  <si>
    <t>Expenditures for Street Cleaning, Modified Accrual</t>
  </si>
  <si>
    <t>Expenditures for Sanitary Landfill, Modified Accrual</t>
  </si>
  <si>
    <t>Expenditures for Sewage Disposal, Modified Accrual</t>
  </si>
  <si>
    <t>Expenditures for Rubbish Collection, Disposal, Modified Accrual</t>
  </si>
  <si>
    <t>Expenditures for Water and Sewer Systems, Modified Accrual</t>
  </si>
  <si>
    <t>Expenditures for Cemetery, Modified Accrual</t>
  </si>
  <si>
    <t>Expenditures for Soil Conservation, Modified Accrual</t>
  </si>
  <si>
    <t>Expenditures for Watershed Council, Modified Accrual</t>
  </si>
  <si>
    <t>Expenditures for Lake Improvements, Modified Accrual</t>
  </si>
  <si>
    <t>Expenditures for Sanitary Sewer Services, Modified Accrual</t>
  </si>
  <si>
    <t>Expenditures for Storm Sewer Services, Modified Accrual</t>
  </si>
  <si>
    <t>Expenditures for Electricity and Power Services, Modified Accrual</t>
  </si>
  <si>
    <t>Expenditures for Airport Services, Modified Accrual</t>
  </si>
  <si>
    <t>Expenditures for Transportation Services, Modified Accrual</t>
  </si>
  <si>
    <t>Expenditures for Harbor, Marina, Modified Accrual</t>
  </si>
  <si>
    <t>Expenditures for Public Works Services, Modified Accrual</t>
  </si>
  <si>
    <t>Expenditures for Health and Welfare [Abstract]</t>
  </si>
  <si>
    <t>Expenditures for Health Department, Modified Accrual</t>
  </si>
  <si>
    <t>Expenditures for Contagious Diseases, Modified Accrual</t>
  </si>
  <si>
    <t>Expenditures for Health Board, Modified Accrual</t>
  </si>
  <si>
    <t>Expenditures for Health Clinics, Modified Accrual</t>
  </si>
  <si>
    <t>Expenditures for Mosquito Control, Modified Accrual</t>
  </si>
  <si>
    <t>Expenditures for Pollution Control, Modified Accrual</t>
  </si>
  <si>
    <t>Expenditures for Alcoholism and Substance Abuse, Modified Accrual</t>
  </si>
  <si>
    <t>Expenditures for Hospital, Modified Accrual</t>
  </si>
  <si>
    <t>Expenditures for Medical Examiner, Modified Accrual</t>
  </si>
  <si>
    <t>Expenditures for Mental Health, Modified Accrual</t>
  </si>
  <si>
    <t>Expenditures for State Institutions, Modified Accrual</t>
  </si>
  <si>
    <t>Expenditures for Emergency Services and Ambulance, Modified Accrual</t>
  </si>
  <si>
    <t>Expenditures for Child Care, Family Division of Circuit Court, Modified Accrual</t>
  </si>
  <si>
    <t>Expenditures for Child Care, Department of Human Services, Modified Accrual</t>
  </si>
  <si>
    <t>Expenditures for Department of Human Services, Modified Accrual</t>
  </si>
  <si>
    <t>Expenditures for Medical Care Facility, Modified Accrual</t>
  </si>
  <si>
    <t>Expenditures for Agency on Aging, Modified Accrual</t>
  </si>
  <si>
    <t>Expenditures for Veterans Burials, Modified Accrual</t>
  </si>
  <si>
    <t>Expenditures for Veterans Counselor, Modified Accrual</t>
  </si>
  <si>
    <t>Expenditures for Veterans Trust Board, Modified Accrual</t>
  </si>
  <si>
    <t>Expenditures for Veterans Relief, Modified Accrual</t>
  </si>
  <si>
    <t>Expenditures for Redevelopment And Housing, Modified Accrual</t>
  </si>
  <si>
    <t>Expenditures for Public Housing, Modified Accrual</t>
  </si>
  <si>
    <t>Expenditures for Community Action Program, Modified Accrual</t>
  </si>
  <si>
    <t>Expenditures for Community Development Block Grant, Modified Accrual</t>
  </si>
  <si>
    <t>Expenditures for Health and Welfare, Modified Accrual</t>
  </si>
  <si>
    <t>Expenditures for Public Health and Sanitation Services, Modified Accrual</t>
  </si>
  <si>
    <t>Expenditures for Community and Economic Development [Abstract]</t>
  </si>
  <si>
    <t>Expenditures for Planning, Modified Accrual</t>
  </si>
  <si>
    <t>Expenditures for Zoning Modified Accrual</t>
  </si>
  <si>
    <t>Expenditures for Cooperative Extension, Modified Accrual</t>
  </si>
  <si>
    <t>Expenditures for Register of Deeds, Modified Accrual</t>
  </si>
  <si>
    <t>Expenditures for Abstract Department, Modified Accrual</t>
  </si>
  <si>
    <t>Expenditures for Surveyor, Modified Accrual</t>
  </si>
  <si>
    <t>Expenditures for Economic Development, Modified Accrual</t>
  </si>
  <si>
    <t>Expenditures for Home Demolition, Modified Accrual</t>
  </si>
  <si>
    <t>Expenditures for Home Renovation, Modified Accrual</t>
  </si>
  <si>
    <t>Expenditures for Blight Removal, Modified Accrual</t>
  </si>
  <si>
    <t>Expenditures for Other Development Services, Modified Accrual</t>
  </si>
  <si>
    <t>Expenditures for Community Services, Modified Accrual</t>
  </si>
  <si>
    <t>Expenditures for Community And Economic Development Services, Modified Accrual</t>
  </si>
  <si>
    <t>Expenditures for Recreation and Culture [Abstract]</t>
  </si>
  <si>
    <t>Expenditures for Parks and Recreation Department, Modified Accrual</t>
  </si>
  <si>
    <t>Expenditures for Parks Administration, Modified Accrual</t>
  </si>
  <si>
    <t>Expenditures for Parks Facilities, Modified Accrual</t>
  </si>
  <si>
    <t>Expenditures for Parks Supervision, Modified Accrual</t>
  </si>
  <si>
    <t>Expenditures for Parks Policing, Modified Accrual</t>
  </si>
  <si>
    <t>Expenditures for Parks Lighting, Modified Accrual</t>
  </si>
  <si>
    <t>Expenditures for Parks Maintenance, Modified Accrual</t>
  </si>
  <si>
    <t>Expenditures for Library, Modified Accrual</t>
  </si>
  <si>
    <t>Expenditures for Library Board, Modified Accrual</t>
  </si>
  <si>
    <t>Expenditures for Historical Society, Commission or Program, Modified Accrual</t>
  </si>
  <si>
    <t>Expenditures for Museum, Modified Accrual</t>
  </si>
  <si>
    <t>Expenditures for Cultural Activities, Modified Accrual</t>
  </si>
  <si>
    <t>Expenditures for Auditorium, Civic Center, Modified Accrual</t>
  </si>
  <si>
    <t>Expenditures for Convention Center Services, Modified Accrual</t>
  </si>
  <si>
    <t>Expenditures for Conservation Services, Modified Accrual</t>
  </si>
  <si>
    <t>Expenditures for Conservation, Recreation, Parks and Cultural Services, Modified Accrual</t>
  </si>
  <si>
    <t>Expenditures for Recreation and Culture, Modified Accrual</t>
  </si>
  <si>
    <t>Expenditures for Other [Abstract]</t>
  </si>
  <si>
    <t>Cost of Issue of Bonds and Securities, Modified Accrual</t>
  </si>
  <si>
    <t>Expenditures for Public Schools Services, Modified Accrual</t>
  </si>
  <si>
    <t>Expenditures for Public Ways and Facilities Services, Modified Accrual</t>
  </si>
  <si>
    <t>Expenditures for Public Assistance Services, Modified Accrual</t>
  </si>
  <si>
    <t>Expenditures for Professional and Contractual Services, Modified Accrual</t>
  </si>
  <si>
    <t>Expenditures for Communications, Modified Accrual</t>
  </si>
  <si>
    <t>Expenditures for Community Promotion, Modified Accrual</t>
  </si>
  <si>
    <t>Expenditures for Repairs, Modified Accrual</t>
  </si>
  <si>
    <t>Expenditures for Refunds and Rebates, Modified Accrual</t>
  </si>
  <si>
    <t>Expenditures for Facilities Maintenance, Modified Accrual</t>
  </si>
  <si>
    <t>Expenditures for Project Costs, Modified Accrual</t>
  </si>
  <si>
    <t>Expenditures for Utilities, Modified Accrual</t>
  </si>
  <si>
    <t>Expenditures for Printing and Publishing, Modified Accrual</t>
  </si>
  <si>
    <t>Expenditures for Rentals, Modified Accrual</t>
  </si>
  <si>
    <t>Expenditures for Other Welfare Services, Modified Accrual</t>
  </si>
  <si>
    <t>Expenditures for Retirement Benefits to Retirees, Modified Accrual</t>
  </si>
  <si>
    <t>Expenditures for State Trunkline Overhead, Modified Accrual</t>
  </si>
  <si>
    <t>Expenditures for Contributions to Other Governments, Modified Accrual</t>
  </si>
  <si>
    <t>Expenditures for Health Services, Modified Accrual</t>
  </si>
  <si>
    <t>Expenditures for Hospitalization, Modified Accrual</t>
  </si>
  <si>
    <t>Expenditures for Education Services, Modified Accrual</t>
  </si>
  <si>
    <t>Expenditures for Garage Services, Modified Accrual</t>
  </si>
  <si>
    <t>Expenditures for Jail Stores Commissary Services, Modified Accrual</t>
  </si>
  <si>
    <t>Expenditures for Contingency Services, Modified Accrual</t>
  </si>
  <si>
    <t>Expenditures for Inter Governmental Activities, Modified Accrual</t>
  </si>
  <si>
    <t>Expenditures for Capital Outlay, Modified Accrual</t>
  </si>
  <si>
    <t>Debt Service, Principal, Modified Accrual</t>
  </si>
  <si>
    <t>Debt Service, Interest and Other Charges, Modified Accrual</t>
  </si>
  <si>
    <t>Debt Service, Modified Accrual</t>
  </si>
  <si>
    <t>Depreciation Expense, Modified Accrual</t>
  </si>
  <si>
    <t>Depreciation, Depletion and Amortization Expense, Modified Accrual</t>
  </si>
  <si>
    <t>Other Expenditures, Modified Accrual</t>
  </si>
  <si>
    <t>Expenditures, Modified Accrual</t>
  </si>
  <si>
    <t>ExpendituresForGeneralGovernmentAbstract</t>
  </si>
  <si>
    <t>ExpendituresForGeneralGovernmentServicesAdministrationModifiedAccrual</t>
  </si>
  <si>
    <t>ExpendituresForLegislativeAbstract</t>
  </si>
  <si>
    <t>ExpendituresForLegislativeGoverningBodyModifiedAccrual</t>
  </si>
  <si>
    <t>ExpendituresForLegislativeCommitteeModifiedAccrual</t>
  </si>
  <si>
    <t>ExpendituresForGeneralGovernmentServicesLegislativeAndExecutiveModifiedAccrual</t>
  </si>
  <si>
    <t>ExpendituresForChiefExecutiveAbstract</t>
  </si>
  <si>
    <t>ExpendituresForGeneralGovernmentServicesChiefExecutiveModifiedAccrual</t>
  </si>
  <si>
    <t>ExpendituresForChiefExecutiveAdministratorManagerSuperintendentControllerModifiedAccrual</t>
  </si>
  <si>
    <t>ExpensesForChiefExecutiveOrganizationUnit</t>
  </si>
  <si>
    <t>ExpendituresForFinancialAndTaxAdministrationAbstract</t>
  </si>
  <si>
    <t>ExpendituresForFinancialAndTaxAdministrationAccountingDepartmentModifiedAccrual</t>
  </si>
  <si>
    <t>ExpendituresForFinancialAndTaxAdministrationBudgetDepartmentDirectorModifiedAccrual</t>
  </si>
  <si>
    <t>ExpendituresForClerkModifiedAccrual</t>
  </si>
  <si>
    <t>ExpendituresForFinancialAndTaxAdministrationInternalAuditExternalAuditBoardOfAuditorsModifiedAccrual</t>
  </si>
  <si>
    <t>ExpendituresForFinancialAndTaxAdministrationInformationTechnologyModifiedAccrual</t>
  </si>
  <si>
    <t>ExpendituresForFinancialAndTaxAdministrationPurchasingModifiedAccrual</t>
  </si>
  <si>
    <t>ExpendituresForFinancialAndTaxAdministrationPropertyDescriptionModifiedAccrual</t>
  </si>
  <si>
    <t>ExpendituresForFinancialAndTaxAdministrationCountySurveyAndRemonumentationModifiedAccrual</t>
  </si>
  <si>
    <t>ExpendituresForFinancialAndTaxAdministrationBoardOfReviewModifiedAccrual</t>
  </si>
  <si>
    <t>ExpendituresForGeneralGovernmentServicesTreasurerModifiedAccrual</t>
  </si>
  <si>
    <t>ExpendituresForFinancialAndTaxAdministrationDelinquentTaxPropertySalesModifiedAccrual</t>
  </si>
  <si>
    <t>ExpendituresForGeneralGovernmentServicesAssessingEqualizationModifiedAccrual</t>
  </si>
  <si>
    <t>ExpendituresForGeneralGovernmentServicesFinanceAndTaxAdministrationModifiedAccrual</t>
  </si>
  <si>
    <t>ExpendituresForOtherGeneralGovernmentAbstract</t>
  </si>
  <si>
    <t>ExpendituresForOtherGeneralGovernmentElectionsModifiedAccrual</t>
  </si>
  <si>
    <t>ExpendituresForOtherGeneralGovernmentBuildingAndGroundsModifiedAccrual</t>
  </si>
  <si>
    <t>ExpendituresForOtherGeneralGovernmentAttorneyCorporationCounselModifiedAccrual</t>
  </si>
  <si>
    <t>ExpendituresForOtherGeneralGovernmentCivilServiceMeritSystemModifiedAccrual</t>
  </si>
  <si>
    <t>ExpendituresForOtherGeneralGovernmentHumanResourcesDepartmentModifiedAccrual</t>
  </si>
  <si>
    <t>ExpendituresForOtherGeneralGovernmentBuildingAuthorityModifiedAccrual</t>
  </si>
  <si>
    <t>ExpendituresForOtherGeneralGovernmentRetirementBoardModifiedAccrual</t>
  </si>
  <si>
    <t>ExpendituresForGeneralGovernmentServicesOthersModifiedAccrual</t>
  </si>
  <si>
    <t>ExpendituresForGeneralGovernmentServicesModifiedAccrual</t>
  </si>
  <si>
    <t>ExpendituresForJudicialAbstract</t>
  </si>
  <si>
    <t>ExpendituresForJudicialTrialCourtModifiedAccrual</t>
  </si>
  <si>
    <t>ExpendituresForJudicialCircuitCourtModifiedAccrual</t>
  </si>
  <si>
    <t>ExpendituresForJudicialDistrictAndMunicipalCourtModifiedAccrual</t>
  </si>
  <si>
    <t>ExpendituresForJudicialFriendOfTheCourtModifiedAccrual</t>
  </si>
  <si>
    <t>ExpendituresForJudicialFriendOfTheCourtCooperativeReimbursementProgramModifiedAccrual</t>
  </si>
  <si>
    <t>ExpendituresForJudicialLawLibraryModifiedAccrual</t>
  </si>
  <si>
    <t>ExpendituresForJudicialProbateCourtModifiedAccrual</t>
  </si>
  <si>
    <t>ExpendituresForJudicialProbationModifiedAccrual</t>
  </si>
  <si>
    <t>ExpendituresForJudicialProsecutingAttorneyModifiedAccrual</t>
  </si>
  <si>
    <t>ExpendituresForJudicialGrandJuryModifiedAccrual</t>
  </si>
  <si>
    <t>ExpendituresForJudicialFamilyCounselingServicesModifiedAccrual</t>
  </si>
  <si>
    <t>ExpendituresForJudicialActivitiesModifiedAccrual</t>
  </si>
  <si>
    <t>ExpendituresForPublicSafetyAbstract</t>
  </si>
  <si>
    <t>ExpendituresForPublicSafetyPoliceSheriffAndConstableModifiedAccrual</t>
  </si>
  <si>
    <t>ExpendituresForPublicSafetyAdministrationModifiedAccrual</t>
  </si>
  <si>
    <t>ExpendituresForCrimeControlAndInvestigationModifiedAccrual</t>
  </si>
  <si>
    <t>ExpendituresForTrafficAndSafetyProgramModifiedAccrual</t>
  </si>
  <si>
    <t>ExpendituresForTrainingModifiedAccrual</t>
  </si>
  <si>
    <t>ExpendituresForCommunicationsDispatchModifiedAccrual</t>
  </si>
  <si>
    <t>ExpendituresForLiquorLawEnforcementModifiedAccrual</t>
  </si>
  <si>
    <t>ExpendituresForMarineLawEnforcementModifiedAccrual</t>
  </si>
  <si>
    <t>ExpendituresForSnowmobileLawEnforcementModifiedAccrual</t>
  </si>
  <si>
    <t>ExpendituresForFireDepartmentAbstract</t>
  </si>
  <si>
    <t>ExpendituresForPublicSafetyFireDepartmentAdministrationModifiedAccrual</t>
  </si>
  <si>
    <t>ExpendituresForPublicSafetyFireFightingModifiedAccrual</t>
  </si>
  <si>
    <t>ExpendituresForPublicSafetyFirePreventionModifiedAccrual</t>
  </si>
  <si>
    <t>ExpendituresForPublicSafetyFireTrainingModifiedAccrual</t>
  </si>
  <si>
    <t>ExpendituresForPublicSafetyFireDepartmentCommunicationModifiedAccrual</t>
  </si>
  <si>
    <t>ExpendituresForPublicSafetyFireDepartmentModifiedAccrual</t>
  </si>
  <si>
    <t>ExpendituresForPublicSafetyCombinedPublicSafetyDepartmentModifiedAccrual</t>
  </si>
  <si>
    <t>ExpendituresForPublicSafetyCorrectionsJailModifiedAccrual</t>
  </si>
  <si>
    <t>ExpendituresForPublicSafetyJuvenileCorrectionalInstituteModifiedAccrual</t>
  </si>
  <si>
    <t>ExpendituresForCorrectionsTrainingModifiedAccrual</t>
  </si>
  <si>
    <t>ExpendituresForPublicSafetyParoleModifiedAccrual</t>
  </si>
  <si>
    <t>ExpendituresForPublicSafetyBuildingInspectionsActivitiesModifiedAccrual</t>
  </si>
  <si>
    <t>ExpendituresForPublicSafetyEmergencyManagementHomelandSecurityModifiedAccrual</t>
  </si>
  <si>
    <t>ExpendituresForPublicSafetyWaterSafetyCouncilModifiedAccrual</t>
  </si>
  <si>
    <t>ExpendituresForPublicSafetyAnimalShelterDogWardenModifiedAccrual</t>
  </si>
  <si>
    <t>ExpendituresForSecurityOfPersonsAndPropertyServicesModifiedAccrual</t>
  </si>
  <si>
    <t>ExpendituresForPublicSafetyServicesModifiedAccrual</t>
  </si>
  <si>
    <t>ExpendituresForPublicWorksAbstract</t>
  </si>
  <si>
    <t>ExpendituresForPublicWorksInfrastructureModifiedAccrual</t>
  </si>
  <si>
    <t>ExpendituresForPublicWorksDepartmentOfPublicWorksModifiedAccrual</t>
  </si>
  <si>
    <t>ExpendituresForPublicWorksDrainCommissionerWaterResourceCommissionerModifiedAccrual</t>
  </si>
  <si>
    <t>ExpendituresForPublicWorksSidewalksModifiedAccrual</t>
  </si>
  <si>
    <t>ExpendituresForPublicWorksDrainsPublicBenefitModifiedAccrual</t>
  </si>
  <si>
    <t>ExpendituresForPublicWorksRoadsStreetsBridgesModifiedAccrual</t>
  </si>
  <si>
    <t>ExpendituresForPublicWorksEngineeringModifiedAccrual</t>
  </si>
  <si>
    <t>ExpendituresForPublicWorksStreetLightingModifiedAccrual</t>
  </si>
  <si>
    <t>ExpendituresForPublicWorksRoadCommissionStreetDepartmentModifiedAccrual</t>
  </si>
  <si>
    <t>ExpendituresForPublicWorksSanitationDepartmentModifiedAccrual</t>
  </si>
  <si>
    <t>ExpendituresForPublicWorksStreetCleaningModifiedAccrual</t>
  </si>
  <si>
    <t>ExpendituresForPublicWorksSanitaryLandfillModifiedAccrual</t>
  </si>
  <si>
    <t>ExpendituresForPublicWorksSewageDisposalModifiedAccrual</t>
  </si>
  <si>
    <t>ExpendituresForPublicWorksRubbishCollectionDisposalModifiedAccrual</t>
  </si>
  <si>
    <t>ExpendituresForPublicWorksWaterAndSewerSystemsModifiedAccrual</t>
  </si>
  <si>
    <t>ExpendituresForPublicWorksCemeteryModifiedAccrual</t>
  </si>
  <si>
    <t>ExpendituresForPublicWorksSoilConservationModifiedAccrual</t>
  </si>
  <si>
    <t>ExpendituresForPublicWorksWatershedCouncilModifiedAccrual</t>
  </si>
  <si>
    <t>ExpendituresForPublicWorksLakeImprovementsModifiedAccrual</t>
  </si>
  <si>
    <t>ExpendituresForSanitarySewerServicesModifiedAccrual</t>
  </si>
  <si>
    <t>ExpendituresForStormSewerServicesModifiedAccrual</t>
  </si>
  <si>
    <t>ExpendituresForElectricityAndPowerServicesModifiedAccrual</t>
  </si>
  <si>
    <t>ExpendituresForAirportServicesModifiedAccrual</t>
  </si>
  <si>
    <t>ExpendituresForTransportationServicesModifiedAccrual</t>
  </si>
  <si>
    <t>ExpendituresForHarborMarinaModifiedAccrual</t>
  </si>
  <si>
    <t>ExpendituresForPublicWorksServicesModifiedAccrual</t>
  </si>
  <si>
    <t>ExpendituresForHealthAndWelfareAbstract</t>
  </si>
  <si>
    <t>ExpendituresForHealthAndWelfareHealthDepartmentModifiedAccrual</t>
  </si>
  <si>
    <t>ExpendituresForHealthAndWelfareContagiousDiseasesModifiedAccrual</t>
  </si>
  <si>
    <t>ExpendituresForHealthAndWelfareHealthBoardModifiedAccrual</t>
  </si>
  <si>
    <t>ExpendituresForHealthAndWelfareHealthClinicsModifiedAccrual</t>
  </si>
  <si>
    <t>ExpendituresForHealthAndWelfareMosquitoControlModifiedAccrual</t>
  </si>
  <si>
    <t>ExpendituresForHealthAndWelfarePollutionControlModifiedAccrual</t>
  </si>
  <si>
    <t>ExpendituresForHealthAndWelfareAlcoholismAndSubstanceAbuseModifiedAccrual</t>
  </si>
  <si>
    <t>ExpendituresForHealthAndWelfareHospitalModifiedAccrual</t>
  </si>
  <si>
    <t>ExpendituresForHealthAndWelfareMedicalExaminerModifiedAccrual</t>
  </si>
  <si>
    <t>ExpendituresForHealthAndWelfareMentalHealthModifiedAccrual</t>
  </si>
  <si>
    <t>ExpendituresForHealthAndWelfareStateInstitutionsModifiedAccrual</t>
  </si>
  <si>
    <t>ExpendituresForHealthAndWelfareEmergencyServicesModifiedAccrual</t>
  </si>
  <si>
    <t>ExpendituresForHealthAndWelfareChildCareModifiedAccrual</t>
  </si>
  <si>
    <t>ExpendituresForHealthAndWelfareChildCareDepartmentOfHumanServicesModifiedAccrual</t>
  </si>
  <si>
    <t>ExpendituresForHealthAndWelfareHumanServicesMedicalCareModifiedAccrual</t>
  </si>
  <si>
    <t>ExpendituresForHealthAndWelfareMedicalCareFacilityModifiedAccrual</t>
  </si>
  <si>
    <t>ExpendituresForHealthAndWelfareAreaAgencyOnAgingModifiedAccrual</t>
  </si>
  <si>
    <t>ExpendituresForHealthAndWelfareVeteransBurialsModifiedAccrual</t>
  </si>
  <si>
    <t>ExpendituresForHealthAndWelfareVeteransCounselorModifiedAccrual</t>
  </si>
  <si>
    <t>ExpendituresForHealthAndWelfareVeteransTrustBoardModifiedAccrual</t>
  </si>
  <si>
    <t>ExpendituresForHealthAndWelfareVeteransReliefModifiedAccrual</t>
  </si>
  <si>
    <t>ExpendituresForHealthAndWelfareRedevelopmentAndHousingModifiedAccrual</t>
  </si>
  <si>
    <t>ExpendituresForHealthAndWelfarePublicHousingModifiedAccrual</t>
  </si>
  <si>
    <t>ExpendituresForHealthAndWelfareCommunityActionProgramModifiedAccrual</t>
  </si>
  <si>
    <t>ExpendituresForHealthAndWelfareCommunityDevelopmentBlockGrantModifiedAccrual</t>
  </si>
  <si>
    <t>ExpendituresForHealthAndWelfareModifiedAccrual</t>
  </si>
  <si>
    <t>ExpendituresForPublicHealthAndSanitationServicesModifiedAccrual</t>
  </si>
  <si>
    <t>ExpendituresForCommunityAndEconomicDevelopmentAbstract</t>
  </si>
  <si>
    <t>ExpendituresForCommunityEconomicDevelopmentPlanningModifiedAccrual</t>
  </si>
  <si>
    <t>ExpendituresForCommunityEconomicDevelopmentZoningModifiedAccrual</t>
  </si>
  <si>
    <t>ExpendituresForCommunityEconomicDevelopmentCooperativeExtensionModifiedAccrual</t>
  </si>
  <si>
    <t>ExpendituresForCommunityEconomicDevelopmentRegisterOfDeedsModifiedAccrual</t>
  </si>
  <si>
    <t>ExpendituresForCommunityEconomicDevelopmentAbstractDepartmentModifiedAccrual</t>
  </si>
  <si>
    <t>ExpendituresForCommunityEconomicDevelopmentSurveyorModifiedAccrual</t>
  </si>
  <si>
    <t>ExpendituresForEconomicDevelopmentServicesModifiedAccrual</t>
  </si>
  <si>
    <t>ExpendituresForCommunityEconomicDevelopmentHomeDemolitionModifiedAccrual</t>
  </si>
  <si>
    <t>ExpendituresForCommunityEconomicDevelopmentHomeRenovationModifiedAccrual</t>
  </si>
  <si>
    <t>ExpendituresForCommunityEconomicDevelopmentBlightRemovalModifiedAccrual</t>
  </si>
  <si>
    <t>ExpendituresForOtherDevelopmentServicesModifiedAccrual</t>
  </si>
  <si>
    <t>ExpendituresForCommunityServicesModifiedAccrual</t>
  </si>
  <si>
    <t>ExpendituresForCommunityAndEconomicDevelopmentServicesModifiedAccrual</t>
  </si>
  <si>
    <t>ExpendituresForRecreationAndCultureAbstract</t>
  </si>
  <si>
    <t>ExpendituresForRecreationAndCultureParksAndRecreationModifiedAccrual</t>
  </si>
  <si>
    <t>ExpendituresForRecreationAndCultureParksAdministrationModifiedAccrual</t>
  </si>
  <si>
    <t>ExpendituresForRecreationAndCultureParksFacilitiesModifiedAccrual</t>
  </si>
  <si>
    <t>ExpendituresForRecreationAndCultureParksSupervisionModifiedAccrual</t>
  </si>
  <si>
    <t>ExpendituresForRecreationAndCultureParksPolicingModifiedAccrual</t>
  </si>
  <si>
    <t>ExpendituresForRecreationAndCultureParksLightingModifiedAccrual</t>
  </si>
  <si>
    <t>ExpendituresForRecreationAndCultureParksMaintenanceModifiedAccrual</t>
  </si>
  <si>
    <t>ExpendituresForLibraryServicesModifiedAccrual</t>
  </si>
  <si>
    <t>ExpendituresForRecreationAndCultureLibraryBoardModifiedAccrual</t>
  </si>
  <si>
    <t>ExpendituresForRecreationAndCultureHistoricalSocietyCommissionOrProgramModifiedAccrual</t>
  </si>
  <si>
    <t>ExpendituresForRecreationAndCultureMuseumModifiedAccrual</t>
  </si>
  <si>
    <t>ExpendituresForRecreationAndCultureCulturalActivitiesModifiedAccrual</t>
  </si>
  <si>
    <t>ExpendituresForRecreationAndCultureAuditoriumCivicCenterModifiedAccrual</t>
  </si>
  <si>
    <t>ExpendituresForConventionCenterServicesModifiedAccrual</t>
  </si>
  <si>
    <t>ExpendituresForConservationServicesModifiedAccrual</t>
  </si>
  <si>
    <t>ExpendituresForConservationRecreationParksAndCulturalServicesModifiedAccrual</t>
  </si>
  <si>
    <t>ExpendituresForRecreationAndCultureModifiedAccrual</t>
  </si>
  <si>
    <t>ExpendituresForOtherAbstract</t>
  </si>
  <si>
    <t>CostOfIssueOfBondsAndSecuritiesModifiedAccrual</t>
  </si>
  <si>
    <t>ExpendituresForPublicSchoolsServicesModifiedAccrual</t>
  </si>
  <si>
    <t>ExpendituresForPublicWaysAndFacilitiesServicesModifiedAccrual</t>
  </si>
  <si>
    <t>ExpendituresForPublicAssistanceServicesModifiedAccrual</t>
  </si>
  <si>
    <t>ExpendituresForProfessionalAndContractualServicesModifiedAccrual</t>
  </si>
  <si>
    <t>ExpendituresForCommunicationsModifiedAccrual</t>
  </si>
  <si>
    <t>ExpendituresForCommunityPromotionModifiedAccrual</t>
  </si>
  <si>
    <t>ExpendituresForRepairsModifiedAccrual</t>
  </si>
  <si>
    <t>ExpendituresForRefundsAndRebatesModifiedAccrual</t>
  </si>
  <si>
    <t>ExpendituresForFacilitiesMaintenanceModifiedAccrual</t>
  </si>
  <si>
    <t>ExpendituresForProjectCostsModifiedAccrual</t>
  </si>
  <si>
    <t>ExpendituresForUtilitiesModifiedAccrual</t>
  </si>
  <si>
    <t>ExpendituresForPrintingAndPublishingModifiedAccrual</t>
  </si>
  <si>
    <t>ExpendituresForRentalsModifiedAccrual</t>
  </si>
  <si>
    <t>ExpendituresForOtherWelfareServicesModifiedAccrual</t>
  </si>
  <si>
    <t>ExpendituresForRetirementBenefitsToRetireesModifiedAccrual</t>
  </si>
  <si>
    <t>ExpendituresForStateTrunklineOverheadModifiedAccrual</t>
  </si>
  <si>
    <t>ExpendituresForContributionsToOtherGovernmentsModifiedAccrual</t>
  </si>
  <si>
    <t>ExpendituresForHealthServicesModifiedAccrual</t>
  </si>
  <si>
    <t>ExpendituresForHospitalizationModifiedAccrual</t>
  </si>
  <si>
    <t>ExpendituresForEducationServicesModifiedAccrual</t>
  </si>
  <si>
    <t>ExpendituresForGarageServicesModifiedAccrual</t>
  </si>
  <si>
    <t>ExpendituresForJailStoresCommissaryServicesModifiedAccrual</t>
  </si>
  <si>
    <t>ExpendituresForContingencyServicesModifiedAccrual</t>
  </si>
  <si>
    <t>ExpendituresForInterGovernmentalActivitiesModifiedAccrual</t>
  </si>
  <si>
    <t>ExpendituresForCapitalOutlayModifiedAccrual</t>
  </si>
  <si>
    <t>DebtServicePrincipalRepaymentModifiedAccrual</t>
  </si>
  <si>
    <t>DebtServiceInterestAndFiscalChargesModifiedAccrual</t>
  </si>
  <si>
    <t>DebtServiceModifiedAccrual</t>
  </si>
  <si>
    <t>DepreciationExpenseModifiedAccrual</t>
  </si>
  <si>
    <t>DepreciationDepletionAndAmortizationExpenseModifiedAccrual</t>
  </si>
  <si>
    <t>OtherExpendituresModifiedAccrual</t>
  </si>
  <si>
    <t>ExpendituresModifiedAccrual</t>
  </si>
  <si>
    <t>Revenues [Abstract]</t>
  </si>
  <si>
    <t>RevenuesAbstract</t>
  </si>
  <si>
    <t>Expenditures [Abstract]</t>
  </si>
  <si>
    <t>ExpendituresAbstract</t>
  </si>
  <si>
    <t>OtherFinancingSourcesUsesAbstract</t>
  </si>
  <si>
    <t>ProceedsFromBondAndNoteIssuanceModifiedAccrual</t>
  </si>
  <si>
    <t>PremiumOnIssuanceOfLongTermDebtModifiedAccrual</t>
  </si>
  <si>
    <t>BondOrInsuranceRecoveriesModifiedAccrual</t>
  </si>
  <si>
    <t>PaymentsToRefundedBondEscrowAgentModifiedAccrual</t>
  </si>
  <si>
    <t>DiscountsOnBondsOrNotesModifiedAccrual</t>
  </si>
  <si>
    <t>SaleOfCapitalAssetsModifiedAccrual</t>
  </si>
  <si>
    <t>TransfersOutModifiedAccrual</t>
  </si>
  <si>
    <t>TransfersInModifiedAccrual</t>
  </si>
  <si>
    <t>OtherFinancingSourcesLeaseFinancingModifiedAccrual</t>
  </si>
  <si>
    <t>AdditionalOtherFinancingSourcesUses</t>
  </si>
  <si>
    <t>OtherFinancingSourcesUses</t>
  </si>
  <si>
    <t>Other Financing Sources (Uses) [Abstract]</t>
  </si>
  <si>
    <t>Proceeds from Bond and Note Issuance, Modified Accrual</t>
  </si>
  <si>
    <t>Premium on Issuance of Long Term Debt, Modified Accrual</t>
  </si>
  <si>
    <t>Bond or Insurance Recoveries, Modified Accrual</t>
  </si>
  <si>
    <t>Payments to Refunded Bond Escrow Agent, Modified Accrual</t>
  </si>
  <si>
    <t>Discounts on Bonds or Notes, Modified Accrual</t>
  </si>
  <si>
    <t>Sale of Capital Assets, Modified Accrual</t>
  </si>
  <si>
    <t>Transfers Out, Modified Accrual</t>
  </si>
  <si>
    <t>Transfers In, Modified Accrual</t>
  </si>
  <si>
    <t>Other Financing Sources, Lease Financing, Modified Accrual</t>
  </si>
  <si>
    <t>Additional Other Financing Sources (Uses)</t>
  </si>
  <si>
    <t>Other Financing Sources (Uses)</t>
  </si>
  <si>
    <t>Deposits Held for Others</t>
  </si>
  <si>
    <t>Label (with spaces)</t>
  </si>
  <si>
    <t>Label (without Spaces)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</si>
</sst>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 d\,\ yyyy;@"/>
    <numFmt numFmtId="169" formatCode="_(&quot;$&quot;* #,##0_);_(&quot;$&quot;* \(#,##0\);_(&quot;$&quot;* &quot;-&quot;??_);_(@_)"/>
  </numFmts>
  <fonts count="32">
    <font>
      <sz val="10"/>
      <name val="Arial"/>
      <charset val="134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C0D0E"/>
      <name val="Var(--ff-mono)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Calibri"/>
      <family val="2"/>
    </font>
    <font>
      <sz val="14"/>
      <color rgb="FF1F2328"/>
      <name val="Helvetica"/>
      <family val="2"/>
    </font>
    <font>
      <sz val="11"/>
      <name val="Calibri"/>
      <family val="2"/>
    </font>
    <font>
      <sz val="8"/>
      <name val="Calibri"/>
      <family val="2"/>
    </font>
    <font>
      <sz val="8"/>
      <name val="Calibri"/>
      <family val="2"/>
      <scheme val="minor"/>
    </font>
    <font>
      <sz val="11"/>
      <color theme="0"/>
      <name val="Calibri (Body)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 tint="0.34998626667073579"/>
      <name val="Calibri"/>
      <family val="2"/>
      <scheme val="minor"/>
    </font>
    <font>
      <sz val="11"/>
      <color rgb="FFFFFFFF"/>
      <name val="Calibri"/>
      <family val="2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262626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249977111117893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55">
    <xf numFmtId="0" fontId="0" fillId="0" borderId="0" xfId="0"/>
    <xf numFmtId="0" fontId="7" fillId="2" borderId="0" xfId="0" applyFont="1" applyFill="1"/>
    <xf numFmtId="0" fontId="6" fillId="0" borderId="0" xfId="0" applyFont="1"/>
    <xf numFmtId="0" fontId="8" fillId="0" borderId="0" xfId="0" applyFont="1" applyAlignment="1">
      <alignment horizontal="left" vertical="center"/>
    </xf>
    <xf numFmtId="0" fontId="10" fillId="8" borderId="1" xfId="0" applyFont="1" applyFill="1" applyBorder="1"/>
    <xf numFmtId="0" fontId="1" fillId="0" borderId="1" xfId="0" applyFont="1" applyBorder="1"/>
    <xf numFmtId="0" fontId="1" fillId="10" borderId="1" xfId="0" applyFont="1" applyFill="1" applyBorder="1"/>
    <xf numFmtId="0" fontId="1" fillId="3" borderId="1" xfId="0" applyFont="1" applyFill="1" applyBorder="1"/>
    <xf numFmtId="0" fontId="13" fillId="3" borderId="1" xfId="0" applyFont="1" applyFill="1" applyBorder="1"/>
    <xf numFmtId="0" fontId="11" fillId="8" borderId="1" xfId="0" applyFont="1" applyFill="1" applyBorder="1"/>
    <xf numFmtId="0" fontId="10" fillId="8" borderId="1" xfId="0" applyFont="1" applyFill="1" applyBorder="1" applyAlignment="1">
      <alignment horizontal="right" wrapText="1"/>
    </xf>
    <xf numFmtId="0" fontId="11" fillId="7" borderId="1" xfId="0" applyFont="1" applyFill="1" applyBorder="1"/>
    <xf numFmtId="0" fontId="11" fillId="7" borderId="1" xfId="0" applyFont="1" applyFill="1" applyBorder="1" applyAlignment="1">
      <alignment horizontal="right"/>
    </xf>
    <xf numFmtId="0" fontId="13" fillId="6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 applyProtection="1">
      <protection locked="0"/>
    </xf>
    <xf numFmtId="44" fontId="1" fillId="5" borderId="1" xfId="2" applyFont="1" applyFill="1" applyBorder="1" applyProtection="1">
      <protection locked="0"/>
    </xf>
    <xf numFmtId="44" fontId="1" fillId="5" borderId="1" xfId="2" applyFont="1" applyFill="1" applyBorder="1" applyAlignment="1" applyProtection="1">
      <alignment horizontal="right"/>
      <protection locked="0"/>
    </xf>
    <xf numFmtId="3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4" fillId="0" borderId="1" xfId="0" applyFont="1" applyBorder="1"/>
    <xf numFmtId="0" fontId="1" fillId="0" borderId="0" xfId="0" applyFont="1"/>
    <xf numFmtId="0" fontId="6" fillId="4" borderId="6" xfId="0" applyFont="1" applyFill="1" applyBorder="1"/>
    <xf numFmtId="0" fontId="6" fillId="4" borderId="8" xfId="0" applyFont="1" applyFill="1" applyBorder="1"/>
    <xf numFmtId="0" fontId="6" fillId="4" borderId="10" xfId="0" applyFont="1" applyFill="1" applyBorder="1"/>
    <xf numFmtId="0" fontId="0" fillId="5" borderId="9" xfId="0" applyFill="1" applyBorder="1"/>
    <xf numFmtId="0" fontId="0" fillId="5" borderId="11" xfId="0" applyFill="1" applyBorder="1"/>
    <xf numFmtId="0" fontId="6" fillId="5" borderId="7" xfId="0" applyFont="1" applyFill="1" applyBorder="1"/>
    <xf numFmtId="0" fontId="9" fillId="3" borderId="12" xfId="0" applyFont="1" applyFill="1" applyBorder="1"/>
    <xf numFmtId="0" fontId="9" fillId="3" borderId="14" xfId="0" applyFont="1" applyFill="1" applyBorder="1"/>
    <xf numFmtId="0" fontId="3" fillId="4" borderId="15" xfId="0" applyFont="1" applyFill="1" applyBorder="1"/>
    <xf numFmtId="0" fontId="9" fillId="3" borderId="16" xfId="0" applyFont="1" applyFill="1" applyBorder="1"/>
    <xf numFmtId="0" fontId="2" fillId="0" borderId="1" xfId="0" applyFont="1" applyBorder="1"/>
    <xf numFmtId="0" fontId="0" fillId="0" borderId="1" xfId="0" applyBorder="1"/>
    <xf numFmtId="0" fontId="2" fillId="6" borderId="1" xfId="0" applyFont="1" applyFill="1" applyBorder="1"/>
    <xf numFmtId="0" fontId="0" fillId="6" borderId="1" xfId="0" applyFill="1" applyBorder="1"/>
    <xf numFmtId="1" fontId="5" fillId="0" borderId="1" xfId="0" applyNumberFormat="1" applyFont="1" applyBorder="1"/>
    <xf numFmtId="44" fontId="0" fillId="0" borderId="1" xfId="0" applyNumberFormat="1" applyBorder="1"/>
    <xf numFmtId="0" fontId="2" fillId="0" borderId="4" xfId="0" applyFont="1" applyBorder="1"/>
    <xf numFmtId="0" fontId="9" fillId="6" borderId="5" xfId="0" applyFont="1" applyFill="1" applyBorder="1"/>
    <xf numFmtId="0" fontId="3" fillId="6" borderId="5" xfId="0" applyFont="1" applyFill="1" applyBorder="1"/>
    <xf numFmtId="164" fontId="3" fillId="5" borderId="9" xfId="0" applyNumberFormat="1" applyFont="1" applyFill="1" applyBorder="1" applyProtection="1">
      <protection locked="0"/>
    </xf>
    <xf numFmtId="0" fontId="3" fillId="4" borderId="13" xfId="0" applyFont="1" applyFill="1" applyBorder="1"/>
    <xf numFmtId="0" fontId="3" fillId="4" borderId="15" xfId="0" applyFont="1" applyFill="1" applyBorder="1" applyAlignment="1">
      <alignment wrapText="1"/>
    </xf>
    <xf numFmtId="0" fontId="11" fillId="8" borderId="1" xfId="0" applyFont="1" applyFill="1" applyBorder="1" applyAlignment="1">
      <alignment horizontal="right" wrapText="1"/>
    </xf>
    <xf numFmtId="44" fontId="1" fillId="10" borderId="1" xfId="2" applyFont="1" applyFill="1" applyBorder="1" applyAlignment="1" applyProtection="1">
      <alignment horizontal="right"/>
    </xf>
    <xf numFmtId="0" fontId="0" fillId="0" borderId="1" xfId="0" applyBorder="1" applyAlignment="1">
      <alignment wrapText="1"/>
    </xf>
    <xf numFmtId="0" fontId="15" fillId="4" borderId="2" xfId="0" applyFont="1" applyFill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5" borderId="2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0" fillId="11" borderId="1" xfId="0" applyFont="1" applyFill="1" applyBorder="1" applyAlignment="1">
      <alignment horizontal="right" wrapText="1"/>
    </xf>
    <xf numFmtId="0" fontId="10" fillId="12" borderId="1" xfId="0" applyFont="1" applyFill="1" applyBorder="1" applyAlignment="1">
      <alignment horizontal="right" wrapText="1"/>
    </xf>
    <xf numFmtId="0" fontId="11" fillId="0" borderId="1" xfId="0" applyFont="1" applyBorder="1"/>
    <xf numFmtId="44" fontId="1" fillId="0" borderId="1" xfId="2" applyFont="1" applyFill="1" applyBorder="1" applyProtection="1"/>
    <xf numFmtId="0" fontId="13" fillId="10" borderId="1" xfId="0" applyFont="1" applyFill="1" applyBorder="1"/>
    <xf numFmtId="0" fontId="1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0" fillId="5" borderId="0" xfId="0" applyFill="1"/>
    <xf numFmtId="0" fontId="13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9" fillId="6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16" fillId="11" borderId="3" xfId="0" applyFont="1" applyFill="1" applyBorder="1" applyAlignment="1">
      <alignment wrapText="1"/>
    </xf>
    <xf numFmtId="0" fontId="16" fillId="11" borderId="4" xfId="0" applyFont="1" applyFill="1" applyBorder="1" applyAlignment="1">
      <alignment wrapText="1"/>
    </xf>
    <xf numFmtId="0" fontId="16" fillId="12" borderId="3" xfId="0" applyFont="1" applyFill="1" applyBorder="1" applyAlignment="1">
      <alignment wrapText="1"/>
    </xf>
    <xf numFmtId="0" fontId="16" fillId="12" borderId="4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7" fillId="12" borderId="2" xfId="0" applyFont="1" applyFill="1" applyBorder="1" applyAlignment="1">
      <alignment wrapText="1"/>
    </xf>
    <xf numFmtId="0" fontId="17" fillId="11" borderId="2" xfId="0" applyFont="1" applyFill="1" applyBorder="1" applyAlignment="1">
      <alignment wrapText="1"/>
    </xf>
    <xf numFmtId="0" fontId="6" fillId="5" borderId="9" xfId="0" applyFont="1" applyFill="1" applyBorder="1"/>
    <xf numFmtId="44" fontId="1" fillId="0" borderId="1" xfId="2" applyFont="1" applyFill="1" applyBorder="1" applyProtection="1">
      <protection locked="0"/>
    </xf>
    <xf numFmtId="44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Border="1"/>
    <xf numFmtId="0" fontId="18" fillId="5" borderId="1" xfId="0" applyFont="1" applyFill="1" applyBorder="1" applyAlignment="1">
      <alignment horizontal="right" wrapText="1"/>
    </xf>
    <xf numFmtId="0" fontId="10" fillId="8" borderId="1" xfId="0" applyFont="1" applyFill="1" applyBorder="1" applyAlignment="1">
      <alignment wrapText="1"/>
    </xf>
    <xf numFmtId="0" fontId="11" fillId="8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9" fillId="3" borderId="12" xfId="1" applyFont="1" applyFill="1" applyBorder="1"/>
    <xf numFmtId="0" fontId="3" fillId="4" borderId="13" xfId="1" applyFont="1" applyFill="1" applyBorder="1"/>
    <xf numFmtId="0" fontId="2" fillId="0" borderId="4" xfId="1" applyFont="1" applyBorder="1"/>
    <xf numFmtId="0" fontId="2" fillId="0" borderId="1" xfId="1" applyFont="1" applyBorder="1"/>
    <xf numFmtId="0" fontId="6" fillId="0" borderId="1" xfId="1" applyBorder="1"/>
    <xf numFmtId="0" fontId="9" fillId="3" borderId="14" xfId="1" applyFont="1" applyFill="1" applyBorder="1"/>
    <xf numFmtId="0" fontId="3" fillId="4" borderId="15" xfId="1" applyFont="1" applyFill="1" applyBorder="1"/>
    <xf numFmtId="0" fontId="9" fillId="3" borderId="16" xfId="1" applyFont="1" applyFill="1" applyBorder="1"/>
    <xf numFmtId="0" fontId="9" fillId="0" borderId="18" xfId="1" applyFont="1" applyBorder="1"/>
    <xf numFmtId="164" fontId="3" fillId="0" borderId="19" xfId="1" applyNumberFormat="1" applyFont="1" applyBorder="1"/>
    <xf numFmtId="0" fontId="2" fillId="0" borderId="3" xfId="1" applyFont="1" applyBorder="1"/>
    <xf numFmtId="0" fontId="9" fillId="6" borderId="5" xfId="1" applyFont="1" applyFill="1" applyBorder="1"/>
    <xf numFmtId="0" fontId="3" fillId="6" borderId="5" xfId="1" applyFont="1" applyFill="1" applyBorder="1"/>
    <xf numFmtId="0" fontId="19" fillId="11" borderId="1" xfId="1" applyFont="1" applyFill="1" applyBorder="1"/>
    <xf numFmtId="0" fontId="10" fillId="12" borderId="2" xfId="1" applyFont="1" applyFill="1" applyBorder="1"/>
    <xf numFmtId="0" fontId="6" fillId="12" borderId="3" xfId="1" applyFill="1" applyBorder="1" applyAlignment="1">
      <alignment wrapText="1"/>
    </xf>
    <xf numFmtId="0" fontId="1" fillId="6" borderId="1" xfId="1" applyFont="1" applyFill="1" applyBorder="1"/>
    <xf numFmtId="0" fontId="6" fillId="6" borderId="1" xfId="1" applyFill="1" applyBorder="1"/>
    <xf numFmtId="0" fontId="10" fillId="8" borderId="1" xfId="1" applyFont="1" applyFill="1" applyBorder="1"/>
    <xf numFmtId="0" fontId="11" fillId="8" borderId="1" xfId="1" applyFont="1" applyFill="1" applyBorder="1"/>
    <xf numFmtId="0" fontId="10" fillId="11" borderId="1" xfId="1" applyFont="1" applyFill="1" applyBorder="1" applyAlignment="1">
      <alignment horizontal="right" wrapText="1"/>
    </xf>
    <xf numFmtId="0" fontId="18" fillId="5" borderId="1" xfId="1" applyFont="1" applyFill="1" applyBorder="1" applyAlignment="1">
      <alignment horizontal="right" wrapText="1"/>
    </xf>
    <xf numFmtId="0" fontId="20" fillId="12" borderId="1" xfId="1" applyFont="1" applyFill="1" applyBorder="1"/>
    <xf numFmtId="0" fontId="10" fillId="8" borderId="1" xfId="1" applyFont="1" applyFill="1" applyBorder="1" applyAlignment="1">
      <alignment horizontal="right" wrapText="1"/>
    </xf>
    <xf numFmtId="0" fontId="1" fillId="0" borderId="1" xfId="1" applyFont="1" applyBorder="1"/>
    <xf numFmtId="0" fontId="11" fillId="7" borderId="1" xfId="1" applyFont="1" applyFill="1" applyBorder="1"/>
    <xf numFmtId="0" fontId="11" fillId="7" borderId="1" xfId="1" applyFont="1" applyFill="1" applyBorder="1" applyAlignment="1">
      <alignment horizontal="right"/>
    </xf>
    <xf numFmtId="0" fontId="13" fillId="6" borderId="1" xfId="1" applyFont="1" applyFill="1" applyBorder="1"/>
    <xf numFmtId="0" fontId="1" fillId="10" borderId="1" xfId="1" applyFont="1" applyFill="1" applyBorder="1"/>
    <xf numFmtId="0" fontId="1" fillId="5" borderId="1" xfId="1" applyFont="1" applyFill="1" applyBorder="1" applyProtection="1">
      <protection locked="0"/>
    </xf>
    <xf numFmtId="44" fontId="1" fillId="5" borderId="1" xfId="3" applyFont="1" applyFill="1" applyBorder="1" applyProtection="1">
      <protection locked="0"/>
    </xf>
    <xf numFmtId="0" fontId="13" fillId="3" borderId="1" xfId="1" applyFont="1" applyFill="1" applyBorder="1"/>
    <xf numFmtId="3" fontId="1" fillId="0" borderId="1" xfId="1" applyNumberFormat="1" applyFont="1" applyBorder="1"/>
    <xf numFmtId="44" fontId="1" fillId="0" borderId="1" xfId="3" applyFont="1" applyFill="1" applyBorder="1" applyProtection="1"/>
    <xf numFmtId="0" fontId="1" fillId="3" borderId="1" xfId="1" applyFont="1" applyFill="1" applyBorder="1"/>
    <xf numFmtId="44" fontId="1" fillId="7" borderId="1" xfId="3" applyFont="1" applyFill="1" applyBorder="1" applyProtection="1"/>
    <xf numFmtId="1" fontId="5" fillId="0" borderId="1" xfId="1" applyNumberFormat="1" applyFont="1" applyBorder="1"/>
    <xf numFmtId="0" fontId="9" fillId="9" borderId="0" xfId="1" applyFont="1" applyFill="1"/>
    <xf numFmtId="0" fontId="6" fillId="9" borderId="0" xfId="1" applyFill="1"/>
    <xf numFmtId="0" fontId="21" fillId="0" borderId="0" xfId="1" applyFont="1"/>
    <xf numFmtId="0" fontId="6" fillId="0" borderId="0" xfId="1"/>
    <xf numFmtId="0" fontId="3" fillId="4" borderId="15" xfId="1" applyFont="1" applyFill="1" applyBorder="1" applyAlignment="1">
      <alignment wrapText="1"/>
    </xf>
    <xf numFmtId="0" fontId="22" fillId="0" borderId="0" xfId="1" applyFont="1"/>
    <xf numFmtId="44" fontId="6" fillId="0" borderId="1" xfId="1" applyNumberFormat="1" applyBorder="1"/>
    <xf numFmtId="0" fontId="1" fillId="10" borderId="1" xfId="1" applyFont="1" applyFill="1" applyBorder="1" applyProtection="1">
      <protection locked="0"/>
    </xf>
    <xf numFmtId="0" fontId="11" fillId="0" borderId="1" xfId="1" applyFont="1" applyBorder="1"/>
    <xf numFmtId="0" fontId="13" fillId="7" borderId="1" xfId="1" applyFont="1" applyFill="1" applyBorder="1"/>
    <xf numFmtId="0" fontId="1" fillId="7" borderId="1" xfId="1" applyFont="1" applyFill="1" applyBorder="1"/>
    <xf numFmtId="0" fontId="10" fillId="7" borderId="1" xfId="1" applyFont="1" applyFill="1" applyBorder="1"/>
    <xf numFmtId="0" fontId="13" fillId="0" borderId="1" xfId="1" applyFont="1" applyBorder="1"/>
    <xf numFmtId="44" fontId="13" fillId="0" borderId="1" xfId="3" applyFont="1" applyFill="1" applyBorder="1" applyProtection="1"/>
    <xf numFmtId="0" fontId="1" fillId="10" borderId="1" xfId="1" applyFont="1" applyFill="1" applyBorder="1" applyAlignment="1">
      <alignment wrapText="1"/>
    </xf>
    <xf numFmtId="0" fontId="1" fillId="0" borderId="1" xfId="1" applyFont="1" applyBorder="1" applyAlignment="1">
      <alignment wrapText="1"/>
    </xf>
    <xf numFmtId="0" fontId="23" fillId="13" borderId="1" xfId="0" applyFont="1" applyFill="1" applyBorder="1" applyProtection="1">
      <protection locked="0"/>
    </xf>
    <xf numFmtId="0" fontId="24" fillId="0" borderId="0" xfId="1" applyFont="1"/>
    <xf numFmtId="0" fontId="25" fillId="0" borderId="0" xfId="1" applyFont="1"/>
    <xf numFmtId="0" fontId="10" fillId="7" borderId="1" xfId="1" applyFont="1" applyFill="1" applyBorder="1" applyAlignment="1">
      <alignment wrapText="1"/>
    </xf>
    <xf numFmtId="0" fontId="26" fillId="7" borderId="1" xfId="1" applyFont="1" applyFill="1" applyBorder="1"/>
    <xf numFmtId="44" fontId="1" fillId="0" borderId="1" xfId="3" applyFont="1" applyFill="1" applyBorder="1" applyAlignment="1" applyProtection="1">
      <alignment horizontal="right"/>
      <protection locked="0"/>
    </xf>
    <xf numFmtId="0" fontId="1" fillId="9" borderId="1" xfId="1" applyFont="1" applyFill="1" applyBorder="1" applyAlignment="1">
      <alignment wrapText="1"/>
    </xf>
    <xf numFmtId="0" fontId="1" fillId="9" borderId="1" xfId="1" applyFont="1" applyFill="1" applyBorder="1"/>
    <xf numFmtId="0" fontId="23" fillId="15" borderId="1" xfId="0" applyFont="1" applyFill="1" applyBorder="1"/>
    <xf numFmtId="0" fontId="27" fillId="15" borderId="4" xfId="0" applyFont="1" applyFill="1" applyBorder="1"/>
    <xf numFmtId="0" fontId="23" fillId="0" borderId="5" xfId="0" applyFont="1" applyBorder="1"/>
    <xf numFmtId="0" fontId="27" fillId="0" borderId="20" xfId="0" applyFont="1" applyBorder="1"/>
    <xf numFmtId="44" fontId="27" fillId="0" borderId="20" xfId="0" applyNumberFormat="1" applyFont="1" applyBorder="1"/>
    <xf numFmtId="44" fontId="23" fillId="0" borderId="20" xfId="0" applyNumberFormat="1" applyFont="1" applyBorder="1"/>
    <xf numFmtId="0" fontId="28" fillId="16" borderId="20" xfId="0" applyFont="1" applyFill="1" applyBorder="1"/>
    <xf numFmtId="0" fontId="23" fillId="16" borderId="20" xfId="0" applyFont="1" applyFill="1" applyBorder="1"/>
    <xf numFmtId="44" fontId="23" fillId="16" borderId="20" xfId="0" applyNumberFormat="1" applyFont="1" applyFill="1" applyBorder="1"/>
    <xf numFmtId="0" fontId="23" fillId="14" borderId="20" xfId="0" applyFont="1" applyFill="1" applyBorder="1" applyProtection="1">
      <protection locked="0"/>
    </xf>
    <xf numFmtId="0" fontId="27" fillId="15" borderId="5" xfId="0" applyFont="1" applyFill="1" applyBorder="1"/>
    <xf numFmtId="0" fontId="27" fillId="15" borderId="20" xfId="0" applyFont="1" applyFill="1" applyBorder="1"/>
    <xf numFmtId="0" fontId="23" fillId="14" borderId="5" xfId="0" applyFont="1" applyFill="1" applyBorder="1"/>
    <xf numFmtId="0" fontId="1" fillId="0" borderId="1" xfId="1" applyFont="1" applyBorder="1" applyProtection="1">
      <protection locked="0"/>
    </xf>
    <xf numFmtId="44" fontId="1" fillId="0" borderId="1" xfId="3" applyFont="1" applyFill="1" applyBorder="1" applyProtection="1">
      <protection locked="0"/>
    </xf>
    <xf numFmtId="0" fontId="3" fillId="4" borderId="13" xfId="1" applyFont="1" applyFill="1" applyBorder="1" applyAlignment="1">
      <alignment wrapText="1"/>
    </xf>
    <xf numFmtId="0" fontId="11" fillId="7" borderId="1" xfId="1" applyFont="1" applyFill="1" applyBorder="1" applyAlignment="1">
      <alignment wrapText="1"/>
    </xf>
    <xf numFmtId="44" fontId="23" fillId="13" borderId="5" xfId="1" applyNumberFormat="1" applyFont="1" applyFill="1" applyBorder="1" applyAlignment="1" applyProtection="1">
      <alignment horizontal="right"/>
      <protection locked="0"/>
    </xf>
    <xf numFmtId="0" fontId="11" fillId="8" borderId="1" xfId="1" applyFont="1" applyFill="1" applyBorder="1" applyAlignment="1">
      <alignment wrapText="1"/>
    </xf>
    <xf numFmtId="0" fontId="15" fillId="4" borderId="2" xfId="1" applyFont="1" applyFill="1" applyBorder="1" applyAlignment="1">
      <alignment wrapText="1"/>
    </xf>
    <xf numFmtId="0" fontId="15" fillId="5" borderId="2" xfId="1" applyFont="1" applyFill="1" applyBorder="1" applyAlignment="1">
      <alignment wrapText="1"/>
    </xf>
    <xf numFmtId="0" fontId="11" fillId="8" borderId="1" xfId="1" applyFont="1" applyFill="1" applyBorder="1" applyAlignment="1">
      <alignment horizontal="right" wrapText="1"/>
    </xf>
    <xf numFmtId="0" fontId="29" fillId="5" borderId="1" xfId="1" applyFont="1" applyFill="1" applyBorder="1" applyAlignment="1">
      <alignment horizontal="right" wrapText="1"/>
    </xf>
    <xf numFmtId="0" fontId="6" fillId="4" borderId="1" xfId="1" applyFill="1" applyBorder="1"/>
    <xf numFmtId="0" fontId="30" fillId="16" borderId="5" xfId="1" applyFont="1" applyFill="1" applyBorder="1"/>
    <xf numFmtId="0" fontId="1" fillId="5" borderId="1" xfId="1" applyFont="1" applyFill="1" applyBorder="1" applyAlignment="1" applyProtection="1">
      <alignment wrapText="1"/>
      <protection locked="0"/>
    </xf>
    <xf numFmtId="0" fontId="1" fillId="4" borderId="1" xfId="1" applyFont="1" applyFill="1" applyBorder="1"/>
    <xf numFmtId="0" fontId="13" fillId="4" borderId="1" xfId="1" applyFont="1" applyFill="1" applyBorder="1" applyAlignment="1">
      <alignment wrapText="1"/>
    </xf>
    <xf numFmtId="0" fontId="13" fillId="10" borderId="1" xfId="1" applyFont="1" applyFill="1" applyBorder="1" applyAlignment="1">
      <alignment wrapText="1"/>
    </xf>
    <xf numFmtId="0" fontId="13" fillId="3" borderId="1" xfId="1" applyFont="1" applyFill="1" applyBorder="1" applyAlignment="1">
      <alignment wrapText="1"/>
    </xf>
    <xf numFmtId="0" fontId="6" fillId="0" borderId="0" xfId="1" applyAlignment="1">
      <alignment wrapText="1"/>
    </xf>
    <xf numFmtId="44" fontId="23" fillId="0" borderId="5" xfId="1" applyNumberFormat="1" applyFont="1" applyBorder="1" applyAlignment="1" applyProtection="1">
      <alignment horizontal="right"/>
      <protection locked="0"/>
    </xf>
    <xf numFmtId="0" fontId="18" fillId="10" borderId="1" xfId="1" applyFont="1" applyFill="1" applyBorder="1" applyAlignment="1">
      <alignment wrapText="1"/>
    </xf>
    <xf numFmtId="44" fontId="18" fillId="10" borderId="1" xfId="1" applyNumberFormat="1" applyFont="1" applyFill="1" applyBorder="1" applyAlignment="1">
      <alignment wrapText="1"/>
    </xf>
    <xf numFmtId="44" fontId="6" fillId="9" borderId="0" xfId="1" applyNumberFormat="1" applyFill="1"/>
    <xf numFmtId="0" fontId="18" fillId="9" borderId="1" xfId="1" applyFont="1" applyFill="1" applyBorder="1" applyAlignment="1">
      <alignment wrapText="1"/>
    </xf>
    <xf numFmtId="0" fontId="15" fillId="0" borderId="0" xfId="1" applyFont="1" applyAlignment="1">
      <alignment wrapText="1"/>
    </xf>
    <xf numFmtId="0" fontId="15" fillId="5" borderId="1" xfId="1" applyFont="1" applyFill="1" applyBorder="1" applyAlignment="1">
      <alignment wrapText="1"/>
    </xf>
    <xf numFmtId="0" fontId="2" fillId="0" borderId="0" xfId="1" applyFont="1"/>
    <xf numFmtId="0" fontId="3" fillId="6" borderId="21" xfId="1" applyFont="1" applyFill="1" applyBorder="1" applyAlignment="1">
      <alignment wrapText="1"/>
    </xf>
    <xf numFmtId="0" fontId="2" fillId="6" borderId="0" xfId="1" applyFont="1" applyFill="1"/>
    <xf numFmtId="0" fontId="3" fillId="4" borderId="22" xfId="1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1" fillId="0" borderId="0" xfId="1" applyFont="1"/>
    <xf numFmtId="0" fontId="13" fillId="0" borderId="1" xfId="1" applyFont="1" applyBorder="1" applyAlignment="1">
      <alignment wrapText="1"/>
    </xf>
    <xf numFmtId="44" fontId="13" fillId="0" borderId="5" xfId="3" applyFont="1" applyFill="1" applyBorder="1" applyProtection="1"/>
    <xf numFmtId="44" fontId="27" fillId="0" borderId="5" xfId="1" applyNumberFormat="1" applyFont="1" applyBorder="1"/>
    <xf numFmtId="44" fontId="13" fillId="0" borderId="0" xfId="3" applyFont="1" applyFill="1" applyBorder="1" applyProtection="1"/>
    <xf numFmtId="44" fontId="27" fillId="0" borderId="0" xfId="1" applyNumberFormat="1" applyFont="1"/>
    <xf numFmtId="0" fontId="20" fillId="7" borderId="0" xfId="1" applyFont="1" applyFill="1"/>
    <xf numFmtId="0" fontId="9" fillId="10" borderId="0" xfId="0" applyFont="1" applyFill="1"/>
    <xf numFmtId="0" fontId="31" fillId="0" borderId="0" xfId="0" applyFont="1"/>
    <xf numFmtId="0" fontId="21" fillId="0" borderId="0" xfId="0" applyFont="1"/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Protection="1">
      <protection locked="0"/>
    </xf>
    <xf numFmtId="0" fontId="24" fillId="0" borderId="0" xfId="0" applyFont="1"/>
    <xf numFmtId="0" fontId="25" fillId="0" borderId="0" xfId="0" applyFont="1"/>
    <xf numFmtId="0" fontId="25" fillId="0" borderId="0" xfId="1" applyFont="1" applyProtection="1">
      <protection locked="0"/>
    </xf>
    <xf numFmtId="164" fontId="3" fillId="4" borderId="17" xfId="0" applyNumberFormat="1" applyFont="1" applyFill="1" applyBorder="1" applyAlignment="1">
      <alignment horizontal="left"/>
    </xf>
    <xf numFmtId="169" fontId="1" fillId="10" borderId="1" xfId="2" applyNumberFormat="1" applyFont="1" applyFill="1" applyBorder="1" applyProtection="1"/>
    <xf numFmtId="169" fontId="13" fillId="3" borderId="1" xfId="2" applyNumberFormat="1" applyFont="1" applyFill="1" applyBorder="1" applyProtection="1"/>
    <xf numFmtId="169" fontId="1" fillId="5" borderId="1" xfId="2" applyNumberFormat="1" applyFont="1" applyFill="1" applyBorder="1" applyProtection="1">
      <protection locked="0"/>
    </xf>
    <xf numFmtId="169" fontId="1" fillId="5" borderId="1" xfId="2" applyNumberFormat="1" applyFont="1" applyFill="1" applyBorder="1" applyAlignment="1" applyProtection="1">
      <alignment horizontal="right"/>
      <protection locked="0"/>
    </xf>
    <xf numFmtId="169" fontId="1" fillId="9" borderId="1" xfId="2" applyNumberFormat="1" applyFont="1" applyFill="1" applyBorder="1" applyProtection="1"/>
    <xf numFmtId="169" fontId="1" fillId="4" borderId="1" xfId="2" applyNumberFormat="1" applyFont="1" applyFill="1" applyBorder="1" applyProtection="1"/>
    <xf numFmtId="169" fontId="1" fillId="3" borderId="1" xfId="2" applyNumberFormat="1" applyFont="1" applyFill="1" applyBorder="1" applyProtection="1"/>
    <xf numFmtId="164" fontId="3" fillId="4" borderId="23" xfId="1" applyNumberFormat="1" applyFont="1" applyFill="1" applyBorder="1" applyAlignment="1">
      <alignment horizontal="left" wrapText="1"/>
    </xf>
    <xf numFmtId="169" fontId="1" fillId="5" borderId="1" xfId="3" applyNumberFormat="1" applyFont="1" applyFill="1" applyBorder="1" applyProtection="1">
      <protection locked="0"/>
    </xf>
    <xf numFmtId="169" fontId="1" fillId="5" borderId="1" xfId="3" applyNumberFormat="1" applyFont="1" applyFill="1" applyBorder="1" applyAlignment="1" applyProtection="1">
      <alignment horizontal="right"/>
      <protection locked="0"/>
    </xf>
    <xf numFmtId="169" fontId="23" fillId="13" borderId="5" xfId="1" applyNumberFormat="1" applyFont="1" applyFill="1" applyBorder="1" applyAlignment="1" applyProtection="1">
      <alignment horizontal="right"/>
      <protection locked="0"/>
    </xf>
    <xf numFmtId="169" fontId="27" fillId="18" borderId="5" xfId="1" applyNumberFormat="1" applyFont="1" applyFill="1" applyBorder="1" applyAlignment="1">
      <alignment horizontal="right"/>
    </xf>
    <xf numFmtId="169" fontId="13" fillId="4" borderId="1" xfId="3" applyNumberFormat="1" applyFont="1" applyFill="1" applyBorder="1" applyProtection="1"/>
    <xf numFmtId="169" fontId="27" fillId="17" borderId="5" xfId="1" applyNumberFormat="1" applyFont="1" applyFill="1" applyBorder="1"/>
    <xf numFmtId="169" fontId="23" fillId="13" borderId="1" xfId="1" applyNumberFormat="1" applyFont="1" applyFill="1" applyBorder="1" applyProtection="1">
      <protection locked="0"/>
    </xf>
    <xf numFmtId="169" fontId="27" fillId="18" borderId="1" xfId="1" applyNumberFormat="1" applyFont="1" applyFill="1" applyBorder="1"/>
    <xf numFmtId="169" fontId="23" fillId="13" borderId="5" xfId="1" applyNumberFormat="1" applyFont="1" applyFill="1" applyBorder="1" applyProtection="1">
      <protection locked="0"/>
    </xf>
    <xf numFmtId="169" fontId="13" fillId="10" borderId="1" xfId="3" applyNumberFormat="1" applyFont="1" applyFill="1" applyBorder="1" applyProtection="1"/>
    <xf numFmtId="169" fontId="27" fillId="14" borderId="5" xfId="1" applyNumberFormat="1" applyFont="1" applyFill="1" applyBorder="1"/>
    <xf numFmtId="169" fontId="13" fillId="3" borderId="1" xfId="3" applyNumberFormat="1" applyFont="1" applyFill="1" applyBorder="1" applyProtection="1"/>
    <xf numFmtId="169" fontId="23" fillId="13" borderId="1" xfId="1" applyNumberFormat="1" applyFont="1" applyFill="1" applyBorder="1" applyAlignment="1" applyProtection="1">
      <alignment horizontal="right"/>
      <protection locked="0"/>
    </xf>
    <xf numFmtId="169" fontId="27" fillId="18" borderId="1" xfId="1" applyNumberFormat="1" applyFont="1" applyFill="1" applyBorder="1" applyAlignment="1">
      <alignment horizontal="right"/>
    </xf>
    <xf numFmtId="164" fontId="3" fillId="4" borderId="17" xfId="1" applyNumberFormat="1" applyFont="1" applyFill="1" applyBorder="1" applyAlignment="1">
      <alignment horizontal="left" wrapText="1"/>
    </xf>
    <xf numFmtId="169" fontId="18" fillId="10" borderId="1" xfId="1" applyNumberFormat="1" applyFont="1" applyFill="1" applyBorder="1" applyAlignment="1">
      <alignment wrapText="1"/>
    </xf>
    <xf numFmtId="169" fontId="23" fillId="13" borderId="0" xfId="1" applyNumberFormat="1" applyFont="1" applyFill="1" applyAlignment="1" applyProtection="1">
      <alignment horizontal="right"/>
      <protection locked="0"/>
    </xf>
    <xf numFmtId="169" fontId="6" fillId="9" borderId="0" xfId="1" applyNumberFormat="1" applyFill="1"/>
    <xf numFmtId="169" fontId="1" fillId="10" borderId="1" xfId="2" applyNumberFormat="1" applyFont="1" applyFill="1" applyBorder="1" applyAlignment="1" applyProtection="1">
      <alignment horizontal="right"/>
    </xf>
    <xf numFmtId="169" fontId="1" fillId="9" borderId="1" xfId="2" applyNumberFormat="1" applyFont="1" applyFill="1" applyBorder="1" applyAlignment="1" applyProtection="1">
      <alignment horizontal="right"/>
    </xf>
    <xf numFmtId="169" fontId="1" fillId="10" borderId="1" xfId="2" applyNumberFormat="1" applyFont="1" applyFill="1" applyBorder="1" applyProtection="1">
      <protection locked="0"/>
    </xf>
    <xf numFmtId="164" fontId="3" fillId="4" borderId="17" xfId="1" applyNumberFormat="1" applyFont="1" applyFill="1" applyBorder="1" applyAlignment="1">
      <alignment horizontal="left" vertical="top" wrapText="1"/>
    </xf>
    <xf numFmtId="164" fontId="3" fillId="4" borderId="17" xfId="1" applyNumberFormat="1" applyFont="1" applyFill="1" applyBorder="1" applyAlignment="1">
      <alignment horizontal="left"/>
    </xf>
    <xf numFmtId="169" fontId="1" fillId="10" borderId="1" xfId="3" applyNumberFormat="1" applyFont="1" applyFill="1" applyBorder="1" applyProtection="1"/>
    <xf numFmtId="169" fontId="1" fillId="9" borderId="1" xfId="3" applyNumberFormat="1" applyFont="1" applyFill="1" applyBorder="1" applyProtection="1"/>
    <xf numFmtId="169" fontId="1" fillId="3" borderId="1" xfId="3" applyNumberFormat="1" applyFont="1" applyFill="1" applyBorder="1" applyProtection="1"/>
    <xf numFmtId="169" fontId="1" fillId="0" borderId="1" xfId="3" applyNumberFormat="1" applyFont="1" applyFill="1" applyBorder="1" applyProtection="1"/>
    <xf numFmtId="169" fontId="1" fillId="10" borderId="1" xfId="3" applyNumberFormat="1" applyFont="1" applyFill="1" applyBorder="1" applyAlignment="1" applyProtection="1">
      <alignment horizontal="right"/>
      <protection locked="0"/>
    </xf>
    <xf numFmtId="169" fontId="23" fillId="15" borderId="4" xfId="0" applyNumberFormat="1" applyFont="1" applyFill="1" applyBorder="1"/>
    <xf numFmtId="169" fontId="23" fillId="13" borderId="20" xfId="0" applyNumberFormat="1" applyFont="1" applyFill="1" applyBorder="1" applyProtection="1">
      <protection locked="0"/>
    </xf>
    <xf numFmtId="169" fontId="27" fillId="15" borderId="1" xfId="0" applyNumberFormat="1" applyFont="1" applyFill="1" applyBorder="1"/>
    <xf numFmtId="0" fontId="1" fillId="0" borderId="1" xfId="1" applyFont="1" applyFill="1" applyBorder="1"/>
    <xf numFmtId="0" fontId="1" fillId="0" borderId="1" xfId="1" applyFont="1" applyFill="1" applyBorder="1" applyAlignment="1">
      <alignment wrapText="1"/>
    </xf>
    <xf numFmtId="0" fontId="13" fillId="0" borderId="1" xfId="1" applyFont="1" applyFill="1" applyBorder="1"/>
    <xf numFmtId="0" fontId="6" fillId="0" borderId="0" xfId="1" applyFill="1" applyBorder="1"/>
    <xf numFmtId="0" fontId="1" fillId="0" borderId="0" xfId="1" applyFont="1" applyFill="1" applyBorder="1"/>
    <xf numFmtId="0" fontId="23" fillId="0" borderId="0" xfId="0" applyFont="1" applyFill="1" applyBorder="1"/>
    <xf numFmtId="0" fontId="27" fillId="0" borderId="0" xfId="0" applyFont="1" applyFill="1" applyBorder="1"/>
    <xf numFmtId="0" fontId="13" fillId="0" borderId="0" xfId="1" applyFont="1" applyFill="1" applyBorder="1"/>
    <xf numFmtId="0" fontId="0" fillId="0" borderId="0" xfId="0" applyFill="1" applyBorder="1"/>
    <xf numFmtId="1" fontId="1" fillId="5" borderId="1" xfId="2" applyNumberFormat="1" applyFont="1" applyFill="1" applyBorder="1" applyProtection="1">
      <protection locked="0"/>
    </xf>
    <xf numFmtId="1" fontId="1" fillId="5" borderId="1" xfId="2" applyNumberFormat="1" applyFont="1" applyFill="1" applyBorder="1" applyAlignment="1" applyProtection="1">
      <alignment horizontal="right"/>
      <protection locked="0"/>
    </xf>
    <xf numFmtId="1" fontId="1" fillId="10" borderId="1" xfId="2" applyNumberFormat="1" applyFont="1" applyFill="1" applyBorder="1" applyAlignment="1" applyProtection="1">
      <alignment horizontal="right"/>
    </xf>
    <xf numFmtId="1" fontId="1" fillId="10" borderId="1" xfId="2" applyNumberFormat="1" applyFont="1" applyFill="1" applyBorder="1" applyProtection="1"/>
    <xf numFmtId="0" fontId="1" fillId="5" borderId="1" xfId="0" applyNumberFormat="1" applyFont="1" applyFill="1" applyBorder="1" applyProtection="1">
      <protection locked="0"/>
    </xf>
    <xf numFmtId="169" fontId="1" fillId="10" borderId="1" xfId="2" applyNumberFormat="1" applyFont="1" applyFill="1" applyBorder="1" applyAlignment="1" applyProtection="1">
      <alignment horizontal="right"/>
      <protection locked="0"/>
    </xf>
    <xf numFmtId="169" fontId="1" fillId="3" borderId="1" xfId="2" applyNumberFormat="1" applyFont="1" applyFill="1" applyBorder="1" applyAlignment="1" applyProtection="1">
      <alignment horizontal="right"/>
      <protection locked="0"/>
    </xf>
  </cellXfs>
  <cellStyles count="4">
    <cellStyle name="Currency" xfId="2" builtinId="4"/>
    <cellStyle name="Currency 2" xfId="3" xr:uid="{8E32DCCE-912B-2345-802E-1F34AAFD7463}"/>
    <cellStyle name="Normal" xfId="0" builtinId="0"/>
    <cellStyle name="Normal 2" xfId="1" xr:uid="{00000000-0005-0000-0000-000020000000}"/>
  </cellStyles>
  <dxfs count="51"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9D81-CE0E-407C-B6C2-C3432BAC9950}">
  <sheetPr codeName="Sheet1">
    <tabColor theme="7"/>
  </sheetPr>
  <dimension ref="A1:G687"/>
  <sheetViews>
    <sheetView topLeftCell="A469" zoomScale="107" workbookViewId="0">
      <selection activeCell="D542" sqref="D542"/>
    </sheetView>
  </sheetViews>
  <sheetFormatPr baseColWidth="10" defaultColWidth="8.83203125" defaultRowHeight="13"/>
  <cols>
    <col min="1" max="1" width="18.1640625" bestFit="1" customWidth="1"/>
    <col min="2" max="2" width="43.83203125" customWidth="1"/>
    <col min="3" max="3" width="32.33203125" customWidth="1"/>
    <col min="4" max="4" width="56" customWidth="1"/>
    <col min="5" max="5" width="23.83203125" customWidth="1"/>
    <col min="6" max="6" width="25" customWidth="1"/>
    <col min="7" max="7" width="27" customWidth="1"/>
    <col min="8" max="10" width="79.1640625" customWidth="1"/>
  </cols>
  <sheetData>
    <row r="1" spans="1:7" ht="15">
      <c r="A1" s="1" t="s">
        <v>57</v>
      </c>
      <c r="B1" s="1" t="s">
        <v>56</v>
      </c>
      <c r="C1" s="1" t="s">
        <v>2490</v>
      </c>
      <c r="D1" s="191" t="s">
        <v>2491</v>
      </c>
      <c r="E1" s="191" t="s">
        <v>2832</v>
      </c>
      <c r="F1" s="191" t="s">
        <v>2833</v>
      </c>
      <c r="G1" s="191" t="s">
        <v>2834</v>
      </c>
    </row>
    <row r="2" spans="1:7">
      <c r="A2" s="2" t="s">
        <v>2830</v>
      </c>
      <c r="B2" t="s">
        <v>2729</v>
      </c>
      <c r="D2" t="s">
        <v>2730</v>
      </c>
      <c r="E2" t="str">
        <f>IF(D2="","",IF(OR(A2="current_assets",OR(A2 = "noncurrent_assets", A2 = "assets" )),B2, ""))</f>
        <v>Allowance for Claims and Judgments Receivable, Modified Accrual</v>
      </c>
      <c r="F2" t="str">
        <f>IF($D2="","",IF(OR($A2="current_liabilities",OR($A2 = "noncurrent_liabilities", $A2 = "liabilities ")),$B2, ""))</f>
        <v/>
      </c>
      <c r="G2" t="str">
        <f>IF($D2="","",IF($A2="deferred_inflows",$B2, ""))</f>
        <v/>
      </c>
    </row>
    <row r="3" spans="1:7">
      <c r="A3" s="2" t="s">
        <v>2830</v>
      </c>
      <c r="B3" s="2" t="s">
        <v>2689</v>
      </c>
      <c r="D3" t="s">
        <v>2690</v>
      </c>
      <c r="E3" t="str">
        <f>IF(D3="","",IF(OR(A3="current_assets",OR(A3 = "noncurrent_assets", A3 = "assets" )),B3, ""))</f>
        <v>Allowance for Customer Receivables, Modified Accrual</v>
      </c>
      <c r="F3" t="str">
        <f>IF($D3="","",IF(OR($A3="current_liabilities",OR($A3 = "noncurrent_liabilities", $A3 = "liabilities ")),$B3, ""))</f>
        <v/>
      </c>
      <c r="G3" t="str">
        <f>IF($D3="","",IF($A3="deferred_inflows",$B3, ""))</f>
        <v/>
      </c>
    </row>
    <row r="4" spans="1:7">
      <c r="A4" s="2" t="s">
        <v>2830</v>
      </c>
      <c r="B4" t="s">
        <v>2725</v>
      </c>
      <c r="D4" t="s">
        <v>2726</v>
      </c>
      <c r="E4" t="str">
        <f>IF(D4="","",IF(OR(A4="current_assets",OR(A4 = "noncurrent_assets", A4 = "assets" )),B4, ""))</f>
        <v>Allowance for Deposits Receivable, Modified Accrual</v>
      </c>
      <c r="F4" t="str">
        <f>IF($D4="","",IF(OR($A4="current_liabilities",OR($A4 = "noncurrent_liabilities", $A4 = "liabilities ")),$B4, ""))</f>
        <v/>
      </c>
      <c r="G4" t="str">
        <f>IF($D4="","",IF($A4="deferred_inflows",$B4, ""))</f>
        <v/>
      </c>
    </row>
    <row r="5" spans="1:7">
      <c r="A5" s="2" t="s">
        <v>2830</v>
      </c>
      <c r="B5" t="s">
        <v>2723</v>
      </c>
      <c r="D5" t="s">
        <v>2724</v>
      </c>
      <c r="E5" t="str">
        <f>IF(D5="","",IF(OR(A5="current_assets",OR(A5 = "noncurrent_assets", A5 = "assets" )),B5, ""))</f>
        <v>Allowance for Grants and Contracts Receivable, Modified Accrual</v>
      </c>
      <c r="F5" t="str">
        <f>IF($D5="","",IF(OR($A5="current_liabilities",OR($A5 = "noncurrent_liabilities", $A5 = "liabilities ")),$B5, ""))</f>
        <v/>
      </c>
      <c r="G5" t="str">
        <f>IF($D5="","",IF($A5="deferred_inflows",$B5, ""))</f>
        <v/>
      </c>
    </row>
    <row r="6" spans="1:7">
      <c r="A6" s="2" t="s">
        <v>2830</v>
      </c>
      <c r="B6" t="s">
        <v>2699</v>
      </c>
      <c r="D6" t="s">
        <v>2700</v>
      </c>
      <c r="E6" t="str">
        <f>IF(D6="","",IF(OR(A6="current_assets",OR(A6 = "noncurrent_assets", A6 = "assets" )),B6, ""))</f>
        <v>Allowance for Income Taxes, Modified Accrual</v>
      </c>
      <c r="F6" t="str">
        <f>IF($D6="","",IF(OR($A6="current_liabilities",OR($A6 = "noncurrent_liabilities", $A6 = "liabilities ")),$B6, ""))</f>
        <v/>
      </c>
      <c r="G6" t="str">
        <f>IF($D6="","",IF($A6="deferred_inflows",$B6, ""))</f>
        <v/>
      </c>
    </row>
    <row r="7" spans="1:7">
      <c r="A7" s="2" t="s">
        <v>2830</v>
      </c>
      <c r="B7" t="s">
        <v>2731</v>
      </c>
      <c r="D7" t="s">
        <v>2732</v>
      </c>
      <c r="E7" t="str">
        <f>IF(D7="","",IF(OR(A7="current_assets",OR(A7 = "noncurrent_assets", A7 = "assets" )),B7, ""))</f>
        <v>Allowance for Inter Governmental Receivable, Modified Accrual</v>
      </c>
      <c r="F7" t="str">
        <f>IF($D7="","",IF(OR($A7="current_liabilities",OR($A7 = "noncurrent_liabilities", $A7 = "liabilities ")),$B7, ""))</f>
        <v/>
      </c>
      <c r="G7" t="str">
        <f>IF($D7="","",IF($A7="deferred_inflows",$B7, ""))</f>
        <v/>
      </c>
    </row>
    <row r="8" spans="1:7">
      <c r="A8" s="2" t="s">
        <v>2830</v>
      </c>
      <c r="B8" t="s">
        <v>2745</v>
      </c>
      <c r="D8" t="s">
        <v>2746</v>
      </c>
      <c r="E8" t="str">
        <f>IF(D8="","",IF(OR(A8="current_assets",OR(A8 = "noncurrent_assets", A8 = "assets" )),B8, ""))</f>
        <v>Allowance for Investment Income Receivable, Modified Accrual</v>
      </c>
      <c r="F8" t="str">
        <f>IF($D8="","",IF(OR($A8="current_liabilities",OR($A8 = "noncurrent_liabilities", $A8 = "liabilities ")),$B8, ""))</f>
        <v/>
      </c>
      <c r="G8" t="str">
        <f>IF($D8="","",IF($A8="deferred_inflows",$B8, ""))</f>
        <v/>
      </c>
    </row>
    <row r="9" spans="1:7">
      <c r="A9" s="2" t="s">
        <v>2830</v>
      </c>
      <c r="B9" t="s">
        <v>2721</v>
      </c>
      <c r="D9" t="s">
        <v>2722</v>
      </c>
      <c r="E9" t="str">
        <f>IF(D9="","",IF(OR(A9="current_assets",OR(A9 = "noncurrent_assets", A9 = "assets" )),B9, ""))</f>
        <v>Allowance for Leases Receivable, Modified Accrual</v>
      </c>
      <c r="F9" t="str">
        <f>IF($D9="","",IF(OR($A9="current_liabilities",OR($A9 = "noncurrent_liabilities", $A9 = "liabilities ")),$B9, ""))</f>
        <v/>
      </c>
      <c r="G9" t="str">
        <f>IF($D9="","",IF($A9="deferred_inflows",$B9, ""))</f>
        <v/>
      </c>
    </row>
    <row r="10" spans="1:7">
      <c r="A10" s="2" t="s">
        <v>2830</v>
      </c>
      <c r="B10" t="s">
        <v>2727</v>
      </c>
      <c r="D10" t="s">
        <v>2728</v>
      </c>
      <c r="E10" t="str">
        <f>IF(D10="","",IF(OR(A10="current_assets",OR(A10 = "noncurrent_assets", A10 = "assets" )),B10, ""))</f>
        <v>Allowance for Loans and Notes Receivable, Modified Accrual</v>
      </c>
      <c r="F10" t="str">
        <f>IF($D10="","",IF(OR($A10="current_liabilities",OR($A10 = "noncurrent_liabilities", $A10 = "liabilities ")),$B10, ""))</f>
        <v/>
      </c>
      <c r="G10" t="str">
        <f>IF($D10="","",IF($A10="deferred_inflows",$B10, ""))</f>
        <v/>
      </c>
    </row>
    <row r="11" spans="1:7">
      <c r="A11" s="2" t="s">
        <v>2830</v>
      </c>
      <c r="B11" t="s">
        <v>2749</v>
      </c>
      <c r="D11" t="s">
        <v>2750</v>
      </c>
      <c r="E11" t="str">
        <f>IF(D11="","",IF(OR(A11="current_assets",OR(A11 = "noncurrent_assets", A11 = "assets" )),B11, ""))</f>
        <v>Allowance for Other Receivable, Modified Accrual</v>
      </c>
      <c r="F11" t="str">
        <f>IF($D11="","",IF(OR($A11="current_liabilities",OR($A11 = "noncurrent_liabilities", $A11 = "liabilities ")),$B11, ""))</f>
        <v/>
      </c>
      <c r="G11" t="str">
        <f>IF($D11="","",IF($A11="deferred_inflows",$B11, ""))</f>
        <v/>
      </c>
    </row>
    <row r="12" spans="1:7">
      <c r="A12" s="2" t="s">
        <v>2830</v>
      </c>
      <c r="B12" t="s">
        <v>2711</v>
      </c>
      <c r="D12" t="s">
        <v>2712</v>
      </c>
      <c r="E12" t="str">
        <f>IF(D12="","",IF(OR(A12="current_assets",OR(A12 = "noncurrent_assets", A12 = "assets" )),B12, ""))</f>
        <v>Allowance for Other Taxes Receivable, Modified Accrual</v>
      </c>
      <c r="F12" t="str">
        <f>IF($D12="","",IF(OR($A12="current_liabilities",OR($A12 = "noncurrent_liabilities", $A12 = "liabilities ")),$B12, ""))</f>
        <v/>
      </c>
      <c r="G12" t="str">
        <f>IF($D12="","",IF($A12="deferred_inflows",$B12, ""))</f>
        <v/>
      </c>
    </row>
    <row r="13" spans="1:7">
      <c r="A13" s="2" t="s">
        <v>2830</v>
      </c>
      <c r="B13" t="s">
        <v>2719</v>
      </c>
      <c r="D13" t="s">
        <v>2720</v>
      </c>
      <c r="E13" t="str">
        <f>IF(D13="","",IF(OR(A13="current_assets",OR(A13 = "noncurrent_assets", A13 = "assets" )),B13, ""))</f>
        <v>Allowance for Penalties Receivable, Modified Accrual</v>
      </c>
      <c r="F13" t="str">
        <f>IF($D13="","",IF(OR($A13="current_liabilities",OR($A13 = "noncurrent_liabilities", $A13 = "liabilities ")),$B13, ""))</f>
        <v/>
      </c>
      <c r="G13" t="str">
        <f>IF($D13="","",IF($A13="deferred_inflows",$B13, ""))</f>
        <v/>
      </c>
    </row>
    <row r="14" spans="1:7">
      <c r="A14" s="2" t="s">
        <v>2830</v>
      </c>
      <c r="B14" s="2" t="s">
        <v>2697</v>
      </c>
      <c r="D14" t="s">
        <v>2698</v>
      </c>
      <c r="E14" t="str">
        <f>IF(D14="","",IF(OR(A14="current_assets",OR(A14 = "noncurrent_assets", A14 = "assets" )),B14, ""))</f>
        <v>Allowance for Property Taxes, Modified Accrual</v>
      </c>
      <c r="F14" t="str">
        <f>IF($D14="","",IF(OR($A14="current_liabilities",OR($A14 = "noncurrent_liabilities", $A14 = "liabilities ")),$B14, ""))</f>
        <v/>
      </c>
      <c r="G14" t="str">
        <f>IF($D14="","",IF($A14="deferred_inflows",$B14, ""))</f>
        <v/>
      </c>
    </row>
    <row r="15" spans="1:7">
      <c r="A15" s="2" t="s">
        <v>2830</v>
      </c>
      <c r="B15" t="s">
        <v>2733</v>
      </c>
      <c r="D15" t="s">
        <v>2734</v>
      </c>
      <c r="E15" t="str">
        <f>IF(D15="","",IF(OR(A15="current_assets",OR(A15 = "noncurrent_assets", A15 = "assets" )),B15, ""))</f>
        <v>Allowance for Receivable, Modified Accrual</v>
      </c>
      <c r="F15" t="str">
        <f>IF($D15="","",IF(OR($A15="current_liabilities",OR($A15 = "noncurrent_liabilities", $A15 = "liabilities ")),$B15, ""))</f>
        <v/>
      </c>
      <c r="G15" t="str">
        <f>IF($D15="","",IF($A15="deferred_inflows",$B15, ""))</f>
        <v/>
      </c>
    </row>
    <row r="16" spans="1:7">
      <c r="A16" s="2" t="s">
        <v>2830</v>
      </c>
      <c r="B16" t="s">
        <v>2739</v>
      </c>
      <c r="D16" t="s">
        <v>2740</v>
      </c>
      <c r="E16" t="str">
        <f>IF(D16="","",IF(OR(A16="current_assets",OR(A16 = "noncurrent_assets", A16 = "assets" )),B16, ""))</f>
        <v>Allowance for Restricted Receivable, Modified Accrual</v>
      </c>
      <c r="F16" t="str">
        <f>IF($D16="","",IF(OR($A16="current_liabilities",OR($A16 = "noncurrent_liabilities", $A16 = "liabilities ")),$B16, ""))</f>
        <v/>
      </c>
      <c r="G16" t="str">
        <f>IF($D16="","",IF($A16="deferred_inflows",$B16, ""))</f>
        <v/>
      </c>
    </row>
    <row r="17" spans="1:7">
      <c r="A17" s="2" t="s">
        <v>2830</v>
      </c>
      <c r="B17" t="s">
        <v>2707</v>
      </c>
      <c r="D17" t="s">
        <v>2708</v>
      </c>
      <c r="E17" t="str">
        <f>IF(D17="","",IF(OR(A17="current_assets",OR(A17 = "noncurrent_assets", A17 = "assets" )),B17, ""))</f>
        <v>Allowance for Sales Taxes, Modified Accrual</v>
      </c>
      <c r="F17" t="str">
        <f>IF($D17="","",IF(OR($A17="current_liabilities",OR($A17 = "noncurrent_liabilities", $A17 = "liabilities ")),$B17, ""))</f>
        <v/>
      </c>
      <c r="G17" t="str">
        <f>IF($D17="","",IF($A17="deferred_inflows",$B17, ""))</f>
        <v/>
      </c>
    </row>
    <row r="18" spans="1:7">
      <c r="A18" s="2" t="s">
        <v>2830</v>
      </c>
      <c r="B18" t="s">
        <v>2703</v>
      </c>
      <c r="D18" t="s">
        <v>2704</v>
      </c>
      <c r="E18" t="str">
        <f>IF(D18="","",IF(OR(A18="current_assets",OR(A18 = "noncurrent_assets", A18 = "assets" )),B18, ""))</f>
        <v>Allowance for Special Assessment Taxes, Modified Accrual</v>
      </c>
      <c r="F18" t="str">
        <f>IF($D18="","",IF(OR($A18="current_liabilities",OR($A18 = "noncurrent_liabilities", $A18 = "liabilities ")),$B18, ""))</f>
        <v/>
      </c>
      <c r="G18" t="str">
        <f>IF($D18="","",IF($A18="deferred_inflows",$B18, ""))</f>
        <v/>
      </c>
    </row>
    <row r="19" spans="1:7">
      <c r="A19" s="2" t="s">
        <v>2830</v>
      </c>
      <c r="B19" t="s">
        <v>2715</v>
      </c>
      <c r="D19" t="s">
        <v>2716</v>
      </c>
      <c r="E19" t="str">
        <f>IF(D19="","",IF(OR(A19="current_assets",OR(A19 = "noncurrent_assets", A19 = "assets" )),B19, ""))</f>
        <v>Allowance for Taxes, Modified Accrual</v>
      </c>
      <c r="F19" t="str">
        <f>IF($D19="","",IF(OR($A19="current_liabilities",OR($A19 = "noncurrent_liabilities", $A19 = "liabilities ")),$B19, ""))</f>
        <v/>
      </c>
      <c r="G19" t="str">
        <f>IF($D19="","",IF($A19="deferred_inflows",$B19, ""))</f>
        <v/>
      </c>
    </row>
    <row r="20" spans="1:7">
      <c r="A20" s="2" t="s">
        <v>2830</v>
      </c>
      <c r="B20" s="2" t="s">
        <v>2693</v>
      </c>
      <c r="D20" t="s">
        <v>2694</v>
      </c>
      <c r="E20" t="str">
        <f>IF(D20="","",IF(OR(A20="current_assets",OR(A20 = "noncurrent_assets", A20 = "assets" )),B20, ""))</f>
        <v>Allowance for Uncollectible Interest, Modified Accrual</v>
      </c>
      <c r="F20" t="str">
        <f>IF($D20="","",IF(OR($A20="current_liabilities",OR($A20 = "noncurrent_liabilities", $A20 = "liabilities ")),$B20, ""))</f>
        <v/>
      </c>
      <c r="G20" t="str">
        <f>IF($D20="","",IF($A20="deferred_inflows",$B20, ""))</f>
        <v/>
      </c>
    </row>
    <row r="21" spans="1:7">
      <c r="A21" s="2" t="s">
        <v>2830</v>
      </c>
      <c r="B21" s="2" t="s">
        <v>2685</v>
      </c>
      <c r="D21" t="s">
        <v>2686</v>
      </c>
      <c r="E21" t="str">
        <f>IF(D21="","",IF(OR(A21="current_assets",OR(A21 = "noncurrent_assets", A21 = "assets" )),B21, ""))</f>
        <v>Allowance for Uncollectible Receivables, Modified Accrual</v>
      </c>
      <c r="F21" t="str">
        <f>IF($D21="","",IF(OR($A21="current_liabilities",OR($A21 = "noncurrent_liabilities", $A21 = "liabilities ")),$B21, ""))</f>
        <v/>
      </c>
      <c r="G21" t="str">
        <f>IF($D21="","",IF($A21="deferred_inflows",$B21, ""))</f>
        <v/>
      </c>
    </row>
    <row r="22" spans="1:7">
      <c r="A22" s="2" t="s">
        <v>2830</v>
      </c>
      <c r="B22" t="s">
        <v>2774</v>
      </c>
      <c r="D22" t="s">
        <v>2775</v>
      </c>
      <c r="E22" t="str">
        <f>IF(D22="","",IF(OR(A22="current_assets",OR(A22 = "noncurrent_assets", A22 = "assets" )),B22, ""))</f>
        <v>Assets and Deferred Outflows of Resources, Modified Accrual</v>
      </c>
      <c r="F22" t="str">
        <f>IF($D22="","",IF(OR($A22="current_liabilities",OR($A22 = "noncurrent_liabilities", $A22 = "liabilities ")),$B22, ""))</f>
        <v/>
      </c>
      <c r="G22" t="str">
        <f>IF($D22="","",IF($A22="deferred_inflows",$B22, ""))</f>
        <v/>
      </c>
    </row>
    <row r="23" spans="1:7">
      <c r="A23" s="2" t="s">
        <v>2830</v>
      </c>
      <c r="B23" t="s">
        <v>2773</v>
      </c>
      <c r="D23" t="s">
        <v>2483</v>
      </c>
      <c r="E23" t="str">
        <f>IF(D23="","",IF(OR(A23="current_assets",OR(A23 = "noncurrent_assets", A23 = "assets" )),B23, ""))</f>
        <v>Assets, Modified Accrual</v>
      </c>
      <c r="F23" t="str">
        <f>IF($D23="","",IF(OR($A23="current_liabilities",OR($A23 = "noncurrent_liabilities", $A23 = "liabilities ")),$B23, ""))</f>
        <v/>
      </c>
      <c r="G23" t="str">
        <f>IF($D23="","",IF($A23="deferred_inflows",$B23, ""))</f>
        <v/>
      </c>
    </row>
    <row r="24" spans="1:7">
      <c r="A24" s="2" t="s">
        <v>2830</v>
      </c>
      <c r="B24" s="192" t="s">
        <v>2675</v>
      </c>
      <c r="D24" t="s">
        <v>2676</v>
      </c>
      <c r="E24" t="str">
        <f>IF(D24="","",IF(OR(A24="current_assets",OR(A24 = "noncurrent_assets", A24 = "assets" )),B24, ""))</f>
        <v>Cash and Cash Equivalents and Investments, Modified Accrual</v>
      </c>
      <c r="F24" t="str">
        <f>IF($D24="","",IF(OR($A24="current_liabilities",OR($A24 = "noncurrent_liabilities", $A24 = "liabilities ")),$B24, ""))</f>
        <v/>
      </c>
      <c r="G24" t="str">
        <f>IF($D24="","",IF($A24="deferred_inflows",$B24, ""))</f>
        <v/>
      </c>
    </row>
    <row r="25" spans="1:7">
      <c r="A25" s="2" t="s">
        <v>2830</v>
      </c>
      <c r="B25" s="2" t="s">
        <v>2687</v>
      </c>
      <c r="D25" t="s">
        <v>2688</v>
      </c>
      <c r="E25" t="str">
        <f>IF(D25="","",IF(OR(A25="current_assets",OR(A25 = "noncurrent_assets", A25 = "assets" )),B25, ""))</f>
        <v>Customer Receivable, Modified Accrual</v>
      </c>
      <c r="F25" t="str">
        <f>IF($D25="","",IF(OR($A25="current_liabilities",OR($A25 = "noncurrent_liabilities", $A25 = "liabilities ")),$B25, ""))</f>
        <v/>
      </c>
      <c r="G25" t="str">
        <f>IF($D25="","",IF($A25="deferred_inflows",$B25, ""))</f>
        <v/>
      </c>
    </row>
    <row r="26" spans="1:7">
      <c r="A26" s="2" t="s">
        <v>2830</v>
      </c>
      <c r="B26" s="2" t="s">
        <v>2691</v>
      </c>
      <c r="D26" t="s">
        <v>2692</v>
      </c>
      <c r="E26" t="str">
        <f>IF(D26="","",IF(OR(A26="current_assets",OR(A26 = "noncurrent_assets", A26 = "assets" )),B26, ""))</f>
        <v>Customer Receivable, Net of Allowance, Modified Accrual</v>
      </c>
      <c r="F26" t="str">
        <f>IF($D26="","",IF(OR($A26="current_liabilities",OR($A26 = "noncurrent_liabilities", $A26 = "liabilities ")),$B26, ""))</f>
        <v/>
      </c>
      <c r="G26" t="str">
        <f>IF($D26="","",IF($A26="deferred_inflows",$B26, ""))</f>
        <v/>
      </c>
    </row>
    <row r="27" spans="1:7">
      <c r="A27" s="2" t="s">
        <v>2830</v>
      </c>
      <c r="B27" t="s">
        <v>2769</v>
      </c>
      <c r="D27" t="s">
        <v>2770</v>
      </c>
      <c r="E27" t="str">
        <f>IF(D27="","",IF(OR(A27="current_assets",OR(A27 = "noncurrent_assets", A27 = "assets" )),B27, ""))</f>
        <v>Derivative Instruments, Assets, Modified Accrual</v>
      </c>
      <c r="F27" t="str">
        <f>IF($D27="","",IF(OR($A27="current_liabilities",OR($A27 = "noncurrent_liabilities", $A27 = "liabilities ")),$B27, ""))</f>
        <v/>
      </c>
      <c r="G27" t="str">
        <f>IF($D27="","",IF($A27="deferred_inflows",$B27, ""))</f>
        <v/>
      </c>
    </row>
    <row r="28" spans="1:7">
      <c r="A28" s="2" t="s">
        <v>2830</v>
      </c>
      <c r="B28" t="s">
        <v>2755</v>
      </c>
      <c r="D28" t="s">
        <v>2756</v>
      </c>
      <c r="E28" t="str">
        <f>IF(D28="","",IF(OR(A28="current_assets",OR(A28 = "noncurrent_assets", A28 = "assets" )),B28, ""))</f>
        <v>Due from Other Government, Modified Accrual</v>
      </c>
      <c r="F28" t="str">
        <f>IF($D28="","",IF(OR($A28="current_liabilities",OR($A28 = "noncurrent_liabilities", $A28 = "liabilities ")),$B28, ""))</f>
        <v/>
      </c>
      <c r="G28" t="str">
        <f>IF($D28="","",IF($A28="deferred_inflows",$B28, ""))</f>
        <v/>
      </c>
    </row>
    <row r="29" spans="1:7">
      <c r="A29" s="2" t="s">
        <v>2830</v>
      </c>
      <c r="B29" t="s">
        <v>2757</v>
      </c>
      <c r="D29" t="s">
        <v>2758</v>
      </c>
      <c r="E29" t="str">
        <f>IF(D29="","",IF(OR(A29="current_assets",OR(A29 = "noncurrent_assets", A29 = "assets" )),B29, ""))</f>
        <v>Due from Others, Modified Accrual</v>
      </c>
      <c r="F29" t="str">
        <f>IF($D29="","",IF(OR($A29="current_liabilities",OR($A29 = "noncurrent_liabilities", $A29 = "liabilities ")),$B29, ""))</f>
        <v/>
      </c>
      <c r="G29" t="str">
        <f>IF($D29="","",IF($A29="deferred_inflows",$B29, ""))</f>
        <v/>
      </c>
    </row>
    <row r="30" spans="1:7">
      <c r="A30" s="2" t="s">
        <v>2830</v>
      </c>
      <c r="B30" t="s">
        <v>2701</v>
      </c>
      <c r="D30" t="s">
        <v>2702</v>
      </c>
      <c r="E30" t="str">
        <f>IF(D30="","",IF(OR(A30="current_assets",OR(A30 = "noncurrent_assets", A30 = "assets" )),B30, ""))</f>
        <v>Income Taxes Receivable, Net of Allowance, Modified Accrual</v>
      </c>
      <c r="F30" t="str">
        <f>IF($D30="","",IF(OR($A30="current_liabilities",OR($A30 = "noncurrent_liabilities", $A30 = "liabilities ")),$B30, ""))</f>
        <v/>
      </c>
      <c r="G30" t="str">
        <f>IF($D30="","",IF($A30="deferred_inflows",$B30, ""))</f>
        <v/>
      </c>
    </row>
    <row r="31" spans="1:7">
      <c r="A31" s="2" t="s">
        <v>2830</v>
      </c>
      <c r="B31" t="s">
        <v>2765</v>
      </c>
      <c r="D31" t="s">
        <v>2766</v>
      </c>
      <c r="E31" t="str">
        <f>IF(D31="","",IF(OR(A31="current_assets",OR(A31 = "noncurrent_assets", A31 = "assets" )),B31, ""))</f>
        <v>Inventory and Prepaid Items, Modified Accrual</v>
      </c>
      <c r="F31" t="str">
        <f>IF($D31="","",IF(OR($A31="current_liabilities",OR($A31 = "noncurrent_liabilities", $A31 = "liabilities ")),$B31, ""))</f>
        <v/>
      </c>
      <c r="G31" t="str">
        <f>IF($D31="","",IF($A31="deferred_inflows",$B31, ""))</f>
        <v/>
      </c>
    </row>
    <row r="32" spans="1:7">
      <c r="A32" s="2" t="s">
        <v>2830</v>
      </c>
      <c r="B32" t="s">
        <v>2743</v>
      </c>
      <c r="D32" t="s">
        <v>2744</v>
      </c>
      <c r="E32" t="str">
        <f>IF(D32="","",IF(OR(A32="current_assets",OR(A32 = "noncurrent_assets", A32 = "assets" )),B32, ""))</f>
        <v>Investment Income Receivable, Modified Accrual</v>
      </c>
      <c r="F32" t="str">
        <f>IF($D32="","",IF(OR($A32="current_liabilities",OR($A32 = "noncurrent_liabilities", $A32 = "liabilities ")),$B32, ""))</f>
        <v/>
      </c>
      <c r="G32" t="str">
        <f>IF($D32="","",IF($A32="deferred_inflows",$B32, ""))</f>
        <v/>
      </c>
    </row>
    <row r="33" spans="1:7">
      <c r="A33" s="2" t="s">
        <v>2830</v>
      </c>
      <c r="B33" t="s">
        <v>2747</v>
      </c>
      <c r="D33" t="s">
        <v>2748</v>
      </c>
      <c r="E33" t="str">
        <f>IF(D33="","",IF(OR(A33="current_assets",OR(A33 = "noncurrent_assets", A33 = "assets" )),B33, ""))</f>
        <v>Investment Income Receivable, Net of Allowance, Modified Accrual</v>
      </c>
      <c r="F33" t="str">
        <f>IF($D33="","",IF(OR($A33="current_liabilities",OR($A33 = "noncurrent_liabilities", $A33 = "liabilities ")),$B33, ""))</f>
        <v/>
      </c>
      <c r="G33" t="str">
        <f>IF($D33="","",IF($A33="deferred_inflows",$B33, ""))</f>
        <v/>
      </c>
    </row>
    <row r="34" spans="1:7">
      <c r="A34" s="2" t="s">
        <v>2830</v>
      </c>
      <c r="B34" s="2" t="s">
        <v>2683</v>
      </c>
      <c r="D34" t="s">
        <v>2684</v>
      </c>
      <c r="E34" t="str">
        <f>IF(D34="","",IF(OR(A34="current_assets",OR(A34 = "noncurrent_assets", A34 = "assets" )),B34, ""))</f>
        <v>Investments Held by Third Parties Modified Accrual</v>
      </c>
      <c r="F34" t="str">
        <f>IF($D34="","",IF(OR($A34="current_liabilities",OR($A34 = "noncurrent_liabilities", $A34 = "liabilities ")),$B34, ""))</f>
        <v/>
      </c>
      <c r="G34" t="str">
        <f>IF($D34="","",IF($A34="deferred_inflows",$B34, ""))</f>
        <v/>
      </c>
    </row>
    <row r="35" spans="1:7">
      <c r="A35" s="2" t="s">
        <v>2830</v>
      </c>
      <c r="B35" s="192" t="s">
        <v>2681</v>
      </c>
      <c r="D35" t="s">
        <v>2682</v>
      </c>
      <c r="E35" t="str">
        <f>IF(D35="","",IF(OR(A35="current_assets",OR(A35 = "noncurrent_assets", A35 = "assets" )),B35, ""))</f>
        <v>Investments, Modified Accrual</v>
      </c>
      <c r="F35" t="str">
        <f>IF($D35="","",IF(OR($A35="current_liabilities",OR($A35 = "noncurrent_liabilities", $A35 = "liabilities ")),$B35, ""))</f>
        <v/>
      </c>
      <c r="G35" t="str">
        <f>IF($D35="","",IF($A35="deferred_inflows",$B35, ""))</f>
        <v/>
      </c>
    </row>
    <row r="36" spans="1:7">
      <c r="A36" s="2" t="s">
        <v>2830</v>
      </c>
      <c r="B36" s="2" t="s">
        <v>2673</v>
      </c>
      <c r="D36" t="s">
        <v>2674</v>
      </c>
      <c r="E36" t="str">
        <f>IF(D36="","",IF(OR(A36="current_assets",OR(A36 = "noncurrent_assets", A36 = "assets" )),B36, ""))</f>
        <v>Other Cash and Cash Equivalents, Modified Accrual</v>
      </c>
      <c r="F36" t="str">
        <f>IF($D36="","",IF(OR($A36="current_liabilities",OR($A36 = "noncurrent_liabilities", $A36 = "liabilities ")),$B36, ""))</f>
        <v/>
      </c>
      <c r="G36" t="str">
        <f>IF($D36="","",IF($A36="deferred_inflows",$B36, ""))</f>
        <v/>
      </c>
    </row>
    <row r="37" spans="1:7">
      <c r="A37" s="2" t="s">
        <v>2830</v>
      </c>
      <c r="B37" t="s">
        <v>2761</v>
      </c>
      <c r="D37" t="s">
        <v>2762</v>
      </c>
      <c r="E37" t="str">
        <f>IF(D37="","",IF(OR(A37="current_assets",OR(A37 = "noncurrent_assets", A37 = "assets" )),B37, ""))</f>
        <v>Other Prepaid Assets, Modified Accrual</v>
      </c>
      <c r="F37" t="str">
        <f>IF($D37="","",IF(OR($A37="current_liabilities",OR($A37 = "noncurrent_liabilities", $A37 = "liabilities ")),$B37, ""))</f>
        <v/>
      </c>
      <c r="G37" t="str">
        <f>IF($D37="","",IF($A37="deferred_inflows",$B37, ""))</f>
        <v/>
      </c>
    </row>
    <row r="38" spans="1:7">
      <c r="A38" s="2" t="s">
        <v>2830</v>
      </c>
      <c r="B38" t="s">
        <v>2751</v>
      </c>
      <c r="D38" t="s">
        <v>2752</v>
      </c>
      <c r="E38" t="str">
        <f>IF(D38="","",IF(OR(A38="current_assets",OR(A38 = "noncurrent_assets", A38 = "assets" )),B38, ""))</f>
        <v>Other Receivables, (Net of Allowance), Modified Accrual</v>
      </c>
      <c r="F38" t="str">
        <f>IF($D38="","",IF(OR($A38="current_liabilities",OR($A38 = "noncurrent_liabilities", $A38 = "liabilities ")),$B38, ""))</f>
        <v/>
      </c>
      <c r="G38" t="str">
        <f>IF($D38="","",IF($A38="deferred_inflows",$B38, ""))</f>
        <v/>
      </c>
    </row>
    <row r="39" spans="1:7">
      <c r="A39" s="2" t="s">
        <v>2830</v>
      </c>
      <c r="B39" t="s">
        <v>2713</v>
      </c>
      <c r="D39" t="s">
        <v>2714</v>
      </c>
      <c r="E39" t="str">
        <f>IF(D39="","",IF(OR(A39="current_assets",OR(A39 = "noncurrent_assets", A39 = "assets" )),B39, ""))</f>
        <v>Other Taxes Receivable, Net of Allowance, Modified Accrual</v>
      </c>
      <c r="F39" t="str">
        <f>IF($D39="","",IF(OR($A39="current_liabilities",OR($A39 = "noncurrent_liabilities", $A39 = "liabilities ")),$B39, ""))</f>
        <v/>
      </c>
      <c r="G39" t="str">
        <f>IF($D39="","",IF($A39="deferred_inflows",$B39, ""))</f>
        <v/>
      </c>
    </row>
    <row r="40" spans="1:7">
      <c r="A40" s="2" t="s">
        <v>2830</v>
      </c>
      <c r="B40" s="2" t="s">
        <v>2679</v>
      </c>
      <c r="D40" t="s">
        <v>2680</v>
      </c>
      <c r="E40" t="str">
        <f>IF(D40="","",IF(OR(A40="current_assets",OR(A40 = "noncurrent_assets", A40 = "assets" )),B40, ""))</f>
        <v>Pooled Investments, Modified Accrual</v>
      </c>
      <c r="F40" t="str">
        <f>IF($D40="","",IF(OR($A40="current_liabilities",OR($A40 = "noncurrent_liabilities", $A40 = "liabilities ")),$B40, ""))</f>
        <v/>
      </c>
      <c r="G40" t="str">
        <f>IF($D40="","",IF($A40="deferred_inflows",$B40, ""))</f>
        <v/>
      </c>
    </row>
    <row r="41" spans="1:7">
      <c r="A41" s="2" t="s">
        <v>2830</v>
      </c>
      <c r="B41" t="s">
        <v>2763</v>
      </c>
      <c r="D41" t="s">
        <v>2764</v>
      </c>
      <c r="E41" t="str">
        <f>IF(D41="","",IF(OR(A41="current_assets",OR(A41 = "noncurrent_assets", A41 = "assets" )),B41, ""))</f>
        <v>Prepaid Expenses and Other Assets, Modified Accrual</v>
      </c>
      <c r="F41" t="str">
        <f>IF($D41="","",IF(OR($A41="current_liabilities",OR($A41 = "noncurrent_liabilities", $A41 = "liabilities ")),$B41, ""))</f>
        <v/>
      </c>
      <c r="G41" t="str">
        <f>IF($D41="","",IF($A41="deferred_inflows",$B41, ""))</f>
        <v/>
      </c>
    </row>
    <row r="42" spans="1:7">
      <c r="A42" s="2" t="s">
        <v>2830</v>
      </c>
      <c r="B42" t="s">
        <v>2759</v>
      </c>
      <c r="D42" t="s">
        <v>2760</v>
      </c>
      <c r="E42" t="str">
        <f>IF(D42="","",IF(OR(A42="current_assets",OR(A42 = "noncurrent_assets", A42 = "assets" )),B42, ""))</f>
        <v>Prepaid Insurance, Modified Accrual</v>
      </c>
      <c r="F42" t="str">
        <f>IF($D42="","",IF(OR($A42="current_liabilities",OR($A42 = "noncurrent_liabilities", $A42 = "liabilities ")),$B42, ""))</f>
        <v/>
      </c>
      <c r="G42" t="str">
        <f>IF($D42="","",IF($A42="deferred_inflows",$B42, ""))</f>
        <v/>
      </c>
    </row>
    <row r="43" spans="1:7">
      <c r="A43" s="2" t="s">
        <v>2830</v>
      </c>
      <c r="B43" t="s">
        <v>2735</v>
      </c>
      <c r="D43" t="s">
        <v>2736</v>
      </c>
      <c r="E43" t="str">
        <f>IF(D43="","",IF(OR(A43="current_assets",OR(A43 = "noncurrent_assets", A43 = "assets" )),B43, ""))</f>
        <v>Receivables (Net of Allowance), Modified Accrual</v>
      </c>
      <c r="F43" t="str">
        <f>IF($D43="","",IF(OR($A43="current_liabilities",OR($A43 = "noncurrent_liabilities", $A43 = "liabilities ")),$B43, ""))</f>
        <v/>
      </c>
      <c r="G43" t="str">
        <f>IF($D43="","",IF($A43="deferred_inflows",$B43, ""))</f>
        <v/>
      </c>
    </row>
    <row r="44" spans="1:7">
      <c r="A44" s="2" t="s">
        <v>2830</v>
      </c>
      <c r="B44" t="s">
        <v>2753</v>
      </c>
      <c r="D44" t="s">
        <v>2754</v>
      </c>
      <c r="E44" t="str">
        <f>IF(D44="","",IF(OR(A44="current_assets",OR(A44 = "noncurrent_assets", A44 = "assets" )),B44, ""))</f>
        <v>Receivables from Contracts, Modified Accrual</v>
      </c>
      <c r="F44" t="str">
        <f>IF($D44="","",IF(OR($A44="current_liabilities",OR($A44 = "noncurrent_liabilities", $A44 = "liabilities ")),$B44, ""))</f>
        <v/>
      </c>
      <c r="G44" t="str">
        <f>IF($D44="","",IF($A44="deferred_inflows",$B44, ""))</f>
        <v/>
      </c>
    </row>
    <row r="45" spans="1:7">
      <c r="A45" s="2" t="s">
        <v>2830</v>
      </c>
      <c r="B45" t="s">
        <v>2741</v>
      </c>
      <c r="D45" t="s">
        <v>2742</v>
      </c>
      <c r="E45" t="str">
        <f>IF(D45="","",IF(OR(A45="current_assets",OR(A45 = "noncurrent_assets", A45 = "assets" )),B45, ""))</f>
        <v>Receivables, Restricted (Net of Allowance), Modified Accrual</v>
      </c>
      <c r="F45" t="str">
        <f>IF($D45="","",IF(OR($A45="current_liabilities",OR($A45 = "noncurrent_liabilities", $A45 = "liabilities ")),$B45, ""))</f>
        <v/>
      </c>
      <c r="G45" t="str">
        <f>IF($D45="","",IF($A45="deferred_inflows",$B45, ""))</f>
        <v/>
      </c>
    </row>
    <row r="46" spans="1:7">
      <c r="A46" s="2" t="s">
        <v>2830</v>
      </c>
      <c r="B46" t="s">
        <v>2771</v>
      </c>
      <c r="D46" t="s">
        <v>2772</v>
      </c>
      <c r="E46" t="str">
        <f>IF(D46="","",IF(OR(A46="current_assets",OR(A46 = "noncurrent_assets", A46 = "assets" )),B46, ""))</f>
        <v>Regulatory Assets, Modified Accrual</v>
      </c>
      <c r="F46" t="str">
        <f>IF($D46="","",IF(OR($A46="current_liabilities",OR($A46 = "noncurrent_liabilities", $A46 = "liabilities ")),$B46, ""))</f>
        <v/>
      </c>
      <c r="G46" t="str">
        <f>IF($D46="","",IF($A46="deferred_inflows",$B46, ""))</f>
        <v/>
      </c>
    </row>
    <row r="47" spans="1:7">
      <c r="A47" s="2" t="s">
        <v>2830</v>
      </c>
      <c r="B47" s="192" t="s">
        <v>2677</v>
      </c>
      <c r="D47" t="s">
        <v>2678</v>
      </c>
      <c r="E47" t="str">
        <f>IF(D47="","",IF(OR(A47="current_assets",OR(A47 = "noncurrent_assets", A47 = "assets" )),B47, ""))</f>
        <v>Restricted Investments, Modified Accrual</v>
      </c>
      <c r="F47" t="str">
        <f>IF($D47="","",IF(OR($A47="current_liabilities",OR($A47 = "noncurrent_liabilities", $A47 = "liabilities ")),$B47, ""))</f>
        <v/>
      </c>
      <c r="G47" t="str">
        <f>IF($D47="","",IF($A47="deferred_inflows",$B47, ""))</f>
        <v/>
      </c>
    </row>
    <row r="48" spans="1:7">
      <c r="A48" s="2" t="s">
        <v>2830</v>
      </c>
      <c r="B48" t="s">
        <v>2737</v>
      </c>
      <c r="D48" t="s">
        <v>2738</v>
      </c>
      <c r="E48" t="str">
        <f>IF(D48="","",IF(OR(A48="current_assets",OR(A48 = "noncurrent_assets", A48 = "assets" )),B48, ""))</f>
        <v>Restricted Receivables, Modified Accrual</v>
      </c>
      <c r="F48" t="str">
        <f>IF($D48="","",IF(OR($A48="current_liabilities",OR($A48 = "noncurrent_liabilities", $A48 = "liabilities ")),$B48, ""))</f>
        <v/>
      </c>
      <c r="G48" t="str">
        <f>IF($D48="","",IF($A48="deferred_inflows",$B48, ""))</f>
        <v/>
      </c>
    </row>
    <row r="49" spans="1:7">
      <c r="A49" s="2" t="s">
        <v>2830</v>
      </c>
      <c r="B49" t="s">
        <v>2709</v>
      </c>
      <c r="D49" t="s">
        <v>2710</v>
      </c>
      <c r="E49" t="str">
        <f>IF(D49="","",IF(OR(A49="current_assets",OR(A49 = "noncurrent_assets", A49 = "assets" )),B49, ""))</f>
        <v>Sales Taxes Receivable, Net of Allowance, Modified Accrual</v>
      </c>
      <c r="F49" t="str">
        <f>IF($D49="","",IF(OR($A49="current_liabilities",OR($A49 = "noncurrent_liabilities", $A49 = "liabilities ")),$B49, ""))</f>
        <v/>
      </c>
      <c r="G49" t="str">
        <f>IF($D49="","",IF($A49="deferred_inflows",$B49, ""))</f>
        <v/>
      </c>
    </row>
    <row r="50" spans="1:7">
      <c r="A50" s="2" t="s">
        <v>2830</v>
      </c>
      <c r="B50" t="s">
        <v>2705</v>
      </c>
      <c r="D50" t="s">
        <v>2706</v>
      </c>
      <c r="E50" t="str">
        <f>IF(D50="","",IF(OR(A50="current_assets",OR(A50 = "noncurrent_assets", A50 = "assets" )),B50, ""))</f>
        <v>Special Assessment Taxes Receivable, Net of Allowance, Modified Accrual</v>
      </c>
      <c r="F50" t="str">
        <f>IF($D50="","",IF(OR($A50="current_liabilities",OR($A50 = "noncurrent_liabilities", $A50 = "liabilities ")),$B50, ""))</f>
        <v/>
      </c>
      <c r="G50" t="str">
        <f>IF($D50="","",IF($A50="deferred_inflows",$B50, ""))</f>
        <v/>
      </c>
    </row>
    <row r="51" spans="1:7">
      <c r="A51" s="2" t="s">
        <v>2830</v>
      </c>
      <c r="B51" t="s">
        <v>2717</v>
      </c>
      <c r="D51" t="s">
        <v>2718</v>
      </c>
      <c r="E51" t="str">
        <f>IF(D51="","",IF(OR(A51="current_assets",OR(A51 = "noncurrent_assets", A51 = "assets" )),B51, ""))</f>
        <v>Taxes Receivable, Net of Allowance, Modified Accrual</v>
      </c>
      <c r="F51" t="str">
        <f>IF($D51="","",IF(OR($A51="current_liabilities",OR($A51 = "noncurrent_liabilities", $A51 = "liabilities ")),$B51, ""))</f>
        <v/>
      </c>
      <c r="G51" t="str">
        <f>IF($D51="","",IF($A51="deferred_inflows",$B51, ""))</f>
        <v/>
      </c>
    </row>
    <row r="52" spans="1:7">
      <c r="A52" s="2" t="s">
        <v>2830</v>
      </c>
      <c r="B52" t="s">
        <v>2767</v>
      </c>
      <c r="D52" t="s">
        <v>2768</v>
      </c>
      <c r="E52" t="str">
        <f>IF(D52="","",IF(OR(A52="current_assets",OR(A52 = "noncurrent_assets", A52 = "assets" )),B52, ""))</f>
        <v>Travel Advances Receivable, Modified Accrual</v>
      </c>
      <c r="F52" t="str">
        <f>IF($D52="","",IF(OR($A52="current_liabilities",OR($A52 = "noncurrent_liabilities", $A52 = "liabilities ")),$B52, ""))</f>
        <v/>
      </c>
      <c r="G52" t="str">
        <f>IF($D52="","",IF($A52="deferred_inflows",$B52, ""))</f>
        <v/>
      </c>
    </row>
    <row r="53" spans="1:7">
      <c r="A53" s="2" t="s">
        <v>2830</v>
      </c>
      <c r="B53" s="2" t="s">
        <v>2695</v>
      </c>
      <c r="D53" t="s">
        <v>2696</v>
      </c>
      <c r="E53" t="str">
        <f>IF(D53="","",IF(OR(A53="current_assets",OR(A53 = "noncurrent_assets", A53 = "assets" )),B53, ""))</f>
        <v>Utility Bills Receivable, Modified Accrual</v>
      </c>
      <c r="F53" t="str">
        <f>IF($D53="","",IF(OR($A53="current_liabilities",OR($A53 = "noncurrent_liabilities", $A53 = "liabilities ")),$B53, ""))</f>
        <v/>
      </c>
      <c r="G53" t="str">
        <f>IF($D53="","",IF($A53="deferred_inflows",$B53, ""))</f>
        <v/>
      </c>
    </row>
    <row r="54" spans="1:7">
      <c r="A54" t="s">
        <v>59</v>
      </c>
      <c r="B54" t="s">
        <v>305</v>
      </c>
      <c r="C54" s="2" t="s">
        <v>577</v>
      </c>
      <c r="D54" t="s">
        <v>2492</v>
      </c>
      <c r="E54" t="str">
        <f>IF(D54="","",IF(OR(A54="current_assets",OR(A54 = "noncurrent_assets", A54 = "assets" )),B54, ""))</f>
        <v>Accounts Receivable</v>
      </c>
      <c r="F54" t="str">
        <f>IF($D54="","",IF(OR($A54="current_liabilities",OR($A54 = "noncurrent_liabilities", $A54 = "liabilities ")),$B54, ""))</f>
        <v/>
      </c>
      <c r="G54" t="str">
        <f>IF($D54="","",IF($A54="deferred_inflows",$B54, ""))</f>
        <v/>
      </c>
    </row>
    <row r="55" spans="1:7">
      <c r="A55" t="s">
        <v>59</v>
      </c>
      <c r="B55" t="s">
        <v>306</v>
      </c>
      <c r="C55" t="s">
        <v>578</v>
      </c>
      <c r="D55" t="s">
        <v>1241</v>
      </c>
      <c r="E55" t="str">
        <f>IF(D55="","",IF(OR(A55="current_assets",OR(A55 = "noncurrent_assets", A55 = "assets" )),B55, ""))</f>
        <v/>
      </c>
      <c r="F55" t="str">
        <f>IF($D55="","",IF(OR($A55="current_liabilities",OR($A55 = "noncurrent_liabilities", $A55 = "liabilities ")),$B55, ""))</f>
        <v/>
      </c>
      <c r="G55" t="str">
        <f>IF($D55="","",IF($A55="deferred_inflows",$B55, ""))</f>
        <v/>
      </c>
    </row>
    <row r="56" spans="1:7">
      <c r="A56" t="s">
        <v>59</v>
      </c>
      <c r="B56" t="s">
        <v>307</v>
      </c>
      <c r="C56" t="s">
        <v>5</v>
      </c>
      <c r="D56" t="s">
        <v>2493</v>
      </c>
      <c r="E56" t="str">
        <f>IF(D56="","",IF(OR(A56="current_assets",OR(A56 = "noncurrent_assets", A56 = "assets" )),B56, ""))</f>
        <v>Accounts Receivable Net Of Allowance</v>
      </c>
      <c r="F56" t="str">
        <f>IF($D56="","",IF(OR($A56="current_liabilities",OR($A56 = "noncurrent_liabilities", $A56 = "liabilities ")),$B56, ""))</f>
        <v/>
      </c>
      <c r="G56" t="str">
        <f>IF($D56="","",IF($A56="deferred_inflows",$B56, ""))</f>
        <v/>
      </c>
    </row>
    <row r="57" spans="1:7">
      <c r="A57" t="s">
        <v>59</v>
      </c>
      <c r="B57" t="s">
        <v>419</v>
      </c>
      <c r="C57" t="s">
        <v>582</v>
      </c>
      <c r="D57" t="s">
        <v>1241</v>
      </c>
      <c r="E57" t="str">
        <f>IF(D57="","",IF(OR(A57="current_assets",OR(A57 = "noncurrent_assets", A57 = "assets" )),B57, ""))</f>
        <v/>
      </c>
      <c r="F57" t="str">
        <f>IF($D57="","",IF(OR($A57="current_liabilities",OR($A57 = "noncurrent_liabilities", $A57 = "liabilities ")),$B57, ""))</f>
        <v/>
      </c>
      <c r="G57" t="str">
        <f>IF($D57="","",IF($A57="deferred_inflows",$B57, ""))</f>
        <v/>
      </c>
    </row>
    <row r="58" spans="1:7">
      <c r="A58" t="s">
        <v>59</v>
      </c>
      <c r="B58" t="s">
        <v>420</v>
      </c>
      <c r="C58" t="s">
        <v>583</v>
      </c>
      <c r="D58" t="s">
        <v>1241</v>
      </c>
      <c r="E58" t="str">
        <f>IF(D58="","",IF(OR(A58="current_assets",OR(A58 = "noncurrent_assets", A58 = "assets" )),B58, ""))</f>
        <v/>
      </c>
      <c r="F58" t="str">
        <f>IF($D58="","",IF(OR($A58="current_liabilities",OR($A58 = "noncurrent_liabilities", $A58 = "liabilities ")),$B58, ""))</f>
        <v/>
      </c>
      <c r="G58" t="str">
        <f>IF($D58="","",IF($A58="deferred_inflows",$B58, ""))</f>
        <v/>
      </c>
    </row>
    <row r="59" spans="1:7">
      <c r="A59" t="s">
        <v>59</v>
      </c>
      <c r="B59" t="s">
        <v>421</v>
      </c>
      <c r="C59" t="s">
        <v>584</v>
      </c>
      <c r="D59" t="s">
        <v>1241</v>
      </c>
      <c r="E59" t="str">
        <f>IF(D59="","",IF(OR(A59="current_assets",OR(A59 = "noncurrent_assets", A59 = "assets" )),B59, ""))</f>
        <v/>
      </c>
      <c r="F59" t="str">
        <f>IF($D59="","",IF(OR($A59="current_liabilities",OR($A59 = "noncurrent_liabilities", $A59 = "liabilities ")),$B59, ""))</f>
        <v/>
      </c>
      <c r="G59" t="str">
        <f>IF($D59="","",IF($A59="deferred_inflows",$B59, ""))</f>
        <v/>
      </c>
    </row>
    <row r="60" spans="1:7">
      <c r="A60" t="s">
        <v>59</v>
      </c>
      <c r="B60" t="s">
        <v>412</v>
      </c>
      <c r="C60" t="s">
        <v>6</v>
      </c>
      <c r="D60" t="s">
        <v>2494</v>
      </c>
      <c r="E60" t="str">
        <f>IF(D60="","",IF(OR(A60="current_assets",OR(A60 = "noncurrent_assets", A60 = "assets" )),B60, ""))</f>
        <v>Accrued Interest Receivable</v>
      </c>
      <c r="F60" t="str">
        <f>IF($D60="","",IF(OR($A60="current_liabilities",OR($A60 = "noncurrent_liabilities", $A60 = "liabilities ")),$B60, ""))</f>
        <v/>
      </c>
      <c r="G60" t="str">
        <f>IF($D60="","",IF($A60="deferred_inflows",$B60, ""))</f>
        <v/>
      </c>
    </row>
    <row r="61" spans="1:7">
      <c r="A61" t="s">
        <v>59</v>
      </c>
      <c r="B61" t="s">
        <v>414</v>
      </c>
      <c r="C61" t="s">
        <v>585</v>
      </c>
      <c r="D61" t="s">
        <v>2495</v>
      </c>
      <c r="E61" t="str">
        <f>IF(D61="","",IF(OR(A61="current_assets",OR(A61 = "noncurrent_assets", A61 = "assets" )),B61, ""))</f>
        <v>Accrued Interest Receivable Net Of Allowance</v>
      </c>
      <c r="F61" t="str">
        <f>IF($D61="","",IF(OR($A61="current_liabilities",OR($A61 = "noncurrent_liabilities", $A61 = "liabilities ")),$B61, ""))</f>
        <v/>
      </c>
      <c r="G61" t="str">
        <f>IF($D61="","",IF($A61="deferred_inflows",$B61, ""))</f>
        <v/>
      </c>
    </row>
    <row r="62" spans="1:7">
      <c r="A62" t="s">
        <v>59</v>
      </c>
      <c r="B62" t="s">
        <v>92</v>
      </c>
      <c r="C62" t="s">
        <v>586</v>
      </c>
      <c r="D62" t="s">
        <v>1241</v>
      </c>
      <c r="E62" t="str">
        <f>IF(D62="","",IF(OR(A62="current_assets",OR(A62 = "noncurrent_assets", A62 = "assets" )),B62, ""))</f>
        <v/>
      </c>
      <c r="F62" t="str">
        <f>IF($D62="","",IF(OR($A62="current_liabilities",OR($A62 = "noncurrent_liabilities", $A62 = "liabilities ")),$B62, ""))</f>
        <v/>
      </c>
      <c r="G62" t="str">
        <f>IF($D62="","",IF($A62="deferred_inflows",$B62, ""))</f>
        <v/>
      </c>
    </row>
    <row r="63" spans="1:7">
      <c r="A63" t="s">
        <v>59</v>
      </c>
      <c r="B63" t="s">
        <v>113</v>
      </c>
      <c r="C63" t="s">
        <v>587</v>
      </c>
      <c r="D63" t="s">
        <v>1241</v>
      </c>
      <c r="E63" t="str">
        <f>IF(D63="","",IF(OR(A63="current_assets",OR(A63 = "noncurrent_assets", A63 = "assets" )),B63, ""))</f>
        <v/>
      </c>
      <c r="F63" t="str">
        <f>IF($D63="","",IF(OR($A63="current_liabilities",OR($A63 = "noncurrent_liabilities", $A63 = "liabilities ")),$B63, ""))</f>
        <v/>
      </c>
      <c r="G63" t="str">
        <f>IF($D63="","",IF($A63="deferred_inflows",$B63, ""))</f>
        <v/>
      </c>
    </row>
    <row r="64" spans="1:7">
      <c r="A64" t="s">
        <v>59</v>
      </c>
      <c r="B64" t="s">
        <v>327</v>
      </c>
      <c r="C64" t="s">
        <v>591</v>
      </c>
      <c r="D64" t="s">
        <v>1241</v>
      </c>
      <c r="E64" t="str">
        <f>IF(D64="","",IF(OR(A64="current_assets",OR(A64 = "noncurrent_assets", A64 = "assets" )),B64, ""))</f>
        <v/>
      </c>
      <c r="F64" t="str">
        <f>IF($D64="","",IF(OR($A64="current_liabilities",OR($A64 = "noncurrent_liabilities", $A64 = "liabilities ")),$B64, ""))</f>
        <v/>
      </c>
      <c r="G64" t="str">
        <f>IF($D64="","",IF($A64="deferred_inflows",$B64, ""))</f>
        <v/>
      </c>
    </row>
    <row r="65" spans="1:7">
      <c r="A65" t="s">
        <v>59</v>
      </c>
      <c r="B65" t="s">
        <v>122</v>
      </c>
      <c r="C65" t="s">
        <v>592</v>
      </c>
      <c r="D65" t="s">
        <v>1241</v>
      </c>
      <c r="E65" t="str">
        <f>IF(D65="","",IF(OR(A65="current_assets",OR(A65 = "noncurrent_assets", A65 = "assets" )),B65, ""))</f>
        <v/>
      </c>
      <c r="F65" t="str">
        <f>IF($D65="","",IF(OR($A65="current_liabilities",OR($A65 = "noncurrent_liabilities", $A65 = "liabilities ")),$B65, ""))</f>
        <v/>
      </c>
      <c r="G65" t="str">
        <f>IF($D65="","",IF($A65="deferred_inflows",$B65, ""))</f>
        <v/>
      </c>
    </row>
    <row r="66" spans="1:7">
      <c r="A66" t="s">
        <v>59</v>
      </c>
      <c r="B66" t="s">
        <v>123</v>
      </c>
      <c r="C66" t="s">
        <v>593</v>
      </c>
      <c r="D66" t="s">
        <v>1241</v>
      </c>
      <c r="E66" t="str">
        <f>IF(D66="","",IF(OR(A66="current_assets",OR(A66 = "noncurrent_assets", A66 = "assets" )),B66, ""))</f>
        <v/>
      </c>
      <c r="F66" t="str">
        <f>IF($D66="","",IF(OR($A66="current_liabilities",OR($A66 = "noncurrent_liabilities", $A66 = "liabilities ")),$B66, ""))</f>
        <v/>
      </c>
      <c r="G66" t="str">
        <f>IF($D66="","",IF($A66="deferred_inflows",$B66, ""))</f>
        <v/>
      </c>
    </row>
    <row r="67" spans="1:7">
      <c r="A67" t="s">
        <v>59</v>
      </c>
      <c r="B67" t="s">
        <v>124</v>
      </c>
      <c r="C67" t="s">
        <v>594</v>
      </c>
      <c r="D67" t="s">
        <v>1241</v>
      </c>
      <c r="E67" t="str">
        <f>IF(D67="","",IF(OR(A67="current_assets",OR(A67 = "noncurrent_assets", A67 = "assets" )),B67, ""))</f>
        <v/>
      </c>
      <c r="F67" t="str">
        <f>IF($D67="","",IF(OR($A67="current_liabilities",OR($A67 = "noncurrent_liabilities", $A67 = "liabilities ")),$B67, ""))</f>
        <v/>
      </c>
      <c r="G67" t="str">
        <f>IF($D67="","",IF($A67="deferred_inflows",$B67, ""))</f>
        <v/>
      </c>
    </row>
    <row r="68" spans="1:7">
      <c r="A68" t="s">
        <v>59</v>
      </c>
      <c r="B68" t="s">
        <v>397</v>
      </c>
      <c r="C68" t="s">
        <v>595</v>
      </c>
      <c r="D68" t="s">
        <v>1241</v>
      </c>
      <c r="E68" t="str">
        <f>IF(D68="","",IF(OR(A68="current_assets",OR(A68 = "noncurrent_assets", A68 = "assets" )),B68, ""))</f>
        <v/>
      </c>
      <c r="F68" t="str">
        <f>IF($D68="","",IF(OR($A68="current_liabilities",OR($A68 = "noncurrent_liabilities", $A68 = "liabilities ")),$B68, ""))</f>
        <v/>
      </c>
      <c r="G68" t="str">
        <f>IF($D68="","",IF($A68="deferred_inflows",$B68, ""))</f>
        <v/>
      </c>
    </row>
    <row r="69" spans="1:7">
      <c r="A69" t="s">
        <v>59</v>
      </c>
      <c r="B69" t="s">
        <v>112</v>
      </c>
      <c r="C69" t="s">
        <v>596</v>
      </c>
      <c r="D69" t="s">
        <v>2496</v>
      </c>
      <c r="E69" t="str">
        <f>IF(D69="","",IF(OR(A69="current_assets",OR(A69 = "noncurrent_assets", A69 = "assets" )),B69, ""))</f>
        <v>Assets Held For Sale</v>
      </c>
      <c r="F69" t="str">
        <f>IF($D69="","",IF(OR($A69="current_liabilities",OR($A69 = "noncurrent_liabilities", $A69 = "liabilities ")),$B69, ""))</f>
        <v/>
      </c>
      <c r="G69" t="str">
        <f>IF($D69="","",IF($A69="deferred_inflows",$B69, ""))</f>
        <v/>
      </c>
    </row>
    <row r="70" spans="1:7">
      <c r="A70" t="s">
        <v>59</v>
      </c>
      <c r="B70" t="s">
        <v>406</v>
      </c>
      <c r="C70" t="s">
        <v>597</v>
      </c>
      <c r="D70" t="s">
        <v>1241</v>
      </c>
      <c r="E70" t="str">
        <f>IF(D70="","",IF(OR(A70="current_assets",OR(A70 = "noncurrent_assets", A70 = "assets" )),B70, ""))</f>
        <v/>
      </c>
      <c r="F70" t="str">
        <f>IF($D70="","",IF(OR($A70="current_liabilities",OR($A70 = "noncurrent_liabilities", $A70 = "liabilities ")),$B70, ""))</f>
        <v/>
      </c>
      <c r="G70" t="str">
        <f>IF($D70="","",IF($A70="deferred_inflows",$B70, ""))</f>
        <v/>
      </c>
    </row>
    <row r="71" spans="1:7">
      <c r="A71" t="s">
        <v>59</v>
      </c>
      <c r="B71" t="s">
        <v>385</v>
      </c>
      <c r="C71" t="s">
        <v>598</v>
      </c>
      <c r="D71" t="s">
        <v>1241</v>
      </c>
      <c r="E71" t="str">
        <f>IF(D71="","",IF(OR(A71="current_assets",OR(A71 = "noncurrent_assets", A71 = "assets" )),B71, ""))</f>
        <v/>
      </c>
      <c r="F71" t="str">
        <f>IF($D71="","",IF(OR($A71="current_liabilities",OR($A71 = "noncurrent_liabilities", $A71 = "liabilities ")),$B71, ""))</f>
        <v/>
      </c>
      <c r="G71" t="str">
        <f>IF($D71="","",IF($A71="deferred_inflows",$B71, ""))</f>
        <v/>
      </c>
    </row>
    <row r="72" spans="1:7">
      <c r="A72" t="s">
        <v>59</v>
      </c>
      <c r="B72" t="s">
        <v>325</v>
      </c>
      <c r="C72" t="s">
        <v>599</v>
      </c>
      <c r="D72" t="s">
        <v>2497</v>
      </c>
      <c r="E72" t="str">
        <f>IF(D72="","",IF(OR(A72="current_assets",OR(A72 = "noncurrent_assets", A72 = "assets" )),B72, ""))</f>
        <v>Cash</v>
      </c>
      <c r="F72" t="str">
        <f>IF($D72="","",IF(OR($A72="current_liabilities",OR($A72 = "noncurrent_liabilities", $A72 = "liabilities ")),$B72, ""))</f>
        <v/>
      </c>
      <c r="G72" t="str">
        <f>IF($D72="","",IF($A72="deferred_inflows",$B72, ""))</f>
        <v/>
      </c>
    </row>
    <row r="73" spans="1:7">
      <c r="A73" t="s">
        <v>59</v>
      </c>
      <c r="B73" t="s">
        <v>165</v>
      </c>
      <c r="C73" t="s">
        <v>600</v>
      </c>
      <c r="D73" t="s">
        <v>2498</v>
      </c>
      <c r="E73" t="str">
        <f>IF(D73="","",IF(OR(A73="current_assets",OR(A73 = "noncurrent_assets", A73 = "assets" )),B73, ""))</f>
        <v>Cash And Cash Equivalents</v>
      </c>
      <c r="F73" t="str">
        <f>IF($D73="","",IF(OR($A73="current_liabilities",OR($A73 = "noncurrent_liabilities", $A73 = "liabilities ")),$B73, ""))</f>
        <v/>
      </c>
      <c r="G73" t="str">
        <f>IF($D73="","",IF($A73="deferred_inflows",$B73, ""))</f>
        <v/>
      </c>
    </row>
    <row r="74" spans="1:7">
      <c r="A74" t="s">
        <v>59</v>
      </c>
      <c r="B74" t="s">
        <v>73</v>
      </c>
      <c r="C74" t="s">
        <v>601</v>
      </c>
      <c r="D74" t="s">
        <v>2499</v>
      </c>
      <c r="E74" t="str">
        <f>IF(D74="","",IF(OR(A74="current_assets",OR(A74 = "noncurrent_assets", A74 = "assets" )),B74, ""))</f>
        <v>Cash And Cash Equivalents And Investments</v>
      </c>
      <c r="F74" t="str">
        <f>IF($D74="","",IF(OR($A74="current_liabilities",OR($A74 = "noncurrent_liabilities", $A74 = "liabilities ")),$B74, ""))</f>
        <v/>
      </c>
      <c r="G74" t="str">
        <f>IF($D74="","",IF($A74="deferred_inflows",$B74, ""))</f>
        <v/>
      </c>
    </row>
    <row r="75" spans="1:7">
      <c r="A75" t="s">
        <v>59</v>
      </c>
      <c r="B75" t="s">
        <v>540</v>
      </c>
      <c r="C75" t="s">
        <v>602</v>
      </c>
      <c r="D75" t="s">
        <v>1241</v>
      </c>
      <c r="E75" t="str">
        <f>IF(D75="","",IF(OR(A75="current_assets",OR(A75 = "noncurrent_assets", A75 = "assets" )),B75, ""))</f>
        <v/>
      </c>
      <c r="F75" t="str">
        <f>IF($D75="","",IF(OR($A75="current_liabilities",OR($A75 = "noncurrent_liabilities", $A75 = "liabilities ")),$B75, ""))</f>
        <v/>
      </c>
      <c r="G75" t="str">
        <f>IF($D75="","",IF($A75="deferred_inflows",$B75, ""))</f>
        <v/>
      </c>
    </row>
    <row r="76" spans="1:7">
      <c r="A76" t="s">
        <v>59</v>
      </c>
      <c r="B76" t="s">
        <v>537</v>
      </c>
      <c r="C76" t="s">
        <v>603</v>
      </c>
      <c r="D76" t="s">
        <v>2500</v>
      </c>
      <c r="E76" t="str">
        <f>IF(D76="","",IF(OR(A76="current_assets",OR(A76 = "noncurrent_assets", A76 = "assets" )),B76, ""))</f>
        <v>Cash And Cash Equivalents With Fiscal And Escrow And Other Agents</v>
      </c>
      <c r="F76" t="str">
        <f>IF($D76="","",IF(OR($A76="current_liabilities",OR($A76 = "noncurrent_liabilities", $A76 = "liabilities ")),$B76, ""))</f>
        <v/>
      </c>
      <c r="G76" t="str">
        <f>IF($D76="","",IF($A76="deferred_inflows",$B76, ""))</f>
        <v/>
      </c>
    </row>
    <row r="77" spans="1:7">
      <c r="A77" t="s">
        <v>59</v>
      </c>
      <c r="B77" t="s">
        <v>538</v>
      </c>
      <c r="C77" t="s">
        <v>604</v>
      </c>
      <c r="D77" t="s">
        <v>2501</v>
      </c>
      <c r="E77" t="str">
        <f>IF(D77="","",IF(OR(A77="current_assets",OR(A77 = "noncurrent_assets", A77 = "assets" )),B77, ""))</f>
        <v>Cash And Cash Equivalents With Treasurer</v>
      </c>
      <c r="F77" t="str">
        <f>IF($D77="","",IF(OR($A77="current_liabilities",OR($A77 = "noncurrent_liabilities", $A77 = "liabilities ")),$B77, ""))</f>
        <v/>
      </c>
      <c r="G77" t="str">
        <f>IF($D77="","",IF($A77="deferred_inflows",$B77, ""))</f>
        <v/>
      </c>
    </row>
    <row r="78" spans="1:7">
      <c r="A78" t="s">
        <v>59</v>
      </c>
      <c r="B78" t="s">
        <v>539</v>
      </c>
      <c r="C78" t="s">
        <v>605</v>
      </c>
      <c r="D78" t="s">
        <v>2502</v>
      </c>
      <c r="E78" t="str">
        <f>IF(D78="","",IF(OR(A78="current_assets",OR(A78 = "noncurrent_assets", A78 = "assets" )),B78, ""))</f>
        <v>Cash And Cash Equivalents With Trustee</v>
      </c>
      <c r="F78" t="str">
        <f>IF($D78="","",IF(OR($A78="current_liabilities",OR($A78 = "noncurrent_liabilities", $A78 = "liabilities ")),$B78, ""))</f>
        <v/>
      </c>
      <c r="G78" t="str">
        <f>IF($D78="","",IF($A78="deferred_inflows",$B78, ""))</f>
        <v/>
      </c>
    </row>
    <row r="79" spans="1:7">
      <c r="A79" t="s">
        <v>59</v>
      </c>
      <c r="B79" t="s">
        <v>351</v>
      </c>
      <c r="C79" t="s">
        <v>606</v>
      </c>
      <c r="D79" t="s">
        <v>2503</v>
      </c>
      <c r="E79" t="str">
        <f>IF(D79="","",IF(OR(A79="current_assets",OR(A79 = "noncurrent_assets", A79 = "assets" )),B79, ""))</f>
        <v>Cash Checking</v>
      </c>
      <c r="F79" t="str">
        <f>IF($D79="","",IF(OR($A79="current_liabilities",OR($A79 = "noncurrent_liabilities", $A79 = "liabilities ")),$B79, ""))</f>
        <v/>
      </c>
      <c r="G79" t="str">
        <f>IF($D79="","",IF($A79="deferred_inflows",$B79, ""))</f>
        <v/>
      </c>
    </row>
    <row r="80" spans="1:7">
      <c r="A80" t="s">
        <v>59</v>
      </c>
      <c r="B80" t="s">
        <v>576</v>
      </c>
      <c r="C80" t="s">
        <v>607</v>
      </c>
      <c r="D80" t="s">
        <v>1241</v>
      </c>
      <c r="E80" t="str">
        <f>IF(D80="","",IF(OR(A80="current_assets",OR(A80 = "noncurrent_assets", A80 = "assets" )),B80, ""))</f>
        <v/>
      </c>
      <c r="F80" t="str">
        <f>IF($D80="","",IF(OR($A80="current_liabilities",OR($A80 = "noncurrent_liabilities", $A80 = "liabilities ")),$B80, ""))</f>
        <v/>
      </c>
      <c r="G80" t="str">
        <f>IF($D80="","",IF($A80="deferred_inflows",$B80, ""))</f>
        <v/>
      </c>
    </row>
    <row r="81" spans="1:7">
      <c r="A81" t="s">
        <v>59</v>
      </c>
      <c r="B81" t="s">
        <v>352</v>
      </c>
      <c r="C81" t="s">
        <v>608</v>
      </c>
      <c r="D81" t="s">
        <v>1241</v>
      </c>
      <c r="E81" t="str">
        <f>IF(D81="","",IF(OR(A81="current_assets",OR(A81 = "noncurrent_assets", A81 = "assets" )),B81, ""))</f>
        <v/>
      </c>
      <c r="F81" t="str">
        <f>IF($D81="","",IF(OR($A81="current_liabilities",OR($A81 = "noncurrent_liabilities", $A81 = "liabilities ")),$B81, ""))</f>
        <v/>
      </c>
      <c r="G81" t="str">
        <f>IF($D81="","",IF($A81="deferred_inflows",$B81, ""))</f>
        <v/>
      </c>
    </row>
    <row r="82" spans="1:7">
      <c r="A82" t="s">
        <v>59</v>
      </c>
      <c r="B82" t="s">
        <v>324</v>
      </c>
      <c r="C82" t="s">
        <v>609</v>
      </c>
      <c r="D82" t="s">
        <v>2504</v>
      </c>
      <c r="E82" t="str">
        <f>IF(D82="","",IF(OR(A82="current_assets",OR(A82 = "noncurrent_assets", A82 = "assets" )),B82, ""))</f>
        <v>Cash On Hand</v>
      </c>
      <c r="F82" t="str">
        <f>IF($D82="","",IF(OR($A82="current_liabilities",OR($A82 = "noncurrent_liabilities", $A82 = "liabilities ")),$B82, ""))</f>
        <v/>
      </c>
      <c r="G82" t="str">
        <f>IF($D82="","",IF($A82="deferred_inflows",$B82, ""))</f>
        <v/>
      </c>
    </row>
    <row r="83" spans="1:7">
      <c r="A83" t="s">
        <v>59</v>
      </c>
      <c r="B83" t="s">
        <v>350</v>
      </c>
      <c r="C83" t="s">
        <v>610</v>
      </c>
      <c r="D83" t="s">
        <v>2505</v>
      </c>
      <c r="E83" t="str">
        <f>IF(D83="","",IF(OR(A83="current_assets",OR(A83 = "noncurrent_assets", A83 = "assets" )),B83, ""))</f>
        <v>Cash Payroll Bank Account</v>
      </c>
      <c r="F83" t="str">
        <f>IF($D83="","",IF(OR($A83="current_liabilities",OR($A83 = "noncurrent_liabilities", $A83 = "liabilities ")),$B83, ""))</f>
        <v/>
      </c>
      <c r="G83" t="str">
        <f>IF($D83="","",IF($A83="deferred_inflows",$B83, ""))</f>
        <v/>
      </c>
    </row>
    <row r="84" spans="1:7">
      <c r="A84" t="s">
        <v>59</v>
      </c>
      <c r="B84" t="s">
        <v>349</v>
      </c>
      <c r="C84" t="s">
        <v>611</v>
      </c>
      <c r="D84" t="s">
        <v>2506</v>
      </c>
      <c r="E84" t="str">
        <f>IF(D84="","",IF(OR(A84="current_assets",OR(A84 = "noncurrent_assets", A84 = "assets" )),B84, ""))</f>
        <v>Cash Savings</v>
      </c>
      <c r="F84" t="str">
        <f>IF($D84="","",IF(OR($A84="current_liabilities",OR($A84 = "noncurrent_liabilities", $A84 = "liabilities ")),$B84, ""))</f>
        <v/>
      </c>
      <c r="G84" t="str">
        <f>IF($D84="","",IF($A84="deferred_inflows",$B84, ""))</f>
        <v/>
      </c>
    </row>
    <row r="85" spans="1:7">
      <c r="A85" t="s">
        <v>59</v>
      </c>
      <c r="B85" t="s">
        <v>575</v>
      </c>
      <c r="C85" t="s">
        <v>612</v>
      </c>
      <c r="D85" t="s">
        <v>2507</v>
      </c>
      <c r="E85" t="str">
        <f>IF(D85="","",IF(OR(A85="current_assets",OR(A85 = "noncurrent_assets", A85 = "assets" )),B85, ""))</f>
        <v>Certificates Of Deposit</v>
      </c>
      <c r="F85" t="str">
        <f>IF($D85="","",IF(OR($A85="current_liabilities",OR($A85 = "noncurrent_liabilities", $A85 = "liabilities ")),$B85, ""))</f>
        <v/>
      </c>
      <c r="G85" t="str">
        <f>IF($D85="","",IF($A85="deferred_inflows",$B85, ""))</f>
        <v/>
      </c>
    </row>
    <row r="86" spans="1:7">
      <c r="A86" t="s">
        <v>59</v>
      </c>
      <c r="B86" t="s">
        <v>389</v>
      </c>
      <c r="C86" t="s">
        <v>613</v>
      </c>
      <c r="D86" t="s">
        <v>1241</v>
      </c>
      <c r="E86" t="str">
        <f>IF(D86="","",IF(OR(A86="current_assets",OR(A86 = "noncurrent_assets", A86 = "assets" )),B86, ""))</f>
        <v/>
      </c>
      <c r="F86" t="str">
        <f>IF($D86="","",IF(OR($A86="current_liabilities",OR($A86 = "noncurrent_liabilities", $A86 = "liabilities ")),$B86, ""))</f>
        <v/>
      </c>
      <c r="G86" t="str">
        <f>IF($D86="","",IF($A86="deferred_inflows",$B86, ""))</f>
        <v/>
      </c>
    </row>
    <row r="87" spans="1:7">
      <c r="A87" t="s">
        <v>59</v>
      </c>
      <c r="B87" t="s">
        <v>77</v>
      </c>
      <c r="C87" t="s">
        <v>614</v>
      </c>
      <c r="D87" t="s">
        <v>2508</v>
      </c>
      <c r="E87" t="str">
        <f>IF(D87="","",IF(OR(A87="current_assets",OR(A87 = "noncurrent_assets", A87 = "assets" )),B87, ""))</f>
        <v>Claims And Judgments Receivable</v>
      </c>
      <c r="F87" t="str">
        <f>IF($D87="","",IF(OR($A87="current_liabilities",OR($A87 = "noncurrent_liabilities", $A87 = "liabilities ")),$B87, ""))</f>
        <v/>
      </c>
      <c r="G87" t="str">
        <f>IF($D87="","",IF($A87="deferred_inflows",$B87, ""))</f>
        <v/>
      </c>
    </row>
    <row r="88" spans="1:7">
      <c r="A88" t="s">
        <v>59</v>
      </c>
      <c r="B88" t="s">
        <v>78</v>
      </c>
      <c r="C88" t="s">
        <v>615</v>
      </c>
      <c r="D88" t="s">
        <v>1241</v>
      </c>
      <c r="E88" t="str">
        <f>IF(D88="","",IF(OR(A88="current_assets",OR(A88 = "noncurrent_assets", A88 = "assets" )),B88, ""))</f>
        <v/>
      </c>
      <c r="F88" t="str">
        <f>IF($D88="","",IF(OR($A88="current_liabilities",OR($A88 = "noncurrent_liabilities", $A88 = "liabilities ")),$B88, ""))</f>
        <v/>
      </c>
      <c r="G88" t="str">
        <f>IF($D88="","",IF($A88="deferred_inflows",$B88, ""))</f>
        <v/>
      </c>
    </row>
    <row r="89" spans="1:7">
      <c r="A89" t="s">
        <v>59</v>
      </c>
      <c r="B89" t="s">
        <v>79</v>
      </c>
      <c r="C89" t="s">
        <v>616</v>
      </c>
      <c r="D89" t="s">
        <v>2509</v>
      </c>
      <c r="E89" t="str">
        <f>IF(D89="","",IF(OR(A89="current_assets",OR(A89 = "noncurrent_assets", A89 = "assets" )),B89, ""))</f>
        <v>Claims And Judgments Receivable Net Of Allowance</v>
      </c>
      <c r="F89" t="str">
        <f>IF($D89="","",IF(OR($A89="current_liabilities",OR($A89 = "noncurrent_liabilities", $A89 = "liabilities ")),$B89, ""))</f>
        <v/>
      </c>
      <c r="G89" t="str">
        <f>IF($D89="","",IF($A89="deferred_inflows",$B89, ""))</f>
        <v/>
      </c>
    </row>
    <row r="90" spans="1:7">
      <c r="A90" t="s">
        <v>59</v>
      </c>
      <c r="B90" s="3" t="s">
        <v>65</v>
      </c>
      <c r="C90" t="s">
        <v>617</v>
      </c>
      <c r="D90" t="s">
        <v>1241</v>
      </c>
      <c r="E90" t="str">
        <f>IF(D90="","",IF(OR(A90="current_assets",OR(A90 = "noncurrent_assets", A90 = "assets" )),B90, ""))</f>
        <v/>
      </c>
      <c r="F90" t="str">
        <f>IF($D90="","",IF(OR($A90="current_liabilities",OR($A90 = "noncurrent_liabilities", $A90 = "liabilities ")),$B90, ""))</f>
        <v/>
      </c>
      <c r="G90" t="str">
        <f>IF($D90="","",IF($A90="deferred_inflows",$B90, ""))</f>
        <v/>
      </c>
    </row>
    <row r="91" spans="1:7">
      <c r="A91" t="s">
        <v>59</v>
      </c>
      <c r="B91" t="s">
        <v>176</v>
      </c>
      <c r="C91" t="s">
        <v>618</v>
      </c>
      <c r="D91" t="s">
        <v>1241</v>
      </c>
      <c r="E91" t="str">
        <f>IF(D91="","",IF(OR(A91="current_assets",OR(A91 = "noncurrent_assets", A91 = "assets" )),B91, ""))</f>
        <v/>
      </c>
      <c r="F91" t="str">
        <f>IF($D91="","",IF(OR($A91="current_liabilities",OR($A91 = "noncurrent_liabilities", $A91 = "liabilities ")),$B91, ""))</f>
        <v/>
      </c>
      <c r="G91" t="str">
        <f>IF($D91="","",IF($A91="deferred_inflows",$B91, ""))</f>
        <v/>
      </c>
    </row>
    <row r="92" spans="1:7">
      <c r="A92" t="s">
        <v>59</v>
      </c>
      <c r="B92" t="s">
        <v>177</v>
      </c>
      <c r="C92" t="s">
        <v>619</v>
      </c>
      <c r="D92" t="s">
        <v>1241</v>
      </c>
      <c r="E92" t="str">
        <f>IF(D92="","",IF(OR(A92="current_assets",OR(A92 = "noncurrent_assets", A92 = "assets" )),B92, ""))</f>
        <v/>
      </c>
      <c r="F92" t="str">
        <f>IF($D92="","",IF(OR($A92="current_liabilities",OR($A92 = "noncurrent_liabilities", $A92 = "liabilities ")),$B92, ""))</f>
        <v/>
      </c>
      <c r="G92" t="str">
        <f>IF($D92="","",IF($A92="deferred_inflows",$B92, ""))</f>
        <v/>
      </c>
    </row>
    <row r="93" spans="1:7">
      <c r="A93" t="s">
        <v>59</v>
      </c>
      <c r="B93" t="s">
        <v>178</v>
      </c>
      <c r="C93" t="s">
        <v>620</v>
      </c>
      <c r="D93" t="s">
        <v>1241</v>
      </c>
      <c r="E93" t="str">
        <f>IF(D93="","",IF(OR(A93="current_assets",OR(A93 = "noncurrent_assets", A93 = "assets" )),B93, ""))</f>
        <v/>
      </c>
      <c r="F93" t="str">
        <f>IF($D93="","",IF(OR($A93="current_liabilities",OR($A93 = "noncurrent_liabilities", $A93 = "liabilities ")),$B93, ""))</f>
        <v/>
      </c>
      <c r="G93" t="str">
        <f>IF($D93="","",IF($A93="deferred_inflows",$B93, ""))</f>
        <v/>
      </c>
    </row>
    <row r="94" spans="1:7">
      <c r="A94" t="s">
        <v>59</v>
      </c>
      <c r="B94" t="s">
        <v>114</v>
      </c>
      <c r="C94" t="s">
        <v>621</v>
      </c>
      <c r="D94" t="s">
        <v>1241</v>
      </c>
      <c r="E94" t="str">
        <f>IF(D94="","",IF(OR(A94="current_assets",OR(A94 = "noncurrent_assets", A94 = "assets" )),B94, ""))</f>
        <v/>
      </c>
      <c r="F94" t="str">
        <f>IF($D94="","",IF(OR($A94="current_liabilities",OR($A94 = "noncurrent_liabilities", $A94 = "liabilities ")),$B94, ""))</f>
        <v/>
      </c>
      <c r="G94" t="str">
        <f>IF($D94="","",IF($A94="deferred_inflows",$B94, ""))</f>
        <v/>
      </c>
    </row>
    <row r="95" spans="1:7">
      <c r="A95" t="s">
        <v>59</v>
      </c>
      <c r="B95" t="s">
        <v>402</v>
      </c>
      <c r="C95" t="s">
        <v>622</v>
      </c>
      <c r="D95" t="s">
        <v>2510</v>
      </c>
      <c r="E95" t="str">
        <f>IF(D95="","",IF(OR(A95="current_assets",OR(A95 = "noncurrent_assets", A95 = "assets" )),B95, ""))</f>
        <v>Contracts Payable Due Within One Year</v>
      </c>
      <c r="F95" t="str">
        <f>IF($D95="","",IF(OR($A95="current_liabilities",OR($A95 = "noncurrent_liabilities", $A95 = "liabilities ")),$B95, ""))</f>
        <v/>
      </c>
      <c r="G95" t="str">
        <f>IF($D95="","",IF($A95="deferred_inflows",$B95, ""))</f>
        <v/>
      </c>
    </row>
    <row r="96" spans="1:7">
      <c r="A96" t="s">
        <v>59</v>
      </c>
      <c r="B96" t="s">
        <v>93</v>
      </c>
      <c r="C96" t="s">
        <v>623</v>
      </c>
      <c r="D96" t="s">
        <v>2511</v>
      </c>
      <c r="E96" t="str">
        <f>IF(D96="","",IF(OR(A96="current_assets",OR(A96 = "noncurrent_assets", A96 = "assets" )),B96, ""))</f>
        <v>Court Orders Receivable</v>
      </c>
      <c r="F96" t="str">
        <f>IF($D96="","",IF(OR($A96="current_liabilities",OR($A96 = "noncurrent_liabilities", $A96 = "liabilities ")),$B96, ""))</f>
        <v/>
      </c>
      <c r="G96" t="str">
        <f>IF($D96="","",IF($A96="deferred_inflows",$B96, ""))</f>
        <v/>
      </c>
    </row>
    <row r="97" spans="1:7">
      <c r="A97" t="s">
        <v>59</v>
      </c>
      <c r="B97" t="s">
        <v>115</v>
      </c>
      <c r="C97" t="s">
        <v>624</v>
      </c>
      <c r="D97" t="s">
        <v>1241</v>
      </c>
      <c r="E97" t="str">
        <f>IF(D97="","",IF(OR(A97="current_assets",OR(A97 = "noncurrent_assets", A97 = "assets" )),B97, ""))</f>
        <v/>
      </c>
      <c r="F97" t="str">
        <f>IF($D97="","",IF(OR($A97="current_liabilities",OR($A97 = "noncurrent_liabilities", $A97 = "liabilities ")),$B97, ""))</f>
        <v/>
      </c>
      <c r="G97" t="str">
        <f>IF($D97="","",IF($A97="deferred_inflows",$B97, ""))</f>
        <v/>
      </c>
    </row>
    <row r="98" spans="1:7">
      <c r="A98" t="s">
        <v>59</v>
      </c>
      <c r="B98" t="s">
        <v>238</v>
      </c>
      <c r="C98" t="s">
        <v>625</v>
      </c>
      <c r="D98" t="s">
        <v>1241</v>
      </c>
      <c r="E98" t="str">
        <f>IF(D98="","",IF(OR(A98="current_assets",OR(A98 = "noncurrent_assets", A98 = "assets" )),B98, ""))</f>
        <v/>
      </c>
      <c r="F98" t="str">
        <f>IF($D98="","",IF(OR($A98="current_liabilities",OR($A98 = "noncurrent_liabilities", $A98 = "liabilities ")),$B98, ""))</f>
        <v/>
      </c>
      <c r="G98" t="str">
        <f>IF($D98="","",IF($A98="deferred_inflows",$B98, ""))</f>
        <v/>
      </c>
    </row>
    <row r="99" spans="1:7">
      <c r="A99" t="s">
        <v>59</v>
      </c>
      <c r="B99" t="s">
        <v>237</v>
      </c>
      <c r="C99" t="s">
        <v>626</v>
      </c>
      <c r="D99" t="s">
        <v>1241</v>
      </c>
      <c r="E99" t="str">
        <f>IF(D99="","",IF(OR(A99="current_assets",OR(A99 = "noncurrent_assets", A99 = "assets" )),B99, ""))</f>
        <v/>
      </c>
      <c r="F99" t="str">
        <f>IF($D99="","",IF(OR($A99="current_liabilities",OR($A99 = "noncurrent_liabilities", $A99 = "liabilities ")),$B99, ""))</f>
        <v/>
      </c>
      <c r="G99" t="str">
        <f>IF($D99="","",IF($A99="deferred_inflows",$B99, ""))</f>
        <v/>
      </c>
    </row>
    <row r="100" spans="1:7">
      <c r="A100" t="s">
        <v>59</v>
      </c>
      <c r="B100" t="s">
        <v>239</v>
      </c>
      <c r="C100" t="s">
        <v>627</v>
      </c>
      <c r="D100" t="s">
        <v>1241</v>
      </c>
      <c r="E100" t="str">
        <f>IF(D100="","",IF(OR(A100="current_assets",OR(A100 = "noncurrent_assets", A100 = "assets" )),B100, ""))</f>
        <v/>
      </c>
      <c r="F100" t="str">
        <f>IF($D100="","",IF(OR($A100="current_liabilities",OR($A100 = "noncurrent_liabilities", $A100 = "liabilities ")),$B100, ""))</f>
        <v/>
      </c>
      <c r="G100" t="str">
        <f>IF($D100="","",IF($A100="deferred_inflows",$B100, ""))</f>
        <v/>
      </c>
    </row>
    <row r="101" spans="1:7">
      <c r="A101" t="s">
        <v>59</v>
      </c>
      <c r="B101" t="s">
        <v>511</v>
      </c>
      <c r="C101" t="s">
        <v>628</v>
      </c>
      <c r="D101" t="s">
        <v>2512</v>
      </c>
      <c r="E101" t="str">
        <f>IF(D101="","",IF(OR(A101="current_assets",OR(A101 = "noncurrent_assets", A101 = "assets" )),B101, ""))</f>
        <v>Delinquent Taxes Receivable</v>
      </c>
      <c r="F101" t="str">
        <f>IF($D101="","",IF(OR($A101="current_liabilities",OR($A101 = "noncurrent_liabilities", $A101 = "liabilities ")),$B101, ""))</f>
        <v/>
      </c>
      <c r="G101" t="str">
        <f>IF($D101="","",IF($A101="deferred_inflows",$B101, ""))</f>
        <v/>
      </c>
    </row>
    <row r="102" spans="1:7">
      <c r="A102" t="s">
        <v>59</v>
      </c>
      <c r="B102" t="s">
        <v>133</v>
      </c>
      <c r="C102" t="s">
        <v>629</v>
      </c>
      <c r="D102" t="s">
        <v>2513</v>
      </c>
      <c r="E102" t="str">
        <f>IF(D102="","",IF(OR(A102="current_assets",OR(A102 = "noncurrent_assets", A102 = "assets" )),B102, ""))</f>
        <v>Delinquent Utility Bills Receivable</v>
      </c>
      <c r="F102" t="str">
        <f>IF($D102="","",IF(OR($A102="current_liabilities",OR($A102 = "noncurrent_liabilities", $A102 = "liabilities ")),$B102, ""))</f>
        <v/>
      </c>
      <c r="G102" t="str">
        <f>IF($D102="","",IF($A102="deferred_inflows",$B102, ""))</f>
        <v/>
      </c>
    </row>
    <row r="103" spans="1:7">
      <c r="A103" t="s">
        <v>59</v>
      </c>
      <c r="B103" t="s">
        <v>541</v>
      </c>
      <c r="C103" t="s">
        <v>630</v>
      </c>
      <c r="D103" t="s">
        <v>2514</v>
      </c>
      <c r="E103" t="str">
        <f>IF(D103="","",IF(OR(A103="current_assets",OR(A103 = "noncurrent_assets", A103 = "assets" )),B103, ""))</f>
        <v>Deposits Receivable</v>
      </c>
      <c r="F103" t="str">
        <f>IF($D103="","",IF(OR($A103="current_liabilities",OR($A103 = "noncurrent_liabilities", $A103 = "liabilities ")),$B103, ""))</f>
        <v/>
      </c>
      <c r="G103" t="str">
        <f>IF($D103="","",IF($A103="deferred_inflows",$B103, ""))</f>
        <v/>
      </c>
    </row>
    <row r="104" spans="1:7">
      <c r="A104" t="s">
        <v>59</v>
      </c>
      <c r="B104" t="s">
        <v>542</v>
      </c>
      <c r="C104" t="s">
        <v>631</v>
      </c>
      <c r="D104" t="s">
        <v>1241</v>
      </c>
      <c r="E104" t="str">
        <f>IF(D104="","",IF(OR(A104="current_assets",OR(A104 = "noncurrent_assets", A104 = "assets" )),B104, ""))</f>
        <v/>
      </c>
      <c r="F104" t="str">
        <f>IF($D104="","",IF(OR($A104="current_liabilities",OR($A104 = "noncurrent_liabilities", $A104 = "liabilities ")),$B104, ""))</f>
        <v/>
      </c>
      <c r="G104" t="str">
        <f>IF($D104="","",IF($A104="deferred_inflows",$B104, ""))</f>
        <v/>
      </c>
    </row>
    <row r="105" spans="1:7">
      <c r="A105" t="s">
        <v>59</v>
      </c>
      <c r="B105" t="s">
        <v>543</v>
      </c>
      <c r="C105" t="s">
        <v>632</v>
      </c>
      <c r="D105" t="s">
        <v>2515</v>
      </c>
      <c r="E105" t="str">
        <f>IF(D105="","",IF(OR(A105="current_assets",OR(A105 = "noncurrent_assets", A105 = "assets" )),B105, ""))</f>
        <v>Deposits Receivable Net Of Allowance</v>
      </c>
      <c r="F105" t="str">
        <f>IF($D105="","",IF(OR($A105="current_liabilities",OR($A105 = "noncurrent_liabilities", $A105 = "liabilities ")),$B105, ""))</f>
        <v/>
      </c>
      <c r="G105" t="str">
        <f>IF($D105="","",IF($A105="deferred_inflows",$B105, ""))</f>
        <v/>
      </c>
    </row>
    <row r="106" spans="1:7">
      <c r="A106" t="s">
        <v>59</v>
      </c>
      <c r="B106" t="s">
        <v>85</v>
      </c>
      <c r="C106" t="s">
        <v>633</v>
      </c>
      <c r="D106" t="s">
        <v>2516</v>
      </c>
      <c r="E106" t="str">
        <f>IF(D106="","",IF(OR(A106="current_assets",OR(A106 = "noncurrent_assets", A106 = "assets" )),B106, ""))</f>
        <v>Deposits With Fiscal Agents</v>
      </c>
      <c r="F106" t="str">
        <f>IF($D106="","",IF(OR($A106="current_liabilities",OR($A106 = "noncurrent_liabilities", $A106 = "liabilities ")),$B106, ""))</f>
        <v/>
      </c>
      <c r="G106" t="str">
        <f>IF($D106="","",IF($A106="deferred_inflows",$B106, ""))</f>
        <v/>
      </c>
    </row>
    <row r="107" spans="1:7">
      <c r="A107" t="s">
        <v>59</v>
      </c>
      <c r="B107" t="s">
        <v>111</v>
      </c>
      <c r="C107" t="s">
        <v>634</v>
      </c>
      <c r="D107" t="s">
        <v>1241</v>
      </c>
      <c r="E107" t="str">
        <f>IF(D107="","",IF(OR(A107="current_assets",OR(A107 = "noncurrent_assets", A107 = "assets" )),B107, ""))</f>
        <v/>
      </c>
      <c r="F107" t="str">
        <f>IF($D107="","",IF(OR($A107="current_liabilities",OR($A107 = "noncurrent_liabilities", $A107 = "liabilities ")),$B107, ""))</f>
        <v/>
      </c>
      <c r="G107" t="str">
        <f>IF($D107="","",IF($A107="deferred_inflows",$B107, ""))</f>
        <v/>
      </c>
    </row>
    <row r="108" spans="1:7">
      <c r="A108" t="s">
        <v>59</v>
      </c>
      <c r="B108" t="s">
        <v>404</v>
      </c>
      <c r="C108" t="s">
        <v>635</v>
      </c>
      <c r="D108" t="s">
        <v>1241</v>
      </c>
      <c r="E108" t="str">
        <f>IF(D108="","",IF(OR(A108="current_assets",OR(A108 = "noncurrent_assets", A108 = "assets" )),B108, ""))</f>
        <v/>
      </c>
      <c r="F108" t="str">
        <f>IF($D108="","",IF(OR($A108="current_liabilities",OR($A108 = "noncurrent_liabilities", $A108 = "liabilities ")),$B108, ""))</f>
        <v/>
      </c>
      <c r="G108" t="str">
        <f>IF($D108="","",IF($A108="deferred_inflows",$B108, ""))</f>
        <v/>
      </c>
    </row>
    <row r="109" spans="1:7">
      <c r="A109" t="s">
        <v>59</v>
      </c>
      <c r="B109" t="s">
        <v>463</v>
      </c>
      <c r="C109" t="s">
        <v>636</v>
      </c>
      <c r="D109" t="s">
        <v>2517</v>
      </c>
      <c r="E109" t="str">
        <f>IF(D109="","",IF(OR(A109="current_assets",OR(A109 = "noncurrent_assets", A109 = "assets" )),B109, ""))</f>
        <v>Due From Cities</v>
      </c>
      <c r="F109" t="str">
        <f>IF($D109="","",IF(OR($A109="current_liabilities",OR($A109 = "noncurrent_liabilities", $A109 = "liabilities ")),$B109, ""))</f>
        <v/>
      </c>
      <c r="G109" t="str">
        <f>IF($D109="","",IF($A109="deferred_inflows",$B109, ""))</f>
        <v/>
      </c>
    </row>
    <row r="110" spans="1:7">
      <c r="A110" t="s">
        <v>59</v>
      </c>
      <c r="B110" t="s">
        <v>103</v>
      </c>
      <c r="C110" t="s">
        <v>637</v>
      </c>
      <c r="D110" t="s">
        <v>2518</v>
      </c>
      <c r="E110" t="str">
        <f>IF(D110="","",IF(OR(A110="current_assets",OR(A110 = "noncurrent_assets", A110 = "assets" )),B110, ""))</f>
        <v>Due From Component Unit</v>
      </c>
      <c r="F110" t="str">
        <f>IF($D110="","",IF(OR($A110="current_liabilities",OR($A110 = "noncurrent_liabilities", $A110 = "liabilities ")),$B110, ""))</f>
        <v/>
      </c>
      <c r="G110" t="str">
        <f>IF($D110="","",IF($A110="deferred_inflows",$B110, ""))</f>
        <v/>
      </c>
    </row>
    <row r="111" spans="1:7">
      <c r="A111" t="s">
        <v>59</v>
      </c>
      <c r="B111" t="s">
        <v>464</v>
      </c>
      <c r="C111" t="s">
        <v>638</v>
      </c>
      <c r="D111" t="s">
        <v>2519</v>
      </c>
      <c r="E111" t="str">
        <f>IF(D111="","",IF(OR(A111="current_assets",OR(A111 = "noncurrent_assets", A111 = "assets" )),B111, ""))</f>
        <v>Due From Counties</v>
      </c>
      <c r="F111" t="str">
        <f>IF($D111="","",IF(OR($A111="current_liabilities",OR($A111 = "noncurrent_liabilities", $A111 = "liabilities ")),$B111, ""))</f>
        <v/>
      </c>
      <c r="G111" t="str">
        <f>IF($D111="","",IF($A111="deferred_inflows",$B111, ""))</f>
        <v/>
      </c>
    </row>
    <row r="112" spans="1:7">
      <c r="A112" t="s">
        <v>59</v>
      </c>
      <c r="B112" t="s">
        <v>455</v>
      </c>
      <c r="C112" t="s">
        <v>639</v>
      </c>
      <c r="D112" t="s">
        <v>1241</v>
      </c>
      <c r="E112" t="str">
        <f>IF(D112="","",IF(OR(A112="current_assets",OR(A112 = "noncurrent_assets", A112 = "assets" )),B112, ""))</f>
        <v/>
      </c>
      <c r="F112" t="str">
        <f>IF($D112="","",IF(OR($A112="current_liabilities",OR($A112 = "noncurrent_liabilities", $A112 = "liabilities ")),$B112, ""))</f>
        <v/>
      </c>
      <c r="G112" t="str">
        <f>IF($D112="","",IF($A112="deferred_inflows",$B112, ""))</f>
        <v/>
      </c>
    </row>
    <row r="113" spans="1:7">
      <c r="A113" t="s">
        <v>59</v>
      </c>
      <c r="B113" t="s">
        <v>101</v>
      </c>
      <c r="C113" t="s">
        <v>640</v>
      </c>
      <c r="D113" t="s">
        <v>2520</v>
      </c>
      <c r="E113" t="str">
        <f>IF(D113="","",IF(OR(A113="current_assets",OR(A113 = "noncurrent_assets", A113 = "assets" )),B113, ""))</f>
        <v>Due From Employees</v>
      </c>
      <c r="F113" t="str">
        <f>IF($D113="","",IF(OR($A113="current_liabilities",OR($A113 = "noncurrent_liabilities", $A113 = "liabilities ")),$B113, ""))</f>
        <v/>
      </c>
      <c r="G113" t="str">
        <f>IF($D113="","",IF($A113="deferred_inflows",$B113, ""))</f>
        <v/>
      </c>
    </row>
    <row r="114" spans="1:7">
      <c r="A114" t="s">
        <v>59</v>
      </c>
      <c r="B114" t="s">
        <v>456</v>
      </c>
      <c r="C114" t="s">
        <v>641</v>
      </c>
      <c r="D114" t="s">
        <v>2521</v>
      </c>
      <c r="E114" t="str">
        <f>IF(D114="","",IF(OR(A114="current_assets",OR(A114 = "noncurrent_assets", A114 = "assets" )),B114, ""))</f>
        <v>Due From Enterprise Funds</v>
      </c>
      <c r="F114" t="str">
        <f>IF($D114="","",IF(OR($A114="current_liabilities",OR($A114 = "noncurrent_liabilities", $A114 = "liabilities ")),$B114, ""))</f>
        <v/>
      </c>
      <c r="G114" t="str">
        <f>IF($D114="","",IF($A114="deferred_inflows",$B114, ""))</f>
        <v/>
      </c>
    </row>
    <row r="115" spans="1:7">
      <c r="A115" t="s">
        <v>59</v>
      </c>
      <c r="B115" t="s">
        <v>471</v>
      </c>
      <c r="C115" t="s">
        <v>642</v>
      </c>
      <c r="D115" t="s">
        <v>2522</v>
      </c>
      <c r="E115" t="str">
        <f>IF(D115="","",IF(OR(A115="current_assets",OR(A115 = "noncurrent_assets", A115 = "assets" )),B115, ""))</f>
        <v>Due From Federal Government</v>
      </c>
      <c r="F115" t="str">
        <f>IF($D115="","",IF(OR($A115="current_liabilities",OR($A115 = "noncurrent_liabilities", $A115 = "liabilities ")),$B115, ""))</f>
        <v/>
      </c>
      <c r="G115" t="str">
        <f>IF($D115="","",IF($A115="deferred_inflows",$B115, ""))</f>
        <v/>
      </c>
    </row>
    <row r="116" spans="1:7">
      <c r="A116" t="s">
        <v>59</v>
      </c>
      <c r="B116" t="s">
        <v>454</v>
      </c>
      <c r="C116" t="s">
        <v>643</v>
      </c>
      <c r="D116" t="s">
        <v>2523</v>
      </c>
      <c r="E116" t="str">
        <f>IF(D116="","",IF(OR(A116="current_assets",OR(A116 = "noncurrent_assets", A116 = "assets" )),B116, ""))</f>
        <v>Due From Fiduciary Funds</v>
      </c>
      <c r="F116" t="str">
        <f>IF($D116="","",IF(OR($A116="current_liabilities",OR($A116 = "noncurrent_liabilities", $A116 = "liabilities ")),$B116, ""))</f>
        <v/>
      </c>
      <c r="G116" t="str">
        <f>IF($D116="","",IF($A116="deferred_inflows",$B116, ""))</f>
        <v/>
      </c>
    </row>
    <row r="117" spans="1:7">
      <c r="A117" t="s">
        <v>59</v>
      </c>
      <c r="B117" t="s">
        <v>474</v>
      </c>
      <c r="C117" t="s">
        <v>644</v>
      </c>
      <c r="D117" t="s">
        <v>1241</v>
      </c>
      <c r="E117" t="str">
        <f>IF(D117="","",IF(OR(A117="current_assets",OR(A117 = "noncurrent_assets", A117 = "assets" )),B117, ""))</f>
        <v/>
      </c>
      <c r="F117" t="str">
        <f>IF($D117="","",IF(OR($A117="current_liabilities",OR($A117 = "noncurrent_liabilities", $A117 = "liabilities ")),$B117, ""))</f>
        <v/>
      </c>
      <c r="G117" t="str">
        <f>IF($D117="","",IF($A117="deferred_inflows",$B117, ""))</f>
        <v/>
      </c>
    </row>
    <row r="118" spans="1:7">
      <c r="A118" t="s">
        <v>59</v>
      </c>
      <c r="B118" t="s">
        <v>465</v>
      </c>
      <c r="C118" t="s">
        <v>645</v>
      </c>
      <c r="D118" t="s">
        <v>2524</v>
      </c>
      <c r="E118" t="str">
        <f>IF(D118="","",IF(OR(A118="current_assets",OR(A118 = "noncurrent_assets", A118 = "assets" )),B118, ""))</f>
        <v>Due From Libraries</v>
      </c>
      <c r="F118" t="str">
        <f>IF($D118="","",IF(OR($A118="current_liabilities",OR($A118 = "noncurrent_liabilities", $A118 = "liabilities ")),$B118, ""))</f>
        <v/>
      </c>
      <c r="G118" t="str">
        <f>IF($D118="","",IF($A118="deferred_inflows",$B118, ""))</f>
        <v/>
      </c>
    </row>
    <row r="119" spans="1:7">
      <c r="A119" t="s">
        <v>59</v>
      </c>
      <c r="B119" t="s">
        <v>459</v>
      </c>
      <c r="C119" t="s">
        <v>646</v>
      </c>
      <c r="D119" t="s">
        <v>2525</v>
      </c>
      <c r="E119" t="str">
        <f>IF(D119="","",IF(OR(A119="current_assets",OR(A119 = "noncurrent_assets", A119 = "assets" )),B119, ""))</f>
        <v>Due From Other Funds</v>
      </c>
      <c r="F119" t="str">
        <f>IF($D119="","",IF(OR($A119="current_liabilities",OR($A119 = "noncurrent_liabilities", $A119 = "liabilities ")),$B119, ""))</f>
        <v/>
      </c>
      <c r="G119" t="str">
        <f>IF($D119="","",IF($A119="deferred_inflows",$B119, ""))</f>
        <v/>
      </c>
    </row>
    <row r="120" spans="1:7">
      <c r="A120" t="s">
        <v>59</v>
      </c>
      <c r="B120" t="s">
        <v>473</v>
      </c>
      <c r="C120" t="s">
        <v>647</v>
      </c>
      <c r="D120" t="s">
        <v>1241</v>
      </c>
      <c r="E120" t="str">
        <f>IF(D120="","",IF(OR(A120="current_assets",OR(A120 = "noncurrent_assets", A120 = "assets" )),B120, ""))</f>
        <v/>
      </c>
      <c r="F120" t="str">
        <f>IF($D120="","",IF(OR($A120="current_liabilities",OR($A120 = "noncurrent_liabilities", $A120 = "liabilities ")),$B120, ""))</f>
        <v/>
      </c>
      <c r="G120" t="str">
        <f>IF($D120="","",IF($A120="deferred_inflows",$B120, ""))</f>
        <v/>
      </c>
    </row>
    <row r="121" spans="1:7">
      <c r="A121" t="s">
        <v>59</v>
      </c>
      <c r="B121" t="s">
        <v>99</v>
      </c>
      <c r="C121" t="s">
        <v>648</v>
      </c>
      <c r="D121" t="s">
        <v>1241</v>
      </c>
      <c r="E121" t="str">
        <f>IF(D121="","",IF(OR(A121="current_assets",OR(A121 = "noncurrent_assets", A121 = "assets" )),B121, ""))</f>
        <v/>
      </c>
      <c r="F121" t="str">
        <f>IF($D121="","",IF(OR($A121="current_liabilities",OR($A121 = "noncurrent_liabilities", $A121 = "liabilities ")),$B121, ""))</f>
        <v/>
      </c>
      <c r="G121" t="str">
        <f>IF($D121="","",IF($A121="deferred_inflows",$B121, ""))</f>
        <v/>
      </c>
    </row>
    <row r="122" spans="1:7">
      <c r="A122" t="s">
        <v>59</v>
      </c>
      <c r="B122" t="s">
        <v>102</v>
      </c>
      <c r="C122" t="s">
        <v>649</v>
      </c>
      <c r="D122" t="s">
        <v>1241</v>
      </c>
      <c r="E122" t="str">
        <f>IF(D122="","",IF(OR(A122="current_assets",OR(A122 = "noncurrent_assets", A122 = "assets" )),B122, ""))</f>
        <v/>
      </c>
      <c r="F122" t="str">
        <f>IF($D122="","",IF(OR($A122="current_liabilities",OR($A122 = "noncurrent_liabilities", $A122 = "liabilities ")),$B122, ""))</f>
        <v/>
      </c>
      <c r="G122" t="str">
        <f>IF($D122="","",IF($A122="deferred_inflows",$B122, ""))</f>
        <v/>
      </c>
    </row>
    <row r="123" spans="1:7">
      <c r="A123" t="s">
        <v>59</v>
      </c>
      <c r="B123" t="s">
        <v>100</v>
      </c>
      <c r="C123" t="s">
        <v>650</v>
      </c>
      <c r="D123" t="s">
        <v>1241</v>
      </c>
      <c r="E123" t="str">
        <f>IF(D123="","",IF(OR(A123="current_assets",OR(A123 = "noncurrent_assets", A123 = "assets" )),B123, ""))</f>
        <v/>
      </c>
      <c r="F123" t="str">
        <f>IF($D123="","",IF(OR($A123="current_liabilities",OR($A123 = "noncurrent_liabilities", $A123 = "liabilities ")),$B123, ""))</f>
        <v/>
      </c>
      <c r="G123" t="str">
        <f>IF($D123="","",IF($A123="deferred_inflows",$B123, ""))</f>
        <v/>
      </c>
    </row>
    <row r="124" spans="1:7">
      <c r="A124" t="s">
        <v>59</v>
      </c>
      <c r="B124" t="s">
        <v>466</v>
      </c>
      <c r="C124" t="s">
        <v>651</v>
      </c>
      <c r="D124" t="s">
        <v>2526</v>
      </c>
      <c r="E124" t="str">
        <f>IF(D124="","",IF(OR(A124="current_assets",OR(A124 = "noncurrent_assets", A124 = "assets" )),B124, ""))</f>
        <v>Due From Road Commissions</v>
      </c>
      <c r="F124" t="str">
        <f>IF($D124="","",IF(OR($A124="current_liabilities",OR($A124 = "noncurrent_liabilities", $A124 = "liabilities ")),$B124, ""))</f>
        <v/>
      </c>
      <c r="G124" t="str">
        <f>IF($D124="","",IF($A124="deferred_inflows",$B124, ""))</f>
        <v/>
      </c>
    </row>
    <row r="125" spans="1:7">
      <c r="A125" t="s">
        <v>59</v>
      </c>
      <c r="B125" t="s">
        <v>467</v>
      </c>
      <c r="C125" t="s">
        <v>652</v>
      </c>
      <c r="D125" t="s">
        <v>2527</v>
      </c>
      <c r="E125" t="str">
        <f>IF(D125="","",IF(OR(A125="current_assets",OR(A125 = "noncurrent_assets", A125 = "assets" )),B125, ""))</f>
        <v>Due From Schools</v>
      </c>
      <c r="F125" t="str">
        <f>IF($D125="","",IF(OR($A125="current_liabilities",OR($A125 = "noncurrent_liabilities", $A125 = "liabilities ")),$B125, ""))</f>
        <v/>
      </c>
      <c r="G125" t="str">
        <f>IF($D125="","",IF($A125="deferred_inflows",$B125, ""))</f>
        <v/>
      </c>
    </row>
    <row r="126" spans="1:7">
      <c r="A126" t="s">
        <v>59</v>
      </c>
      <c r="B126" t="s">
        <v>470</v>
      </c>
      <c r="C126" t="s">
        <v>653</v>
      </c>
      <c r="D126" t="s">
        <v>2528</v>
      </c>
      <c r="E126" t="str">
        <f>IF(D126="","",IF(OR(A126="current_assets",OR(A126 = "noncurrent_assets", A126 = "assets" )),B126, ""))</f>
        <v>Due From State Government</v>
      </c>
      <c r="F126" t="str">
        <f>IF($D126="","",IF(OR($A126="current_liabilities",OR($A126 = "noncurrent_liabilities", $A126 = "liabilities ")),$B126, ""))</f>
        <v/>
      </c>
      <c r="G126" t="str">
        <f>IF($D126="","",IF($A126="deferred_inflows",$B126, ""))</f>
        <v/>
      </c>
    </row>
    <row r="127" spans="1:7">
      <c r="A127" t="s">
        <v>59</v>
      </c>
      <c r="B127" t="s">
        <v>457</v>
      </c>
      <c r="C127" t="s">
        <v>654</v>
      </c>
      <c r="D127" t="s">
        <v>1241</v>
      </c>
      <c r="E127" t="str">
        <f>IF(D127="","",IF(OR(A127="current_assets",OR(A127 = "noncurrent_assets", A127 = "assets" )),B127, ""))</f>
        <v/>
      </c>
      <c r="F127" t="str">
        <f>IF($D127="","",IF(OR($A127="current_liabilities",OR($A127 = "noncurrent_liabilities", $A127 = "liabilities ")),$B127, ""))</f>
        <v/>
      </c>
      <c r="G127" t="str">
        <f>IF($D127="","",IF($A127="deferred_inflows",$B127, ""))</f>
        <v/>
      </c>
    </row>
    <row r="128" spans="1:7">
      <c r="A128" t="s">
        <v>59</v>
      </c>
      <c r="B128" t="s">
        <v>468</v>
      </c>
      <c r="C128" t="s">
        <v>655</v>
      </c>
      <c r="D128" t="s">
        <v>2529</v>
      </c>
      <c r="E128" t="str">
        <f>IF(D128="","",IF(OR(A128="current_assets",OR(A128 = "noncurrent_assets", A128 = "assets" )),B128, ""))</f>
        <v>Due From Townships Except Road Agreements</v>
      </c>
      <c r="F128" t="str">
        <f>IF($D128="","",IF(OR($A128="current_liabilities",OR($A128 = "noncurrent_liabilities", $A128 = "liabilities ")),$B128, ""))</f>
        <v/>
      </c>
      <c r="G128" t="str">
        <f>IF($D128="","",IF($A128="deferred_inflows",$B128, ""))</f>
        <v/>
      </c>
    </row>
    <row r="129" spans="1:7">
      <c r="A129" t="s">
        <v>59</v>
      </c>
      <c r="B129" t="s">
        <v>472</v>
      </c>
      <c r="C129" t="s">
        <v>656</v>
      </c>
      <c r="D129" t="s">
        <v>2530</v>
      </c>
      <c r="E129" t="str">
        <f>IF(D129="","",IF(OR(A129="current_assets",OR(A129 = "noncurrent_assets", A129 = "assets" )),B129, ""))</f>
        <v>Due From Townships Road Agreements</v>
      </c>
      <c r="F129" t="str">
        <f>IF($D129="","",IF(OR($A129="current_liabilities",OR($A129 = "noncurrent_liabilities", $A129 = "liabilities ")),$B129, ""))</f>
        <v/>
      </c>
      <c r="G129" t="str">
        <f>IF($D129="","",IF($A129="deferred_inflows",$B129, ""))</f>
        <v/>
      </c>
    </row>
    <row r="130" spans="1:7">
      <c r="A130" t="s">
        <v>59</v>
      </c>
      <c r="B130" t="s">
        <v>469</v>
      </c>
      <c r="C130" t="s">
        <v>657</v>
      </c>
      <c r="D130" t="s">
        <v>2531</v>
      </c>
      <c r="E130" t="str">
        <f>IF(D130="","",IF(OR(A130="current_assets",OR(A130 = "noncurrent_assets", A130 = "assets" )),B130, ""))</f>
        <v>Due From Villages</v>
      </c>
      <c r="F130" t="str">
        <f>IF($D130="","",IF(OR($A130="current_liabilities",OR($A130 = "noncurrent_liabilities", $A130 = "liabilities ")),$B130, ""))</f>
        <v/>
      </c>
      <c r="G130" t="str">
        <f>IF($D130="","",IF($A130="deferred_inflows",$B130, ""))</f>
        <v/>
      </c>
    </row>
    <row r="131" spans="1:7">
      <c r="A131" t="s">
        <v>59</v>
      </c>
      <c r="B131" t="s">
        <v>70</v>
      </c>
      <c r="C131" t="s">
        <v>658</v>
      </c>
      <c r="D131" t="s">
        <v>1241</v>
      </c>
      <c r="E131" t="str">
        <f>IF(D131="","",IF(OR(A131="current_assets",OR(A131 = "noncurrent_assets", A131 = "assets" )),B131, ""))</f>
        <v/>
      </c>
      <c r="F131" t="str">
        <f>IF($D131="","",IF(OR($A131="current_liabilities",OR($A131 = "noncurrent_liabilities", $A131 = "liabilities ")),$B131, ""))</f>
        <v/>
      </c>
      <c r="G131" t="str">
        <f>IF($D131="","",IF($A131="deferred_inflows",$B131, ""))</f>
        <v/>
      </c>
    </row>
    <row r="132" spans="1:7">
      <c r="A132" t="s">
        <v>59</v>
      </c>
      <c r="B132" t="s">
        <v>95</v>
      </c>
      <c r="C132" t="s">
        <v>659</v>
      </c>
      <c r="D132" t="s">
        <v>2532</v>
      </c>
      <c r="E132" t="str">
        <f>IF(D132="","",IF(OR(A132="current_assets",OR(A132 = "noncurrent_assets", A132 = "assets" )),B132, ""))</f>
        <v>Forfeiture Certificate Recording Fees Receivable</v>
      </c>
      <c r="F132" t="str">
        <f>IF($D132="","",IF(OR($A132="current_liabilities",OR($A132 = "noncurrent_liabilities", $A132 = "liabilities ")),$B132, ""))</f>
        <v/>
      </c>
      <c r="G132" t="str">
        <f>IF($D132="","",IF($A132="deferred_inflows",$B132, ""))</f>
        <v/>
      </c>
    </row>
    <row r="133" spans="1:7">
      <c r="A133" t="s">
        <v>59</v>
      </c>
      <c r="B133" t="s">
        <v>387</v>
      </c>
      <c r="C133" t="s">
        <v>660</v>
      </c>
      <c r="D133" t="s">
        <v>1241</v>
      </c>
      <c r="E133" t="str">
        <f>IF(D133="","",IF(OR(A133="current_assets",OR(A133 = "noncurrent_assets", A133 = "assets" )),B133, ""))</f>
        <v/>
      </c>
      <c r="F133" t="str">
        <f>IF($D133="","",IF(OR($A133="current_liabilities",OR($A133 = "noncurrent_liabilities", $A133 = "liabilities ")),$B133, ""))</f>
        <v/>
      </c>
      <c r="G133" t="str">
        <f>IF($D133="","",IF($A133="deferred_inflows",$B133, ""))</f>
        <v/>
      </c>
    </row>
    <row r="134" spans="1:7">
      <c r="A134" t="s">
        <v>59</v>
      </c>
      <c r="B134" t="s">
        <v>335</v>
      </c>
      <c r="C134" t="s">
        <v>661</v>
      </c>
      <c r="D134" t="s">
        <v>1241</v>
      </c>
      <c r="E134" t="str">
        <f>IF(D134="","",IF(OR(A134="current_assets",OR(A134 = "noncurrent_assets", A134 = "assets" )),B134, ""))</f>
        <v/>
      </c>
      <c r="F134" t="str">
        <f>IF($D134="","",IF(OR($A134="current_liabilities",OR($A134 = "noncurrent_liabilities", $A134 = "liabilities ")),$B134, ""))</f>
        <v/>
      </c>
      <c r="G134" t="str">
        <f>IF($D134="","",IF($A134="deferred_inflows",$B134, ""))</f>
        <v/>
      </c>
    </row>
    <row r="135" spans="1:7">
      <c r="A135" t="s">
        <v>59</v>
      </c>
      <c r="B135" t="s">
        <v>336</v>
      </c>
      <c r="C135" t="s">
        <v>662</v>
      </c>
      <c r="D135" t="s">
        <v>1241</v>
      </c>
      <c r="E135" t="str">
        <f>IF(D135="","",IF(OR(A135="current_assets",OR(A135 = "noncurrent_assets", A135 = "assets" )),B135, ""))</f>
        <v/>
      </c>
      <c r="F135" t="str">
        <f>IF($D135="","",IF(OR($A135="current_liabilities",OR($A135 = "noncurrent_liabilities", $A135 = "liabilities ")),$B135, ""))</f>
        <v/>
      </c>
      <c r="G135" t="str">
        <f>IF($D135="","",IF($A135="deferred_inflows",$B135, ""))</f>
        <v/>
      </c>
    </row>
    <row r="136" spans="1:7">
      <c r="A136" t="s">
        <v>59</v>
      </c>
      <c r="B136" t="s">
        <v>337</v>
      </c>
      <c r="C136" t="s">
        <v>663</v>
      </c>
      <c r="D136" t="s">
        <v>1241</v>
      </c>
      <c r="E136" t="str">
        <f>IF(D136="","",IF(OR(A136="current_assets",OR(A136 = "noncurrent_assets", A136 = "assets" )),B136, ""))</f>
        <v/>
      </c>
      <c r="F136" t="str">
        <f>IF($D136="","",IF(OR($A136="current_liabilities",OR($A136 = "noncurrent_liabilities", $A136 = "liabilities ")),$B136, ""))</f>
        <v/>
      </c>
      <c r="G136" t="str">
        <f>IF($D136="","",IF($A136="deferred_inflows",$B136, ""))</f>
        <v/>
      </c>
    </row>
    <row r="137" spans="1:7">
      <c r="A137" t="s">
        <v>59</v>
      </c>
      <c r="B137" t="s">
        <v>353</v>
      </c>
      <c r="C137" t="s">
        <v>664</v>
      </c>
      <c r="D137" t="s">
        <v>2533</v>
      </c>
      <c r="E137" t="str">
        <f>IF(D137="","",IF(OR(A137="current_assets",OR(A137 = "noncurrent_assets", A137 = "assets" )),B137, ""))</f>
        <v>Grants And Contracts Receivable</v>
      </c>
      <c r="F137" t="str">
        <f>IF($D137="","",IF(OR($A137="current_liabilities",OR($A137 = "noncurrent_liabilities", $A137 = "liabilities ")),$B137, ""))</f>
        <v/>
      </c>
      <c r="G137" t="str">
        <f>IF($D137="","",IF($A137="deferred_inflows",$B137, ""))</f>
        <v/>
      </c>
    </row>
    <row r="138" spans="1:7">
      <c r="A138" t="s">
        <v>59</v>
      </c>
      <c r="B138" t="s">
        <v>354</v>
      </c>
      <c r="C138" t="s">
        <v>665</v>
      </c>
      <c r="D138" t="s">
        <v>1241</v>
      </c>
      <c r="E138" t="str">
        <f>IF(D138="","",IF(OR(A138="current_assets",OR(A138 = "noncurrent_assets", A138 = "assets" )),B138, ""))</f>
        <v/>
      </c>
      <c r="F138" t="str">
        <f>IF($D138="","",IF(OR($A138="current_liabilities",OR($A138 = "noncurrent_liabilities", $A138 = "liabilities ")),$B138, ""))</f>
        <v/>
      </c>
      <c r="G138" t="str">
        <f>IF($D138="","",IF($A138="deferred_inflows",$B138, ""))</f>
        <v/>
      </c>
    </row>
    <row r="139" spans="1:7">
      <c r="A139" t="s">
        <v>59</v>
      </c>
      <c r="B139" t="s">
        <v>355</v>
      </c>
      <c r="C139" t="s">
        <v>666</v>
      </c>
      <c r="D139" t="s">
        <v>2534</v>
      </c>
      <c r="E139" t="str">
        <f>IF(D139="","",IF(OR(A139="current_assets",OR(A139 = "noncurrent_assets", A139 = "assets" )),B139, ""))</f>
        <v>Grants And Contracts Receivable Net Of Allowance</v>
      </c>
      <c r="F139" t="str">
        <f>IF($D139="","",IF(OR($A139="current_liabilities",OR($A139 = "noncurrent_liabilities", $A139 = "liabilities ")),$B139, ""))</f>
        <v/>
      </c>
      <c r="G139" t="str">
        <f>IF($D139="","",IF($A139="deferred_inflows",$B139, ""))</f>
        <v/>
      </c>
    </row>
    <row r="140" spans="1:7">
      <c r="A140" t="s">
        <v>59</v>
      </c>
      <c r="B140" t="s">
        <v>512</v>
      </c>
      <c r="C140" t="s">
        <v>669</v>
      </c>
      <c r="D140" t="s">
        <v>2535</v>
      </c>
      <c r="E140" t="str">
        <f>IF(D140="","",IF(OR(A140="current_assets",OR(A140 = "noncurrent_assets", A140 = "assets" )),B140, ""))</f>
        <v>Income Tax Receivable</v>
      </c>
      <c r="F140" t="str">
        <f>IF($D140="","",IF(OR($A140="current_liabilities",OR($A140 = "noncurrent_liabilities", $A140 = "liabilities ")),$B140, ""))</f>
        <v/>
      </c>
      <c r="G140" t="str">
        <f>IF($D140="","",IF($A140="deferred_inflows",$B140, ""))</f>
        <v/>
      </c>
    </row>
    <row r="141" spans="1:7">
      <c r="A141" t="s">
        <v>59</v>
      </c>
      <c r="B141" t="s">
        <v>399</v>
      </c>
      <c r="C141" t="s">
        <v>670</v>
      </c>
      <c r="D141" t="s">
        <v>1241</v>
      </c>
      <c r="E141" t="str">
        <f>IF(D141="","",IF(OR(A141="current_assets",OR(A141 = "noncurrent_assets", A141 = "assets" )),B141, ""))</f>
        <v/>
      </c>
      <c r="F141" t="str">
        <f>IF($D141="","",IF(OR($A141="current_liabilities",OR($A141 = "noncurrent_liabilities", $A141 = "liabilities ")),$B141, ""))</f>
        <v/>
      </c>
      <c r="G141" t="str">
        <f>IF($D141="","",IF($A141="deferred_inflows",$B141, ""))</f>
        <v/>
      </c>
    </row>
    <row r="142" spans="1:7">
      <c r="A142" t="s">
        <v>59</v>
      </c>
      <c r="B142" t="s">
        <v>72</v>
      </c>
      <c r="C142" t="s">
        <v>671</v>
      </c>
      <c r="D142" t="s">
        <v>1241</v>
      </c>
      <c r="E142" t="str">
        <f>IF(D142="","",IF(OR(A142="current_assets",OR(A142 = "noncurrent_assets", A142 = "assets" )),B142, ""))</f>
        <v/>
      </c>
      <c r="F142" t="str">
        <f>IF($D142="","",IF(OR($A142="current_liabilities",OR($A142 = "noncurrent_liabilities", $A142 = "liabilities ")),$B142, ""))</f>
        <v/>
      </c>
      <c r="G142" t="str">
        <f>IF($D142="","",IF($A142="deferred_inflows",$B142, ""))</f>
        <v/>
      </c>
    </row>
    <row r="143" spans="1:7">
      <c r="A143" t="s">
        <v>59</v>
      </c>
      <c r="B143" t="s">
        <v>415</v>
      </c>
      <c r="C143" t="s">
        <v>672</v>
      </c>
      <c r="D143" t="s">
        <v>1241</v>
      </c>
      <c r="E143" t="str">
        <f>IF(D143="","",IF(OR(A143="current_assets",OR(A143 = "noncurrent_assets", A143 = "assets" )),B143, ""))</f>
        <v/>
      </c>
      <c r="F143" t="str">
        <f>IF($D143="","",IF(OR($A143="current_liabilities",OR($A143 = "noncurrent_liabilities", $A143 = "liabilities ")),$B143, ""))</f>
        <v/>
      </c>
      <c r="G143" t="str">
        <f>IF($D143="","",IF($A143="deferred_inflows",$B143, ""))</f>
        <v/>
      </c>
    </row>
    <row r="144" spans="1:7">
      <c r="A144" t="s">
        <v>59</v>
      </c>
      <c r="B144" t="s">
        <v>380</v>
      </c>
      <c r="C144" t="s">
        <v>673</v>
      </c>
      <c r="D144" t="s">
        <v>2536</v>
      </c>
      <c r="E144" t="str">
        <f>IF(D144="","",IF(OR(A144="current_assets",OR(A144 = "noncurrent_assets", A144 = "assets" )),B144, ""))</f>
        <v>Inter Governmental Receivable</v>
      </c>
      <c r="F144" t="str">
        <f>IF($D144="","",IF(OR($A144="current_liabilities",OR($A144 = "noncurrent_liabilities", $A144 = "liabilities ")),$B144, ""))</f>
        <v/>
      </c>
      <c r="G144" t="str">
        <f>IF($D144="","",IF($A144="deferred_inflows",$B144, ""))</f>
        <v/>
      </c>
    </row>
    <row r="145" spans="1:7">
      <c r="A145" t="s">
        <v>59</v>
      </c>
      <c r="B145" t="s">
        <v>381</v>
      </c>
      <c r="C145" t="s">
        <v>674</v>
      </c>
      <c r="D145" t="s">
        <v>1241</v>
      </c>
      <c r="E145" t="str">
        <f>IF(D145="","",IF(OR(A145="current_assets",OR(A145 = "noncurrent_assets", A145 = "assets" )),B145, ""))</f>
        <v/>
      </c>
      <c r="F145" t="str">
        <f>IF($D145="","",IF(OR($A145="current_liabilities",OR($A145 = "noncurrent_liabilities", $A145 = "liabilities ")),$B145, ""))</f>
        <v/>
      </c>
      <c r="G145" t="str">
        <f>IF($D145="","",IF($A145="deferred_inflows",$B145, ""))</f>
        <v/>
      </c>
    </row>
    <row r="146" spans="1:7">
      <c r="A146" t="s">
        <v>59</v>
      </c>
      <c r="B146" t="s">
        <v>382</v>
      </c>
      <c r="C146" t="s">
        <v>675</v>
      </c>
      <c r="D146" t="s">
        <v>2537</v>
      </c>
      <c r="E146" t="str">
        <f>IF(D146="","",IF(OR(A146="current_assets",OR(A146 = "noncurrent_assets", A146 = "assets" )),B146, ""))</f>
        <v>Inter Governmental Receivable Net Of Allowance</v>
      </c>
      <c r="F146" t="str">
        <f>IF($D146="","",IF(OR($A146="current_liabilities",OR($A146 = "noncurrent_liabilities", $A146 = "liabilities ")),$B146, ""))</f>
        <v/>
      </c>
      <c r="G146" t="str">
        <f>IF($D146="","",IF($A146="deferred_inflows",$B146, ""))</f>
        <v/>
      </c>
    </row>
    <row r="147" spans="1:7">
      <c r="A147" t="s">
        <v>59</v>
      </c>
      <c r="B147" t="s">
        <v>91</v>
      </c>
      <c r="C147" t="s">
        <v>676</v>
      </c>
      <c r="D147" t="s">
        <v>2538</v>
      </c>
      <c r="E147" t="str">
        <f>IF(D147="","",IF(OR(A147="current_assets",OR(A147 = "noncurrent_assets", A147 = "assets" )),B147, ""))</f>
        <v>Interest And Penalties Receivable On Taxes</v>
      </c>
      <c r="F147" t="str">
        <f>IF($D147="","",IF(OR($A147="current_liabilities",OR($A147 = "noncurrent_liabilities", $A147 = "liabilities ")),$B147, ""))</f>
        <v/>
      </c>
      <c r="G147" t="str">
        <f>IF($D147="","",IF($A147="deferred_inflows",$B147, ""))</f>
        <v/>
      </c>
    </row>
    <row r="148" spans="1:7">
      <c r="A148" t="s">
        <v>59</v>
      </c>
      <c r="B148" t="s">
        <v>413</v>
      </c>
      <c r="C148" t="s">
        <v>677</v>
      </c>
      <c r="D148" t="s">
        <v>1241</v>
      </c>
      <c r="E148" t="str">
        <f>IF(D148="","",IF(OR(A148="current_assets",OR(A148 = "noncurrent_assets", A148 = "assets" )),B148, ""))</f>
        <v/>
      </c>
      <c r="F148" t="str">
        <f>IF($D148="","",IF(OR($A148="current_liabilities",OR($A148 = "noncurrent_liabilities", $A148 = "liabilities ")),$B148, ""))</f>
        <v/>
      </c>
      <c r="G148" t="str">
        <f>IF($D148="","",IF($A148="deferred_inflows",$B148, ""))</f>
        <v/>
      </c>
    </row>
    <row r="149" spans="1:7">
      <c r="A149" t="s">
        <v>59</v>
      </c>
      <c r="B149" t="s">
        <v>396</v>
      </c>
      <c r="C149" t="s">
        <v>678</v>
      </c>
      <c r="D149" t="s">
        <v>1241</v>
      </c>
      <c r="E149" t="str">
        <f>IF(D149="","",IF(OR(A149="current_assets",OR(A149 = "noncurrent_assets", A149 = "assets" )),B149, ""))</f>
        <v/>
      </c>
      <c r="F149" t="str">
        <f>IF($D149="","",IF(OR($A149="current_liabilities",OR($A149 = "noncurrent_liabilities", $A149 = "liabilities ")),$B149, ""))</f>
        <v/>
      </c>
      <c r="G149" t="str">
        <f>IF($D149="","",IF($A149="deferred_inflows",$B149, ""))</f>
        <v/>
      </c>
    </row>
    <row r="150" spans="1:7">
      <c r="A150" t="s">
        <v>59</v>
      </c>
      <c r="B150" t="s">
        <v>458</v>
      </c>
      <c r="C150" t="s">
        <v>7</v>
      </c>
      <c r="D150" t="s">
        <v>1241</v>
      </c>
      <c r="E150" t="str">
        <f>IF(D150="","",IF(OR(A150="current_assets",OR(A150 = "noncurrent_assets", A150 = "assets" )),B150, ""))</f>
        <v/>
      </c>
      <c r="F150" t="str">
        <f>IF($D150="","",IF(OR($A150="current_liabilities",OR($A150 = "noncurrent_liabilities", $A150 = "liabilities ")),$B150, ""))</f>
        <v/>
      </c>
      <c r="G150" t="str">
        <f>IF($D150="","",IF($A150="deferred_inflows",$B150, ""))</f>
        <v/>
      </c>
    </row>
    <row r="151" spans="1:7">
      <c r="A151" t="s">
        <v>59</v>
      </c>
      <c r="B151" t="s">
        <v>119</v>
      </c>
      <c r="C151" t="s">
        <v>679</v>
      </c>
      <c r="D151" t="s">
        <v>2539</v>
      </c>
      <c r="E151" t="str">
        <f>IF(D151="","",IF(OR(A151="current_assets",OR(A151 = "noncurrent_assets", A151 = "assets" )),B151, ""))</f>
        <v>Inventory</v>
      </c>
      <c r="F151" t="str">
        <f>IF($D151="","",IF(OR($A151="current_liabilities",OR($A151 = "noncurrent_liabilities", $A151 = "liabilities ")),$B151, ""))</f>
        <v/>
      </c>
      <c r="G151" t="str">
        <f>IF($D151="","",IF($A151="deferred_inflows",$B151, ""))</f>
        <v/>
      </c>
    </row>
    <row r="152" spans="1:7">
      <c r="A152" t="s">
        <v>59</v>
      </c>
      <c r="B152" t="s">
        <v>118</v>
      </c>
      <c r="C152" t="s">
        <v>680</v>
      </c>
      <c r="D152" t="s">
        <v>2540</v>
      </c>
      <c r="E152" t="str">
        <f>IF(D152="","",IF(OR(A152="current_assets",OR(A152 = "noncurrent_assets", A152 = "assets" )),B152, ""))</f>
        <v>Inventory Equipment Materials And Parts</v>
      </c>
      <c r="F152" t="str">
        <f>IF($D152="","",IF(OR($A152="current_liabilities",OR($A152 = "noncurrent_liabilities", $A152 = "liabilities ")),$B152, ""))</f>
        <v/>
      </c>
      <c r="G152" t="str">
        <f>IF($D152="","",IF($A152="deferred_inflows",$B152, ""))</f>
        <v/>
      </c>
    </row>
    <row r="153" spans="1:7">
      <c r="A153" t="s">
        <v>59</v>
      </c>
      <c r="B153" t="s">
        <v>117</v>
      </c>
      <c r="C153" t="s">
        <v>681</v>
      </c>
      <c r="D153" t="s">
        <v>2541</v>
      </c>
      <c r="E153" t="str">
        <f>IF(D153="","",IF(OR(A153="current_assets",OR(A153 = "noncurrent_assets", A153 = "assets" )),B153, ""))</f>
        <v>Inventory Road Materials</v>
      </c>
      <c r="F153" t="str">
        <f>IF($D153="","",IF(OR($A153="current_liabilities",OR($A153 = "noncurrent_liabilities", $A153 = "liabilities ")),$B153, ""))</f>
        <v/>
      </c>
      <c r="G153" t="str">
        <f>IF($D153="","",IF($A153="deferred_inflows",$B153, ""))</f>
        <v/>
      </c>
    </row>
    <row r="154" spans="1:7">
      <c r="A154" t="s">
        <v>59</v>
      </c>
      <c r="B154" t="s">
        <v>334</v>
      </c>
      <c r="C154" t="s">
        <v>682</v>
      </c>
      <c r="D154" t="s">
        <v>1241</v>
      </c>
      <c r="E154" t="str">
        <f>IF(D154="","",IF(OR(A154="current_assets",OR(A154 = "noncurrent_assets", A154 = "assets" )),B154, ""))</f>
        <v/>
      </c>
      <c r="F154" t="str">
        <f>IF($D154="","",IF(OR($A154="current_liabilities",OR($A154 = "noncurrent_liabilities", $A154 = "liabilities ")),$B154, ""))</f>
        <v/>
      </c>
      <c r="G154" t="str">
        <f>IF($D154="","",IF($A154="deferred_inflows",$B154, ""))</f>
        <v/>
      </c>
    </row>
    <row r="155" spans="1:7">
      <c r="A155" t="s">
        <v>59</v>
      </c>
      <c r="B155" t="s">
        <v>86</v>
      </c>
      <c r="C155" t="s">
        <v>683</v>
      </c>
      <c r="D155" t="s">
        <v>1241</v>
      </c>
      <c r="E155" t="str">
        <f>IF(D155="","",IF(OR(A155="current_assets",OR(A155 = "noncurrent_assets", A155 = "assets" )),B155, ""))</f>
        <v/>
      </c>
      <c r="F155" t="str">
        <f>IF($D155="","",IF(OR($A155="current_liabilities",OR($A155 = "noncurrent_liabilities", $A155 = "liabilities ")),$B155, ""))</f>
        <v/>
      </c>
      <c r="G155" t="str">
        <f>IF($D155="","",IF($A155="deferred_inflows",$B155, ""))</f>
        <v/>
      </c>
    </row>
    <row r="156" spans="1:7">
      <c r="A156" t="s">
        <v>59</v>
      </c>
      <c r="B156" t="s">
        <v>546</v>
      </c>
      <c r="C156" t="s">
        <v>684</v>
      </c>
      <c r="D156" t="s">
        <v>1241</v>
      </c>
      <c r="E156" t="str">
        <f>IF(D156="","",IF(OR(A156="current_assets",OR(A156 = "noncurrent_assets", A156 = "assets" )),B156, ""))</f>
        <v/>
      </c>
      <c r="F156" t="str">
        <f>IF($D156="","",IF(OR($A156="current_liabilities",OR($A156 = "noncurrent_liabilities", $A156 = "liabilities ")),$B156, ""))</f>
        <v/>
      </c>
      <c r="G156" t="str">
        <f>IF($D156="","",IF($A156="deferred_inflows",$B156, ""))</f>
        <v/>
      </c>
    </row>
    <row r="157" spans="1:7">
      <c r="A157" t="s">
        <v>59</v>
      </c>
      <c r="B157" t="s">
        <v>84</v>
      </c>
      <c r="C157" t="s">
        <v>685</v>
      </c>
      <c r="D157" t="s">
        <v>2542</v>
      </c>
      <c r="E157" t="str">
        <f>IF(D157="","",IF(OR(A157="current_assets",OR(A157 = "noncurrent_assets", A157 = "assets" )),B157, ""))</f>
        <v>Investments With Fiscal Agents</v>
      </c>
      <c r="F157" t="str">
        <f>IF($D157="","",IF(OR($A157="current_liabilities",OR($A157 = "noncurrent_liabilities", $A157 = "liabilities ")),$B157, ""))</f>
        <v/>
      </c>
      <c r="G157" t="str">
        <f>IF($D157="","",IF($A157="deferred_inflows",$B157, ""))</f>
        <v/>
      </c>
    </row>
    <row r="158" spans="1:7">
      <c r="A158" t="s">
        <v>59</v>
      </c>
      <c r="B158" t="s">
        <v>83</v>
      </c>
      <c r="C158" t="s">
        <v>686</v>
      </c>
      <c r="D158" t="s">
        <v>2543</v>
      </c>
      <c r="E158" t="str">
        <f>IF(D158="","",IF(OR(A158="current_assets",OR(A158 = "noncurrent_assets", A158 = "assets" )),B158, ""))</f>
        <v>Investments With State Treasury</v>
      </c>
      <c r="F158" t="str">
        <f>IF($D158="","",IF(OR($A158="current_liabilities",OR($A158 = "noncurrent_liabilities", $A158 = "liabilities ")),$B158, ""))</f>
        <v/>
      </c>
      <c r="G158" t="str">
        <f>IF($D158="","",IF($A158="deferred_inflows",$B158, ""))</f>
        <v/>
      </c>
    </row>
    <row r="159" spans="1:7">
      <c r="A159" t="s">
        <v>59</v>
      </c>
      <c r="B159" t="s">
        <v>384</v>
      </c>
      <c r="C159" t="s">
        <v>687</v>
      </c>
      <c r="D159" t="s">
        <v>2544</v>
      </c>
      <c r="E159" t="str">
        <f>IF(D159="","",IF(OR(A159="current_assets",OR(A159 = "noncurrent_assets", A159 = "assets" )),B159, ""))</f>
        <v>Land Contracts Payable</v>
      </c>
      <c r="F159" t="str">
        <f>IF($D159="","",IF(OR($A159="current_liabilities",OR($A159 = "noncurrent_liabilities", $A159 = "liabilities ")),$B159, ""))</f>
        <v/>
      </c>
      <c r="G159" t="str">
        <f>IF($D159="","",IF($A159="deferred_inflows",$B159, ""))</f>
        <v/>
      </c>
    </row>
    <row r="160" spans="1:7">
      <c r="A160" t="s">
        <v>59</v>
      </c>
      <c r="B160" t="s">
        <v>159</v>
      </c>
      <c r="C160" t="s">
        <v>688</v>
      </c>
      <c r="D160" t="s">
        <v>2545</v>
      </c>
      <c r="E160" t="str">
        <f>IF(D160="","",IF(OR(A160="current_assets",OR(A160 = "noncurrent_assets", A160 = "assets" )),B160, ""))</f>
        <v>Land Contracts Receivable</v>
      </c>
      <c r="F160" t="str">
        <f>IF($D160="","",IF(OR($A160="current_liabilities",OR($A160 = "noncurrent_liabilities", $A160 = "liabilities ")),$B160, ""))</f>
        <v/>
      </c>
      <c r="G160" t="str">
        <f>IF($D160="","",IF($A160="deferred_inflows",$B160, ""))</f>
        <v/>
      </c>
    </row>
    <row r="161" spans="1:7">
      <c r="A161" t="s">
        <v>59</v>
      </c>
      <c r="B161" t="s">
        <v>160</v>
      </c>
      <c r="C161" t="s">
        <v>689</v>
      </c>
      <c r="D161" t="s">
        <v>2546</v>
      </c>
      <c r="E161" t="str">
        <f>IF(D161="","",IF(OR(A161="current_assets",OR(A161 = "noncurrent_assets", A161 = "assets" )),B161, ""))</f>
        <v>Land Contracts Receivables Allowance</v>
      </c>
      <c r="F161" t="str">
        <f>IF($D161="","",IF(OR($A161="current_liabilities",OR($A161 = "noncurrent_liabilities", $A161 = "liabilities ")),$B161, ""))</f>
        <v/>
      </c>
      <c r="G161" t="str">
        <f>IF($D161="","",IF($A161="deferred_inflows",$B161, ""))</f>
        <v/>
      </c>
    </row>
    <row r="162" spans="1:7">
      <c r="A162" t="s">
        <v>59</v>
      </c>
      <c r="B162" t="s">
        <v>161</v>
      </c>
      <c r="C162" t="s">
        <v>690</v>
      </c>
      <c r="D162" t="s">
        <v>2547</v>
      </c>
      <c r="E162" t="str">
        <f>IF(D162="","",IF(OR(A162="current_assets",OR(A162 = "noncurrent_assets", A162 = "assets" )),B162, ""))</f>
        <v>Land Contracts Receivables Net Of Allowance</v>
      </c>
      <c r="F162" t="str">
        <f>IF($D162="","",IF(OR($A162="current_liabilities",OR($A162 = "noncurrent_liabilities", $A162 = "liabilities ")),$B162, ""))</f>
        <v/>
      </c>
      <c r="G162" t="str">
        <f>IF($D162="","",IF($A162="deferred_inflows",$B162, ""))</f>
        <v/>
      </c>
    </row>
    <row r="163" spans="1:7">
      <c r="A163" t="s">
        <v>59</v>
      </c>
      <c r="B163" t="s">
        <v>71</v>
      </c>
      <c r="C163" t="s">
        <v>691</v>
      </c>
      <c r="D163" t="s">
        <v>2548</v>
      </c>
      <c r="E163" t="str">
        <f>IF(D163="","",IF(OR(A163="current_assets",OR(A163 = "noncurrent_assets", A163 = "assets" )),B163, ""))</f>
        <v>Lease Assets Right Of Use</v>
      </c>
      <c r="F163" t="str">
        <f>IF($D163="","",IF(OR($A163="current_liabilities",OR($A163 = "noncurrent_liabilities", $A163 = "liabilities ")),$B163, ""))</f>
        <v/>
      </c>
      <c r="G163" t="str">
        <f>IF($D163="","",IF($A163="deferred_inflows",$B163, ""))</f>
        <v/>
      </c>
    </row>
    <row r="164" spans="1:7">
      <c r="A164" t="s">
        <v>59</v>
      </c>
      <c r="B164" t="s">
        <v>392</v>
      </c>
      <c r="C164" t="s">
        <v>692</v>
      </c>
      <c r="D164" t="s">
        <v>1241</v>
      </c>
      <c r="E164" t="str">
        <f>IF(D164="","",IF(OR(A164="current_assets",OR(A164 = "noncurrent_assets", A164 = "assets" )),B164, ""))</f>
        <v/>
      </c>
      <c r="F164" t="str">
        <f>IF($D164="","",IF(OR($A164="current_liabilities",OR($A164 = "noncurrent_liabilities", $A164 = "liabilities ")),$B164, ""))</f>
        <v/>
      </c>
      <c r="G164" t="str">
        <f>IF($D164="","",IF($A164="deferred_inflows",$B164, ""))</f>
        <v/>
      </c>
    </row>
    <row r="165" spans="1:7">
      <c r="A165" t="s">
        <v>59</v>
      </c>
      <c r="B165" t="s">
        <v>321</v>
      </c>
      <c r="C165" t="s">
        <v>693</v>
      </c>
      <c r="D165" t="s">
        <v>2549</v>
      </c>
      <c r="E165" t="str">
        <f>IF(D165="","",IF(OR(A165="current_assets",OR(A165 = "noncurrent_assets", A165 = "assets" )),B165, ""))</f>
        <v>Leases Receivable</v>
      </c>
      <c r="F165" t="str">
        <f>IF($D165="","",IF(OR($A165="current_liabilities",OR($A165 = "noncurrent_liabilities", $A165 = "liabilities ")),$B165, ""))</f>
        <v/>
      </c>
      <c r="G165" t="str">
        <f>IF($D165="","",IF($A165="deferred_inflows",$B165, ""))</f>
        <v/>
      </c>
    </row>
    <row r="166" spans="1:7">
      <c r="A166" t="s">
        <v>59</v>
      </c>
      <c r="B166" t="s">
        <v>322</v>
      </c>
      <c r="C166" t="s">
        <v>694</v>
      </c>
      <c r="D166" t="s">
        <v>1241</v>
      </c>
      <c r="E166" t="str">
        <f>IF(D166="","",IF(OR(A166="current_assets",OR(A166 = "noncurrent_assets", A166 = "assets" )),B166, ""))</f>
        <v/>
      </c>
      <c r="F166" t="str">
        <f>IF($D166="","",IF(OR($A166="current_liabilities",OR($A166 = "noncurrent_liabilities", $A166 = "liabilities ")),$B166, ""))</f>
        <v/>
      </c>
      <c r="G166" t="str">
        <f>IF($D166="","",IF($A166="deferred_inflows",$B166, ""))</f>
        <v/>
      </c>
    </row>
    <row r="167" spans="1:7">
      <c r="A167" t="s">
        <v>59</v>
      </c>
      <c r="B167" t="s">
        <v>323</v>
      </c>
      <c r="C167" t="s">
        <v>696</v>
      </c>
      <c r="D167" t="s">
        <v>2550</v>
      </c>
      <c r="E167" t="str">
        <f>IF(D167="","",IF(OR(A167="current_assets",OR(A167 = "noncurrent_assets", A167 = "assets" )),B167, ""))</f>
        <v>Leases Receivable Net Of Allowance</v>
      </c>
      <c r="F167" t="str">
        <f>IF($D167="","",IF(OR($A167="current_liabilities",OR($A167 = "noncurrent_liabilities", $A167 = "liabilities ")),$B167, ""))</f>
        <v/>
      </c>
      <c r="G167" t="str">
        <f>IF($D167="","",IF($A167="deferred_inflows",$B167, ""))</f>
        <v/>
      </c>
    </row>
    <row r="168" spans="1:7">
      <c r="A168" t="s">
        <v>59</v>
      </c>
      <c r="B168" t="s">
        <v>395</v>
      </c>
      <c r="C168" t="s">
        <v>698</v>
      </c>
      <c r="D168" t="s">
        <v>1241</v>
      </c>
      <c r="E168" t="str">
        <f>IF(D168="","",IF(OR(A168="current_assets",OR(A168 = "noncurrent_assets", A168 = "assets" )),B168, ""))</f>
        <v/>
      </c>
      <c r="F168" t="str">
        <f>IF($D168="","",IF(OR($A168="current_liabilities",OR($A168 = "noncurrent_liabilities", $A168 = "liabilities ")),$B168, ""))</f>
        <v/>
      </c>
      <c r="G168" t="str">
        <f>IF($D168="","",IF($A168="deferred_inflows",$B168, ""))</f>
        <v/>
      </c>
    </row>
    <row r="169" spans="1:7">
      <c r="A169" t="s">
        <v>59</v>
      </c>
      <c r="B169" t="s">
        <v>162</v>
      </c>
      <c r="C169" t="s">
        <v>699</v>
      </c>
      <c r="D169" t="s">
        <v>2551</v>
      </c>
      <c r="E169" t="str">
        <f>IF(D169="","",IF(OR(A169="current_assets",OR(A169 = "noncurrent_assets", A169 = "assets" )),B169, ""))</f>
        <v>Loans And Notes Receivable</v>
      </c>
      <c r="F169" t="str">
        <f>IF($D169="","",IF(OR($A169="current_liabilities",OR($A169 = "noncurrent_liabilities", $A169 = "liabilities ")),$B169, ""))</f>
        <v/>
      </c>
      <c r="G169" t="str">
        <f>IF($D169="","",IF($A169="deferred_inflows",$B169, ""))</f>
        <v/>
      </c>
    </row>
    <row r="170" spans="1:7">
      <c r="A170" t="s">
        <v>59</v>
      </c>
      <c r="B170" t="s">
        <v>163</v>
      </c>
      <c r="C170" t="s">
        <v>700</v>
      </c>
      <c r="D170" t="s">
        <v>1241</v>
      </c>
      <c r="E170" t="str">
        <f>IF(D170="","",IF(OR(A170="current_assets",OR(A170 = "noncurrent_assets", A170 = "assets" )),B170, ""))</f>
        <v/>
      </c>
      <c r="F170" t="str">
        <f>IF($D170="","",IF(OR($A170="current_liabilities",OR($A170 = "noncurrent_liabilities", $A170 = "liabilities ")),$B170, ""))</f>
        <v/>
      </c>
      <c r="G170" t="str">
        <f>IF($D170="","",IF($A170="deferred_inflows",$B170, ""))</f>
        <v/>
      </c>
    </row>
    <row r="171" spans="1:7">
      <c r="A171" t="s">
        <v>59</v>
      </c>
      <c r="B171" t="s">
        <v>164</v>
      </c>
      <c r="C171" t="s">
        <v>701</v>
      </c>
      <c r="D171" t="s">
        <v>2552</v>
      </c>
      <c r="E171" t="str">
        <f>IF(D171="","",IF(OR(A171="current_assets",OR(A171 = "noncurrent_assets", A171 = "assets" )),B171, ""))</f>
        <v>Loans And Notes Receivable Net Of Allowance</v>
      </c>
      <c r="F171" t="str">
        <f>IF($D171="","",IF(OR($A171="current_liabilities",OR($A171 = "noncurrent_liabilities", $A171 = "liabilities ")),$B171, ""))</f>
        <v/>
      </c>
      <c r="G171" t="str">
        <f>IF($D171="","",IF($A171="deferred_inflows",$B171, ""))</f>
        <v/>
      </c>
    </row>
    <row r="172" spans="1:7">
      <c r="A172" t="s">
        <v>59</v>
      </c>
      <c r="B172" t="s">
        <v>391</v>
      </c>
      <c r="C172" t="s">
        <v>702</v>
      </c>
      <c r="D172" t="s">
        <v>1241</v>
      </c>
      <c r="E172" t="str">
        <f>IF(D172="","",IF(OR(A172="current_assets",OR(A172 = "noncurrent_assets", A172 = "assets" )),B172, ""))</f>
        <v/>
      </c>
      <c r="F172" t="str">
        <f>IF($D172="","",IF(OR($A172="current_liabilities",OR($A172 = "noncurrent_liabilities", $A172 = "liabilities ")),$B172, ""))</f>
        <v/>
      </c>
      <c r="G172" t="str">
        <f>IF($D172="","",IF($A172="deferred_inflows",$B172, ""))</f>
        <v/>
      </c>
    </row>
    <row r="173" spans="1:7">
      <c r="A173" t="s">
        <v>59</v>
      </c>
      <c r="B173" t="s">
        <v>427</v>
      </c>
      <c r="C173" t="s">
        <v>703</v>
      </c>
      <c r="D173" t="s">
        <v>2553</v>
      </c>
      <c r="E173" t="str">
        <f>IF(D173="","",IF(OR(A173="current_assets",OR(A173 = "noncurrent_assets", A173 = "assets" )),B173, ""))</f>
        <v>Loans Receivable</v>
      </c>
      <c r="F173" t="str">
        <f>IF($D173="","",IF(OR($A173="current_liabilities",OR($A173 = "noncurrent_liabilities", $A173 = "liabilities ")),$B173, ""))</f>
        <v/>
      </c>
      <c r="G173" t="str">
        <f>IF($D173="","",IF($A173="deferred_inflows",$B173, ""))</f>
        <v/>
      </c>
    </row>
    <row r="174" spans="1:7">
      <c r="A174" t="s">
        <v>59</v>
      </c>
      <c r="B174" t="s">
        <v>428</v>
      </c>
      <c r="C174" t="s">
        <v>704</v>
      </c>
      <c r="D174" t="s">
        <v>2554</v>
      </c>
      <c r="E174" t="str">
        <f>IF(D174="","",IF(OR(A174="current_assets",OR(A174 = "noncurrent_assets", A174 = "assets" )),B174, ""))</f>
        <v>Loans Receivable Allowance</v>
      </c>
      <c r="F174" t="str">
        <f>IF($D174="","",IF(OR($A174="current_liabilities",OR($A174 = "noncurrent_liabilities", $A174 = "liabilities ")),$B174, ""))</f>
        <v/>
      </c>
      <c r="G174" t="str">
        <f>IF($D174="","",IF($A174="deferred_inflows",$B174, ""))</f>
        <v/>
      </c>
    </row>
    <row r="175" spans="1:7">
      <c r="A175" t="s">
        <v>59</v>
      </c>
      <c r="B175" t="s">
        <v>429</v>
      </c>
      <c r="C175" t="s">
        <v>705</v>
      </c>
      <c r="D175" t="s">
        <v>2555</v>
      </c>
      <c r="E175" t="str">
        <f>IF(D175="","",IF(OR(A175="current_assets",OR(A175 = "noncurrent_assets", A175 = "assets" )),B175, ""))</f>
        <v>Loans Receivable Net Of Allowance</v>
      </c>
      <c r="F175" t="str">
        <f>IF($D175="","",IF(OR($A175="current_liabilities",OR($A175 = "noncurrent_liabilities", $A175 = "liabilities ")),$B175, ""))</f>
        <v/>
      </c>
      <c r="G175" t="str">
        <f>IF($D175="","",IF($A175="deferred_inflows",$B175, ""))</f>
        <v/>
      </c>
    </row>
    <row r="176" spans="1:7">
      <c r="A176" t="s">
        <v>59</v>
      </c>
      <c r="B176" t="s">
        <v>98</v>
      </c>
      <c r="C176" t="s">
        <v>706</v>
      </c>
      <c r="D176" t="s">
        <v>2556</v>
      </c>
      <c r="E176" t="str">
        <f>IF(D176="","",IF(OR(A176="current_assets",OR(A176 = "noncurrent_assets", A176 = "assets" )),B176, ""))</f>
        <v>Local Unit Share Of Assessment Improvement Costs Receivable</v>
      </c>
      <c r="F176" t="str">
        <f>IF($D176="","",IF(OR($A176="current_liabilities",OR($A176 = "noncurrent_liabilities", $A176 = "liabilities ")),$B176, ""))</f>
        <v/>
      </c>
      <c r="G176" t="str">
        <f>IF($D176="","",IF($A176="deferred_inflows",$B176, ""))</f>
        <v/>
      </c>
    </row>
    <row r="177" spans="1:7">
      <c r="A177" t="s">
        <v>59</v>
      </c>
      <c r="B177" t="s">
        <v>400</v>
      </c>
      <c r="C177" t="s">
        <v>707</v>
      </c>
      <c r="D177" t="s">
        <v>1241</v>
      </c>
      <c r="E177" t="str">
        <f>IF(D177="","",IF(OR(A177="current_assets",OR(A177 = "noncurrent_assets", A177 = "assets" )),B177, ""))</f>
        <v/>
      </c>
      <c r="F177" t="str">
        <f>IF($D177="","",IF(OR($A177="current_liabilities",OR($A177 = "noncurrent_liabilities", $A177 = "liabilities ")),$B177, ""))</f>
        <v/>
      </c>
      <c r="G177" t="str">
        <f>IF($D177="","",IF($A177="deferred_inflows",$B177, ""))</f>
        <v/>
      </c>
    </row>
    <row r="178" spans="1:7">
      <c r="A178" t="s">
        <v>59</v>
      </c>
      <c r="B178" t="s">
        <v>104</v>
      </c>
      <c r="C178" t="s">
        <v>708</v>
      </c>
      <c r="D178" t="s">
        <v>1241</v>
      </c>
      <c r="E178" t="str">
        <f>IF(D178="","",IF(OR(A178="current_assets",OR(A178 = "noncurrent_assets", A178 = "assets" )),B178, ""))</f>
        <v/>
      </c>
      <c r="F178" t="str">
        <f>IF($D178="","",IF(OR($A178="current_liabilities",OR($A178 = "noncurrent_liabilities", $A178 = "liabilities ")),$B178, ""))</f>
        <v/>
      </c>
      <c r="G178" t="str">
        <f>IF($D178="","",IF($A178="deferred_inflows",$B178, ""))</f>
        <v/>
      </c>
    </row>
    <row r="179" spans="1:7">
      <c r="A179" t="s">
        <v>59</v>
      </c>
      <c r="B179" t="s">
        <v>390</v>
      </c>
      <c r="C179" t="s">
        <v>712</v>
      </c>
      <c r="D179" t="s">
        <v>1241</v>
      </c>
      <c r="E179" t="str">
        <f>IF(D179="","",IF(OR(A179="current_assets",OR(A179 = "noncurrent_assets", A179 = "assets" )),B179, ""))</f>
        <v/>
      </c>
      <c r="F179" t="str">
        <f>IF($D179="","",IF(OR($A179="current_liabilities",OR($A179 = "noncurrent_liabilities", $A179 = "liabilities ")),$B179, ""))</f>
        <v/>
      </c>
      <c r="G179" t="str">
        <f>IF($D179="","",IF($A179="deferred_inflows",$B179, ""))</f>
        <v/>
      </c>
    </row>
    <row r="180" spans="1:7">
      <c r="A180" t="s">
        <v>59</v>
      </c>
      <c r="B180" t="s">
        <v>129</v>
      </c>
      <c r="C180" t="s">
        <v>13</v>
      </c>
      <c r="D180" t="s">
        <v>2557</v>
      </c>
      <c r="E180" t="str">
        <f>IF(D180="","",IF(OR(A180="current_assets",OR(A180 = "noncurrent_assets", A180 = "assets" )),B180, ""))</f>
        <v>Notes Receivable</v>
      </c>
      <c r="F180" t="str">
        <f>IF($D180="","",IF(OR($A180="current_liabilities",OR($A180 = "noncurrent_liabilities", $A180 = "liabilities ")),$B180, ""))</f>
        <v/>
      </c>
      <c r="G180" t="str">
        <f>IF($D180="","",IF($A180="deferred_inflows",$B180, ""))</f>
        <v/>
      </c>
    </row>
    <row r="181" spans="1:7">
      <c r="A181" t="s">
        <v>59</v>
      </c>
      <c r="B181" t="s">
        <v>130</v>
      </c>
      <c r="C181" t="s">
        <v>713</v>
      </c>
      <c r="D181" t="s">
        <v>2558</v>
      </c>
      <c r="E181" t="str">
        <f>IF(D181="","",IF(OR(A181="current_assets",OR(A181 = "noncurrent_assets", A181 = "assets" )),B181, ""))</f>
        <v>Notes Receivable Allowance</v>
      </c>
      <c r="F181" t="str">
        <f>IF($D181="","",IF(OR($A181="current_liabilities",OR($A181 = "noncurrent_liabilities", $A181 = "liabilities ")),$B181, ""))</f>
        <v/>
      </c>
      <c r="G181" t="str">
        <f>IF($D181="","",IF($A181="deferred_inflows",$B181, ""))</f>
        <v/>
      </c>
    </row>
    <row r="182" spans="1:7">
      <c r="A182" t="s">
        <v>59</v>
      </c>
      <c r="B182" t="s">
        <v>131</v>
      </c>
      <c r="C182" t="s">
        <v>714</v>
      </c>
      <c r="D182" t="s">
        <v>2559</v>
      </c>
      <c r="E182" t="str">
        <f>IF(D182="","",IF(OR(A182="current_assets",OR(A182 = "noncurrent_assets", A182 = "assets" )),B182, ""))</f>
        <v>Notes Receivable Net Of Allowance</v>
      </c>
      <c r="F182" t="str">
        <f>IF($D182="","",IF(OR($A182="current_liabilities",OR($A182 = "noncurrent_liabilities", $A182 = "liabilities ")),$B182, ""))</f>
        <v/>
      </c>
      <c r="G182" t="str">
        <f>IF($D182="","",IF($A182="deferred_inflows",$B182, ""))</f>
        <v/>
      </c>
    </row>
    <row r="183" spans="1:7">
      <c r="A183" t="s">
        <v>59</v>
      </c>
      <c r="B183" t="s">
        <v>302</v>
      </c>
      <c r="C183" t="s">
        <v>715</v>
      </c>
      <c r="D183" t="s">
        <v>2560</v>
      </c>
      <c r="E183" t="str">
        <f>IF(D183="","",IF(OR(A183="current_assets",OR(A183 = "noncurrent_assets", A183 = "assets" )),B183, ""))</f>
        <v>Other Accounts Receivable</v>
      </c>
      <c r="F183" t="str">
        <f>IF($D183="","",IF(OR($A183="current_liabilities",OR($A183 = "noncurrent_liabilities", $A183 = "liabilities ")),$B183, ""))</f>
        <v/>
      </c>
      <c r="G183" t="str">
        <f>IF($D183="","",IF($A183="deferred_inflows",$B183, ""))</f>
        <v/>
      </c>
    </row>
    <row r="184" spans="1:7">
      <c r="A184" t="s">
        <v>59</v>
      </c>
      <c r="B184" t="s">
        <v>303</v>
      </c>
      <c r="C184" t="s">
        <v>716</v>
      </c>
      <c r="D184" t="s">
        <v>1241</v>
      </c>
      <c r="E184" t="str">
        <f>IF(D184="","",IF(OR(A184="current_assets",OR(A184 = "noncurrent_assets", A184 = "assets" )),B184, ""))</f>
        <v/>
      </c>
      <c r="F184" t="str">
        <f>IF($D184="","",IF(OR($A184="current_liabilities",OR($A184 = "noncurrent_liabilities", $A184 = "liabilities ")),$B184, ""))</f>
        <v/>
      </c>
      <c r="G184" t="str">
        <f>IF($D184="","",IF($A184="deferred_inflows",$B184, ""))</f>
        <v/>
      </c>
    </row>
    <row r="185" spans="1:7">
      <c r="A185" t="s">
        <v>59</v>
      </c>
      <c r="B185" t="s">
        <v>304</v>
      </c>
      <c r="C185" t="s">
        <v>717</v>
      </c>
      <c r="D185" t="s">
        <v>1241</v>
      </c>
      <c r="E185" t="str">
        <f>IF(D185="","",IF(OR(A185="current_assets",OR(A185 = "noncurrent_assets", A185 = "assets" )),B185, ""))</f>
        <v/>
      </c>
      <c r="F185" t="str">
        <f>IF($D185="","",IF(OR($A185="current_liabilities",OR($A185 = "noncurrent_liabilities", $A185 = "liabilities ")),$B185, ""))</f>
        <v/>
      </c>
      <c r="G185" t="str">
        <f>IF($D185="","",IF($A185="deferred_inflows",$B185, ""))</f>
        <v/>
      </c>
    </row>
    <row r="186" spans="1:7">
      <c r="A186" t="s">
        <v>59</v>
      </c>
      <c r="B186" t="s">
        <v>116</v>
      </c>
      <c r="C186" t="s">
        <v>718</v>
      </c>
      <c r="D186" t="s">
        <v>1241</v>
      </c>
      <c r="E186" t="str">
        <f>IF(D186="","",IF(OR(A186="current_assets",OR(A186 = "noncurrent_assets", A186 = "assets" )),B186, ""))</f>
        <v/>
      </c>
      <c r="F186" t="str">
        <f>IF($D186="","",IF(OR($A186="current_liabilities",OR($A186 = "noncurrent_liabilities", $A186 = "liabilities ")),$B186, ""))</f>
        <v/>
      </c>
      <c r="G186" t="str">
        <f>IF($D186="","",IF($A186="deferred_inflows",$B186, ""))</f>
        <v/>
      </c>
    </row>
    <row r="187" spans="1:7">
      <c r="A187" t="s">
        <v>59</v>
      </c>
      <c r="B187" t="s">
        <v>333</v>
      </c>
      <c r="C187" t="s">
        <v>719</v>
      </c>
      <c r="D187" t="s">
        <v>1241</v>
      </c>
      <c r="E187" t="str">
        <f>IF(D187="","",IF(OR(A187="current_assets",OR(A187 = "noncurrent_assets", A187 = "assets" )),B187, ""))</f>
        <v/>
      </c>
      <c r="F187" t="str">
        <f>IF($D187="","",IF(OR($A187="current_liabilities",OR($A187 = "noncurrent_liabilities", $A187 = "liabilities ")),$B187, ""))</f>
        <v/>
      </c>
      <c r="G187" t="str">
        <f>IF($D187="","",IF($A187="deferred_inflows",$B187, ""))</f>
        <v/>
      </c>
    </row>
    <row r="188" spans="1:7">
      <c r="A188" t="s">
        <v>59</v>
      </c>
      <c r="B188" t="s">
        <v>96</v>
      </c>
      <c r="C188" t="s">
        <v>720</v>
      </c>
      <c r="D188" t="s">
        <v>2561</v>
      </c>
      <c r="E188" t="str">
        <f>IF(D188="","",IF(OR(A188="current_assets",OR(A188 = "noncurrent_assets", A188 = "assets" )),B188, ""))</f>
        <v>Other Receivables</v>
      </c>
      <c r="F188" t="str">
        <f>IF($D188="","",IF(OR($A188="current_liabilities",OR($A188 = "noncurrent_liabilities", $A188 = "liabilities ")),$B188, ""))</f>
        <v/>
      </c>
      <c r="G188" t="str">
        <f>IF($D188="","",IF($A188="deferred_inflows",$B188, ""))</f>
        <v/>
      </c>
    </row>
    <row r="189" spans="1:7">
      <c r="A189" t="s">
        <v>59</v>
      </c>
      <c r="B189" t="s">
        <v>556</v>
      </c>
      <c r="C189" t="s">
        <v>721</v>
      </c>
      <c r="D189" t="s">
        <v>2562</v>
      </c>
      <c r="E189" t="str">
        <f>IF(D189="","",IF(OR(A189="current_assets",OR(A189 = "noncurrent_assets", A189 = "assets" )),B189, ""))</f>
        <v>Other Restricted Assets</v>
      </c>
      <c r="F189" t="str">
        <f>IF($D189="","",IF(OR($A189="current_liabilities",OR($A189 = "noncurrent_liabilities", $A189 = "liabilities ")),$B189, ""))</f>
        <v/>
      </c>
      <c r="G189" t="str">
        <f>IF($D189="","",IF($A189="deferred_inflows",$B189, ""))</f>
        <v/>
      </c>
    </row>
    <row r="190" spans="1:7">
      <c r="A190" t="s">
        <v>59</v>
      </c>
      <c r="B190" t="s">
        <v>514</v>
      </c>
      <c r="C190" t="s">
        <v>722</v>
      </c>
      <c r="D190" t="s">
        <v>2563</v>
      </c>
      <c r="E190" t="str">
        <f>IF(D190="","",IF(OR(A190="current_assets",OR(A190 = "noncurrent_assets", A190 = "assets" )),B190, ""))</f>
        <v>Other Taxes Receivable</v>
      </c>
      <c r="F190" t="str">
        <f>IF($D190="","",IF(OR($A190="current_liabilities",OR($A190 = "noncurrent_liabilities", $A190 = "liabilities ")),$B190, ""))</f>
        <v/>
      </c>
      <c r="G190" t="str">
        <f>IF($D190="","",IF($A190="deferred_inflows",$B190, ""))</f>
        <v/>
      </c>
    </row>
    <row r="191" spans="1:7">
      <c r="A191" t="s">
        <v>59</v>
      </c>
      <c r="B191" t="s">
        <v>66</v>
      </c>
      <c r="C191" t="s">
        <v>723</v>
      </c>
      <c r="D191" t="s">
        <v>1241</v>
      </c>
      <c r="E191" t="str">
        <f>IF(D191="","",IF(OR(A191="current_assets",OR(A191 = "noncurrent_assets", A191 = "assets" )),B191, ""))</f>
        <v/>
      </c>
      <c r="F191" t="str">
        <f>IF($D191="","",IF(OR($A191="current_liabilities",OR($A191 = "noncurrent_liabilities", $A191 = "liabilities ")),$B191, ""))</f>
        <v/>
      </c>
      <c r="G191" t="str">
        <f>IF($D191="","",IF($A191="deferred_inflows",$B191, ""))</f>
        <v/>
      </c>
    </row>
    <row r="192" spans="1:7">
      <c r="A192" t="s">
        <v>59</v>
      </c>
      <c r="B192" t="s">
        <v>97</v>
      </c>
      <c r="C192" t="s">
        <v>724</v>
      </c>
      <c r="D192" t="s">
        <v>2564</v>
      </c>
      <c r="E192" t="str">
        <f>IF(D192="","",IF(OR(A192="current_assets",OR(A192 = "noncurrent_assets", A192 = "assets" )),B192, ""))</f>
        <v>Payments In Lieu Of Taxes Receivable</v>
      </c>
      <c r="F192" t="str">
        <f>IF($D192="","",IF(OR($A192="current_liabilities",OR($A192 = "noncurrent_liabilities", $A192 = "liabilities ")),$B192, ""))</f>
        <v/>
      </c>
      <c r="G192" t="str">
        <f>IF($D192="","",IF($A192="deferred_inflows",$B192, ""))</f>
        <v/>
      </c>
    </row>
    <row r="193" spans="1:7">
      <c r="A193" t="s">
        <v>59</v>
      </c>
      <c r="B193" t="s">
        <v>179</v>
      </c>
      <c r="C193" t="s">
        <v>725</v>
      </c>
      <c r="D193" t="s">
        <v>2565</v>
      </c>
      <c r="E193" t="str">
        <f>IF(D193="","",IF(OR(A193="current_assets",OR(A193 = "noncurrent_assets", A193 = "assets" )),B193, ""))</f>
        <v>Penalties Receivable</v>
      </c>
      <c r="F193" t="str">
        <f>IF($D193="","",IF(OR($A193="current_liabilities",OR($A193 = "noncurrent_liabilities", $A193 = "liabilities ")),$B193, ""))</f>
        <v/>
      </c>
      <c r="G193" t="str">
        <f>IF($D193="","",IF($A193="deferred_inflows",$B193, ""))</f>
        <v/>
      </c>
    </row>
    <row r="194" spans="1:7">
      <c r="A194" t="s">
        <v>59</v>
      </c>
      <c r="B194" t="s">
        <v>180</v>
      </c>
      <c r="C194" t="s">
        <v>726</v>
      </c>
      <c r="D194" t="s">
        <v>1241</v>
      </c>
      <c r="E194" t="str">
        <f>IF(D194="","",IF(OR(A194="current_assets",OR(A194 = "noncurrent_assets", A194 = "assets" )),B194, ""))</f>
        <v/>
      </c>
      <c r="F194" t="str">
        <f>IF($D194="","",IF(OR($A194="current_liabilities",OR($A194 = "noncurrent_liabilities", $A194 = "liabilities ")),$B194, ""))</f>
        <v/>
      </c>
      <c r="G194" t="str">
        <f>IF($D194="","",IF($A194="deferred_inflows",$B194, ""))</f>
        <v/>
      </c>
    </row>
    <row r="195" spans="1:7">
      <c r="A195" t="s">
        <v>59</v>
      </c>
      <c r="B195" t="s">
        <v>181</v>
      </c>
      <c r="C195" t="s">
        <v>727</v>
      </c>
      <c r="D195" t="s">
        <v>2566</v>
      </c>
      <c r="E195" t="str">
        <f>IF(D195="","",IF(OR(A195="current_assets",OR(A195 = "noncurrent_assets", A195 = "assets" )),B195, ""))</f>
        <v>Penalties Receivable Net Of Allowance</v>
      </c>
      <c r="F195" t="str">
        <f>IF($D195="","",IF(OR($A195="current_liabilities",OR($A195 = "noncurrent_liabilities", $A195 = "liabilities ")),$B195, ""))</f>
        <v/>
      </c>
      <c r="G195" t="str">
        <f>IF($D195="","",IF($A195="deferred_inflows",$B195, ""))</f>
        <v/>
      </c>
    </row>
    <row r="196" spans="1:7">
      <c r="A196" t="s">
        <v>59</v>
      </c>
      <c r="B196" t="s">
        <v>398</v>
      </c>
      <c r="C196" t="s">
        <v>728</v>
      </c>
      <c r="D196" t="s">
        <v>1241</v>
      </c>
      <c r="E196" t="str">
        <f>IF(D196="","",IF(OR(A196="current_assets",OR(A196 = "noncurrent_assets", A196 = "assets" )),B196, ""))</f>
        <v/>
      </c>
      <c r="F196" t="str">
        <f>IF($D196="","",IF(OR($A196="current_liabilities",OR($A196 = "noncurrent_liabilities", $A196 = "liabilities ")),$B196, ""))</f>
        <v/>
      </c>
      <c r="G196" t="str">
        <f>IF($D196="","",IF($A196="deferred_inflows",$B196, ""))</f>
        <v/>
      </c>
    </row>
    <row r="197" spans="1:7">
      <c r="A197" t="s">
        <v>59</v>
      </c>
      <c r="B197" t="s">
        <v>332</v>
      </c>
      <c r="C197" t="s">
        <v>729</v>
      </c>
      <c r="D197" t="s">
        <v>2567</v>
      </c>
      <c r="E197" t="str">
        <f>IF(D197="","",IF(OR(A197="current_assets",OR(A197 = "noncurrent_assets", A197 = "assets" )),B197, ""))</f>
        <v>Pooled Cash And Investments</v>
      </c>
      <c r="F197" t="str">
        <f>IF($D197="","",IF(OR($A197="current_liabilities",OR($A197 = "noncurrent_liabilities", $A197 = "liabilities ")),$B197, ""))</f>
        <v/>
      </c>
      <c r="G197" t="str">
        <f>IF($D197="","",IF($A197="deferred_inflows",$B197, ""))</f>
        <v/>
      </c>
    </row>
    <row r="198" spans="1:7">
      <c r="A198" t="s">
        <v>59</v>
      </c>
      <c r="B198" t="s">
        <v>106</v>
      </c>
      <c r="C198" t="s">
        <v>730</v>
      </c>
      <c r="D198" t="s">
        <v>2568</v>
      </c>
      <c r="E198" t="str">
        <f>IF(D198="","",IF(OR(A198="current_assets",OR(A198 = "noncurrent_assets", A198 = "assets" )),B198, ""))</f>
        <v>Prepaid Deposits</v>
      </c>
      <c r="F198" t="str">
        <f>IF($D198="","",IF(OR($A198="current_liabilities",OR($A198 = "noncurrent_liabilities", $A198 = "liabilities ")),$B198, ""))</f>
        <v/>
      </c>
      <c r="G198" t="str">
        <f>IF($D198="","",IF($A198="deferred_inflows",$B198, ""))</f>
        <v/>
      </c>
    </row>
    <row r="199" spans="1:7">
      <c r="A199" t="s">
        <v>59</v>
      </c>
      <c r="B199" t="s">
        <v>105</v>
      </c>
      <c r="C199" t="s">
        <v>8</v>
      </c>
      <c r="D199" t="s">
        <v>2569</v>
      </c>
      <c r="E199" t="str">
        <f>IF(D199="","",IF(OR(A199="current_assets",OR(A199 = "noncurrent_assets", A199 = "assets" )),B199, ""))</f>
        <v>Prepaid Expenses</v>
      </c>
      <c r="F199" t="str">
        <f>IF($D199="","",IF(OR($A199="current_liabilities",OR($A199 = "noncurrent_liabilities", $A199 = "liabilities ")),$B199, ""))</f>
        <v/>
      </c>
      <c r="G199" t="str">
        <f>IF($D199="","",IF($A199="deferred_inflows",$B199, ""))</f>
        <v/>
      </c>
    </row>
    <row r="200" spans="1:7">
      <c r="A200" t="s">
        <v>59</v>
      </c>
      <c r="B200" t="s">
        <v>107</v>
      </c>
      <c r="C200" t="s">
        <v>731</v>
      </c>
      <c r="D200" t="s">
        <v>1241</v>
      </c>
      <c r="E200" t="str">
        <f>IF(D200="","",IF(OR(A200="current_assets",OR(A200 = "noncurrent_assets", A200 = "assets" )),B200, ""))</f>
        <v/>
      </c>
      <c r="F200" t="str">
        <f>IF($D200="","",IF(OR($A200="current_liabilities",OR($A200 = "noncurrent_liabilities", $A200 = "liabilities ")),$B200, ""))</f>
        <v/>
      </c>
      <c r="G200" t="str">
        <f>IF($D200="","",IF($A200="deferred_inflows",$B200, ""))</f>
        <v/>
      </c>
    </row>
    <row r="201" spans="1:7">
      <c r="A201" t="s">
        <v>59</v>
      </c>
      <c r="B201" t="s">
        <v>416</v>
      </c>
      <c r="C201" t="s">
        <v>732</v>
      </c>
      <c r="D201" t="s">
        <v>2570</v>
      </c>
      <c r="E201" t="str">
        <f>IF(D201="","",IF(OR(A201="current_assets",OR(A201 = "noncurrent_assets", A201 = "assets" )),B201, ""))</f>
        <v>Property Taxes Receivable</v>
      </c>
      <c r="F201" t="str">
        <f>IF($D201="","",IF(OR($A201="current_liabilities",OR($A201 = "noncurrent_liabilities", $A201 = "liabilities ")),$B201, ""))</f>
        <v/>
      </c>
      <c r="G201" t="str">
        <f>IF($D201="","",IF($A201="deferred_inflows",$B201, ""))</f>
        <v/>
      </c>
    </row>
    <row r="202" spans="1:7">
      <c r="A202" t="s">
        <v>59</v>
      </c>
      <c r="B202" t="s">
        <v>417</v>
      </c>
      <c r="C202" t="s">
        <v>733</v>
      </c>
      <c r="D202" t="s">
        <v>1241</v>
      </c>
      <c r="E202" t="str">
        <f>IF(D202="","",IF(OR(A202="current_assets",OR(A202 = "noncurrent_assets", A202 = "assets" )),B202, ""))</f>
        <v/>
      </c>
      <c r="F202" t="str">
        <f>IF($D202="","",IF(OR($A202="current_liabilities",OR($A202 = "noncurrent_liabilities", $A202 = "liabilities ")),$B202, ""))</f>
        <v/>
      </c>
      <c r="G202" t="str">
        <f>IF($D202="","",IF($A202="deferred_inflows",$B202, ""))</f>
        <v/>
      </c>
    </row>
    <row r="203" spans="1:7">
      <c r="A203" t="s">
        <v>59</v>
      </c>
      <c r="B203" t="s">
        <v>418</v>
      </c>
      <c r="C203" t="s">
        <v>734</v>
      </c>
      <c r="D203" t="s">
        <v>2571</v>
      </c>
      <c r="E203" t="str">
        <f>IF(D203="","",IF(OR(A203="current_assets",OR(A203 = "noncurrent_assets", A203 = "assets" )),B203, ""))</f>
        <v>Property Taxes Receivable Net Of Allowance</v>
      </c>
      <c r="F203" t="str">
        <f>IF($D203="","",IF(OR($A203="current_liabilities",OR($A203 = "noncurrent_liabilities", $A203 = "liabilities ")),$B203, ""))</f>
        <v/>
      </c>
      <c r="G203" t="str">
        <f>IF($D203="","",IF($A203="deferred_inflows",$B203, ""))</f>
        <v/>
      </c>
    </row>
    <row r="204" spans="1:7">
      <c r="A204" t="s">
        <v>59</v>
      </c>
      <c r="B204" t="s">
        <v>326</v>
      </c>
      <c r="C204" t="s">
        <v>735</v>
      </c>
      <c r="D204" t="s">
        <v>1241</v>
      </c>
      <c r="E204" t="str">
        <f>IF(D204="","",IF(OR(A204="current_assets",OR(A204 = "noncurrent_assets", A204 = "assets" )),B204, ""))</f>
        <v/>
      </c>
      <c r="F204" t="str">
        <f>IF($D204="","",IF(OR($A204="current_liabilities",OR($A204 = "noncurrent_liabilities", $A204 = "liabilities ")),$B204, ""))</f>
        <v/>
      </c>
      <c r="G204" t="str">
        <f>IF($D204="","",IF($A204="deferred_inflows",$B204, ""))</f>
        <v/>
      </c>
    </row>
    <row r="205" spans="1:7">
      <c r="A205" t="s">
        <v>59</v>
      </c>
      <c r="B205" t="s">
        <v>328</v>
      </c>
      <c r="C205" t="s">
        <v>736</v>
      </c>
      <c r="D205" t="s">
        <v>2572</v>
      </c>
      <c r="E205" t="str">
        <f>IF(D205="","",IF(OR(A205="current_assets",OR(A205 = "noncurrent_assets", A205 = "assets" )),B205, ""))</f>
        <v>Receivables</v>
      </c>
      <c r="F205" t="str">
        <f>IF($D205="","",IF(OR($A205="current_liabilities",OR($A205 = "noncurrent_liabilities", $A205 = "liabilities ")),$B205, ""))</f>
        <v/>
      </c>
      <c r="G205" t="str">
        <f>IF($D205="","",IF($A205="deferred_inflows",$B205, ""))</f>
        <v/>
      </c>
    </row>
    <row r="206" spans="1:7">
      <c r="A206" t="s">
        <v>59</v>
      </c>
      <c r="B206" t="s">
        <v>108</v>
      </c>
      <c r="C206" t="s">
        <v>737</v>
      </c>
      <c r="D206" t="s">
        <v>1241</v>
      </c>
      <c r="E206" t="str">
        <f>IF(D206="","",IF(OR(A206="current_assets",OR(A206 = "noncurrent_assets", A206 = "assets" )),B206, ""))</f>
        <v/>
      </c>
      <c r="F206" t="str">
        <f>IF($D206="","",IF(OR($A206="current_liabilities",OR($A206 = "noncurrent_liabilities", $A206 = "liabilities ")),$B206, ""))</f>
        <v/>
      </c>
      <c r="G206" t="str">
        <f>IF($D206="","",IF($A206="deferred_inflows",$B206, ""))</f>
        <v/>
      </c>
    </row>
    <row r="207" spans="1:7">
      <c r="A207" t="s">
        <v>59</v>
      </c>
      <c r="B207" t="s">
        <v>547</v>
      </c>
      <c r="C207" t="s">
        <v>738</v>
      </c>
      <c r="D207" t="s">
        <v>1241</v>
      </c>
      <c r="E207" t="str">
        <f>IF(D207="","",IF(OR(A207="current_assets",OR(A207 = "noncurrent_assets", A207 = "assets" )),B207, ""))</f>
        <v/>
      </c>
      <c r="F207" t="str">
        <f>IF($D207="","",IF(OR($A207="current_liabilities",OR($A207 = "noncurrent_liabilities", $A207 = "liabilities ")),$B207, ""))</f>
        <v/>
      </c>
      <c r="G207" t="str">
        <f>IF($D207="","",IF($A207="deferred_inflows",$B207, ""))</f>
        <v/>
      </c>
    </row>
    <row r="208" spans="1:7">
      <c r="A208" t="s">
        <v>59</v>
      </c>
      <c r="B208" t="s">
        <v>558</v>
      </c>
      <c r="C208" t="s">
        <v>739</v>
      </c>
      <c r="D208" t="s">
        <v>2573</v>
      </c>
      <c r="E208" t="str">
        <f>IF(D208="","",IF(OR(A208="current_assets",OR(A208 = "noncurrent_assets", A208 = "assets" )),B208, ""))</f>
        <v>Restricted Assets</v>
      </c>
      <c r="F208" t="str">
        <f>IF($D208="","",IF(OR($A208="current_liabilities",OR($A208 = "noncurrent_liabilities", $A208 = "liabilities ")),$B208, ""))</f>
        <v/>
      </c>
      <c r="G208" t="str">
        <f>IF($D208="","",IF($A208="deferred_inflows",$B208, ""))</f>
        <v/>
      </c>
    </row>
    <row r="209" spans="1:7">
      <c r="A209" t="s">
        <v>59</v>
      </c>
      <c r="B209" t="s">
        <v>555</v>
      </c>
      <c r="C209" t="s">
        <v>740</v>
      </c>
      <c r="D209" t="s">
        <v>1241</v>
      </c>
      <c r="E209" t="str">
        <f>IF(D209="","",IF(OR(A209="current_assets",OR(A209 = "noncurrent_assets", A209 = "assets" )),B209, ""))</f>
        <v/>
      </c>
      <c r="F209" t="str">
        <f>IF($D209="","",IF(OR($A209="current_liabilities",OR($A209 = "noncurrent_liabilities", $A209 = "liabilities ")),$B209, ""))</f>
        <v/>
      </c>
      <c r="G209" t="str">
        <f>IF($D209="","",IF($A209="deferred_inflows",$B209, ""))</f>
        <v/>
      </c>
    </row>
    <row r="210" spans="1:7">
      <c r="A210" t="s">
        <v>59</v>
      </c>
      <c r="B210" t="s">
        <v>549</v>
      </c>
      <c r="C210" t="s">
        <v>741</v>
      </c>
      <c r="D210" t="s">
        <v>1241</v>
      </c>
      <c r="E210" t="str">
        <f>IF(D210="","",IF(OR(A210="current_assets",OR(A210 = "noncurrent_assets", A210 = "assets" )),B210, ""))</f>
        <v/>
      </c>
      <c r="F210" t="str">
        <f>IF($D210="","",IF(OR($A210="current_liabilities",OR($A210 = "noncurrent_liabilities", $A210 = "liabilities ")),$B210, ""))</f>
        <v/>
      </c>
      <c r="G210" t="str">
        <f>IF($D210="","",IF($A210="deferred_inflows",$B210, ""))</f>
        <v/>
      </c>
    </row>
    <row r="211" spans="1:7">
      <c r="A211" t="s">
        <v>59</v>
      </c>
      <c r="B211" t="s">
        <v>550</v>
      </c>
      <c r="C211" t="s">
        <v>742</v>
      </c>
      <c r="D211" t="s">
        <v>1241</v>
      </c>
      <c r="E211" t="str">
        <f>IF(D211="","",IF(OR(A211="current_assets",OR(A211 = "noncurrent_assets", A211 = "assets" )),B211, ""))</f>
        <v/>
      </c>
      <c r="F211" t="str">
        <f>IF($D211="","",IF(OR($A211="current_liabilities",OR($A211 = "noncurrent_liabilities", $A211 = "liabilities ")),$B211, ""))</f>
        <v/>
      </c>
      <c r="G211" t="str">
        <f>IF($D211="","",IF($A211="deferred_inflows",$B211, ""))</f>
        <v/>
      </c>
    </row>
    <row r="212" spans="1:7">
      <c r="A212" t="s">
        <v>59</v>
      </c>
      <c r="B212" t="s">
        <v>557</v>
      </c>
      <c r="C212" t="s">
        <v>743</v>
      </c>
      <c r="D212" t="s">
        <v>2574</v>
      </c>
      <c r="E212" t="str">
        <f>IF(D212="","",IF(OR(A212="current_assets",OR(A212 = "noncurrent_assets", A212 = "assets" )),B212, ""))</f>
        <v>Restricted Cash</v>
      </c>
      <c r="F212" t="str">
        <f>IF($D212="","",IF(OR($A212="current_liabilities",OR($A212 = "noncurrent_liabilities", $A212 = "liabilities ")),$B212, ""))</f>
        <v/>
      </c>
      <c r="G212" t="str">
        <f>IF($D212="","",IF($A212="deferred_inflows",$B212, ""))</f>
        <v/>
      </c>
    </row>
    <row r="213" spans="1:7">
      <c r="A213" t="s">
        <v>59</v>
      </c>
      <c r="B213" t="s">
        <v>544</v>
      </c>
      <c r="C213" t="s">
        <v>744</v>
      </c>
      <c r="D213" t="s">
        <v>2575</v>
      </c>
      <c r="E213" t="str">
        <f>IF(D213="","",IF(OR(A213="current_assets",OR(A213 = "noncurrent_assets", A213 = "assets" )),B213, ""))</f>
        <v>Restricted Cash And Cash Equivalents</v>
      </c>
      <c r="F213" t="str">
        <f>IF($D213="","",IF(OR($A213="current_liabilities",OR($A213 = "noncurrent_liabilities", $A213 = "liabilities ")),$B213, ""))</f>
        <v/>
      </c>
      <c r="G213" t="str">
        <f>IF($D213="","",IF($A213="deferred_inflows",$B213, ""))</f>
        <v/>
      </c>
    </row>
    <row r="214" spans="1:7">
      <c r="A214" t="s">
        <v>59</v>
      </c>
      <c r="B214" t="s">
        <v>545</v>
      </c>
      <c r="C214" t="s">
        <v>745</v>
      </c>
      <c r="D214" t="s">
        <v>2576</v>
      </c>
      <c r="E214" t="str">
        <f>IF(D214="","",IF(OR(A214="current_assets",OR(A214 = "noncurrent_assets", A214 = "assets" )),B214, ""))</f>
        <v>Restricted Cash And Investments</v>
      </c>
      <c r="F214" t="str">
        <f>IF($D214="","",IF(OR($A214="current_liabilities",OR($A214 = "noncurrent_liabilities", $A214 = "liabilities ")),$B214, ""))</f>
        <v/>
      </c>
      <c r="G214" t="str">
        <f>IF($D214="","",IF($A214="deferred_inflows",$B214, ""))</f>
        <v/>
      </c>
    </row>
    <row r="215" spans="1:7">
      <c r="A215" t="s">
        <v>59</v>
      </c>
      <c r="B215" t="s">
        <v>554</v>
      </c>
      <c r="C215" t="s">
        <v>746</v>
      </c>
      <c r="D215" t="s">
        <v>1241</v>
      </c>
      <c r="E215" t="str">
        <f>IF(D215="","",IF(OR(A215="current_assets",OR(A215 = "noncurrent_assets", A215 = "assets" )),B215, ""))</f>
        <v/>
      </c>
      <c r="F215" t="str">
        <f>IF($D215="","",IF(OR($A215="current_liabilities",OR($A215 = "noncurrent_liabilities", $A215 = "liabilities ")),$B215, ""))</f>
        <v/>
      </c>
      <c r="G215" t="str">
        <f>IF($D215="","",IF($A215="deferred_inflows",$B215, ""))</f>
        <v/>
      </c>
    </row>
    <row r="216" spans="1:7">
      <c r="A216" t="s">
        <v>59</v>
      </c>
      <c r="B216" t="s">
        <v>553</v>
      </c>
      <c r="C216" t="s">
        <v>747</v>
      </c>
      <c r="D216" t="s">
        <v>1241</v>
      </c>
      <c r="E216" t="str">
        <f>IF(D216="","",IF(OR(A216="current_assets",OR(A216 = "noncurrent_assets", A216 = "assets" )),B216, ""))</f>
        <v/>
      </c>
      <c r="F216" t="str">
        <f>IF($D216="","",IF(OR($A216="current_liabilities",OR($A216 = "noncurrent_liabilities", $A216 = "liabilities ")),$B216, ""))</f>
        <v/>
      </c>
      <c r="G216" t="str">
        <f>IF($D216="","",IF($A216="deferred_inflows",$B216, ""))</f>
        <v/>
      </c>
    </row>
    <row r="217" spans="1:7">
      <c r="A217" t="s">
        <v>59</v>
      </c>
      <c r="B217" t="s">
        <v>551</v>
      </c>
      <c r="C217" t="s">
        <v>748</v>
      </c>
      <c r="D217" t="s">
        <v>1241</v>
      </c>
      <c r="E217" t="str">
        <f>IF(D217="","",IF(OR(A217="current_assets",OR(A217 = "noncurrent_assets", A217 = "assets" )),B217, ""))</f>
        <v/>
      </c>
      <c r="F217" t="str">
        <f>IF($D217="","",IF(OR($A217="current_liabilities",OR($A217 = "noncurrent_liabilities", $A217 = "liabilities ")),$B217, ""))</f>
        <v/>
      </c>
      <c r="G217" t="str">
        <f>IF($D217="","",IF($A217="deferred_inflows",$B217, ""))</f>
        <v/>
      </c>
    </row>
    <row r="218" spans="1:7">
      <c r="A218" t="s">
        <v>59</v>
      </c>
      <c r="B218" t="s">
        <v>548</v>
      </c>
      <c r="C218" t="s">
        <v>749</v>
      </c>
      <c r="D218" t="s">
        <v>1241</v>
      </c>
      <c r="E218" t="str">
        <f>IF(D218="","",IF(OR(A218="current_assets",OR(A218 = "noncurrent_assets", A218 = "assets" )),B218, ""))</f>
        <v/>
      </c>
      <c r="F218" t="str">
        <f>IF($D218="","",IF(OR($A218="current_liabilities",OR($A218 = "noncurrent_liabilities", $A218 = "liabilities ")),$B218, ""))</f>
        <v/>
      </c>
      <c r="G218" t="str">
        <f>IF($D218="","",IF($A218="deferred_inflows",$B218, ""))</f>
        <v/>
      </c>
    </row>
    <row r="219" spans="1:7">
      <c r="A219" t="s">
        <v>59</v>
      </c>
      <c r="B219" t="s">
        <v>552</v>
      </c>
      <c r="C219" t="s">
        <v>750</v>
      </c>
      <c r="D219" t="s">
        <v>1241</v>
      </c>
      <c r="E219" t="str">
        <f>IF(D219="","",IF(OR(A219="current_assets",OR(A219 = "noncurrent_assets", A219 = "assets" )),B219, ""))</f>
        <v/>
      </c>
      <c r="F219" t="str">
        <f>IF($D219="","",IF(OR($A219="current_liabilities",OR($A219 = "noncurrent_liabilities", $A219 = "liabilities ")),$B219, ""))</f>
        <v/>
      </c>
      <c r="G219" t="str">
        <f>IF($D219="","",IF($A219="deferred_inflows",$B219, ""))</f>
        <v/>
      </c>
    </row>
    <row r="220" spans="1:7">
      <c r="A220" t="s">
        <v>59</v>
      </c>
      <c r="B220" t="s">
        <v>393</v>
      </c>
      <c r="C220" t="s">
        <v>751</v>
      </c>
      <c r="D220" t="s">
        <v>1241</v>
      </c>
      <c r="E220" t="str">
        <f>IF(D220="","",IF(OR(A220="current_assets",OR(A220 = "noncurrent_assets", A220 = "assets" )),B220, ""))</f>
        <v/>
      </c>
      <c r="F220" t="str">
        <f>IF($D220="","",IF(OR($A220="current_liabilities",OR($A220 = "noncurrent_liabilities", $A220 = "liabilities ")),$B220, ""))</f>
        <v/>
      </c>
      <c r="G220" t="str">
        <f>IF($D220="","",IF($A220="deferred_inflows",$B220, ""))</f>
        <v/>
      </c>
    </row>
    <row r="221" spans="1:7">
      <c r="A221" t="s">
        <v>59</v>
      </c>
      <c r="B221" t="s">
        <v>513</v>
      </c>
      <c r="C221" t="s">
        <v>752</v>
      </c>
      <c r="D221" t="s">
        <v>2577</v>
      </c>
      <c r="E221" t="str">
        <f>IF(D221="","",IF(OR(A221="current_assets",OR(A221 = "noncurrent_assets", A221 = "assets" )),B221, ""))</f>
        <v>Sales Tax Receivable</v>
      </c>
      <c r="F221" t="str">
        <f>IF($D221="","",IF(OR($A221="current_liabilities",OR($A221 = "noncurrent_liabilities", $A221 = "liabilities ")),$B221, ""))</f>
        <v/>
      </c>
      <c r="G221" t="str">
        <f>IF($D221="","",IF($A221="deferred_inflows",$B221, ""))</f>
        <v/>
      </c>
    </row>
    <row r="222" spans="1:7">
      <c r="A222" t="s">
        <v>59</v>
      </c>
      <c r="B222" t="s">
        <v>110</v>
      </c>
      <c r="C222" t="s">
        <v>753</v>
      </c>
      <c r="D222" t="s">
        <v>2578</v>
      </c>
      <c r="E222" t="str">
        <f>IF(D222="","",IF(OR(A222="current_assets",OR(A222 = "noncurrent_assets", A222 = "assets" )),B222, ""))</f>
        <v>Securities Lending Collateral Assets</v>
      </c>
      <c r="F222" t="str">
        <f>IF($D222="","",IF(OR($A222="current_liabilities",OR($A222 = "noncurrent_liabilities", $A222 = "liabilities ")),$B222, ""))</f>
        <v/>
      </c>
      <c r="G222" t="str">
        <f>IF($D222="","",IF($A222="deferred_inflows",$B222, ""))</f>
        <v/>
      </c>
    </row>
    <row r="223" spans="1:7">
      <c r="A223" t="s">
        <v>59</v>
      </c>
      <c r="B223" t="s">
        <v>403</v>
      </c>
      <c r="C223" t="s">
        <v>754</v>
      </c>
      <c r="D223" t="s">
        <v>2579</v>
      </c>
      <c r="E223" t="str">
        <f>IF(D223="","",IF(OR(A223="current_assets",OR(A223 = "noncurrent_assets", A223 = "assets" )),B223, ""))</f>
        <v>Securities Lending Obligations Liability</v>
      </c>
      <c r="F223" t="str">
        <f>IF($D223="","",IF(OR($A223="current_liabilities",OR($A223 = "noncurrent_liabilities", $A223 = "liabilities ")),$B223, ""))</f>
        <v/>
      </c>
      <c r="G223" t="str">
        <f>IF($D223="","",IF($A223="deferred_inflows",$B223, ""))</f>
        <v/>
      </c>
    </row>
    <row r="224" spans="1:7">
      <c r="A224" t="s">
        <v>59</v>
      </c>
      <c r="B224" t="s">
        <v>388</v>
      </c>
      <c r="C224" t="s">
        <v>755</v>
      </c>
      <c r="D224" t="s">
        <v>1241</v>
      </c>
      <c r="E224" t="str">
        <f>IF(D224="","",IF(OR(A224="current_assets",OR(A224 = "noncurrent_assets", A224 = "assets" )),B224, ""))</f>
        <v/>
      </c>
      <c r="F224" t="str">
        <f>IF($D224="","",IF(OR($A224="current_liabilities",OR($A224 = "noncurrent_liabilities", $A224 = "liabilities ")),$B224, ""))</f>
        <v/>
      </c>
      <c r="G224" t="str">
        <f>IF($D224="","",IF($A224="deferred_inflows",$B224, ""))</f>
        <v/>
      </c>
    </row>
    <row r="225" spans="1:7">
      <c r="A225" t="s">
        <v>59</v>
      </c>
      <c r="B225" t="s">
        <v>94</v>
      </c>
      <c r="C225" t="s">
        <v>756</v>
      </c>
      <c r="D225" t="s">
        <v>2580</v>
      </c>
      <c r="E225" t="str">
        <f>IF(D225="","",IF(OR(A225="current_assets",OR(A225 = "noncurrent_assets", A225 = "assets" )),B225, ""))</f>
        <v>Service Fees Receivable</v>
      </c>
      <c r="F225" t="str">
        <f>IF($D225="","",IF(OR($A225="current_liabilities",OR($A225 = "noncurrent_liabilities", $A225 = "liabilities ")),$B225, ""))</f>
        <v/>
      </c>
      <c r="G225" t="str">
        <f>IF($D225="","",IF($A225="deferred_inflows",$B225, ""))</f>
        <v/>
      </c>
    </row>
    <row r="226" spans="1:7">
      <c r="A226" t="s">
        <v>59</v>
      </c>
      <c r="B226" t="s">
        <v>120</v>
      </c>
      <c r="C226" t="s">
        <v>757</v>
      </c>
      <c r="D226" t="s">
        <v>2581</v>
      </c>
      <c r="E226" t="str">
        <f>IF(D226="","",IF(OR(A226="current_assets",OR(A226 = "noncurrent_assets", A226 = "assets" )),B226, ""))</f>
        <v>Special Assessment Taxes Receivable</v>
      </c>
      <c r="F226" t="str">
        <f>IF($D226="","",IF(OR($A226="current_liabilities",OR($A226 = "noncurrent_liabilities", $A226 = "liabilities ")),$B226, ""))</f>
        <v/>
      </c>
      <c r="G226" t="str">
        <f>IF($D226="","",IF($A226="deferred_inflows",$B226, ""))</f>
        <v/>
      </c>
    </row>
    <row r="227" spans="1:7">
      <c r="A227" t="s">
        <v>59</v>
      </c>
      <c r="B227" t="s">
        <v>121</v>
      </c>
      <c r="C227" t="s">
        <v>758</v>
      </c>
      <c r="D227" t="s">
        <v>2582</v>
      </c>
      <c r="E227" t="str">
        <f>IF(D227="","",IF(OR(A227="current_assets",OR(A227 = "noncurrent_assets", A227 = "assets" )),B227, ""))</f>
        <v>Special Assessment Taxes Receivable Unavailable</v>
      </c>
      <c r="F227" t="str">
        <f>IF($D227="","",IF(OR($A227="current_liabilities",OR($A227 = "noncurrent_liabilities", $A227 = "liabilities ")),$B227, ""))</f>
        <v/>
      </c>
      <c r="G227" t="str">
        <f>IF($D227="","",IF($A227="deferred_inflows",$B227, ""))</f>
        <v/>
      </c>
    </row>
    <row r="228" spans="1:7">
      <c r="A228" t="s">
        <v>59</v>
      </c>
      <c r="B228" t="s">
        <v>510</v>
      </c>
      <c r="C228" t="s">
        <v>759</v>
      </c>
      <c r="D228" t="s">
        <v>2583</v>
      </c>
      <c r="E228" t="str">
        <f>IF(D228="","",IF(OR(A228="current_assets",OR(A228 = "noncurrent_assets", A228 = "assets" )),B228, ""))</f>
        <v>Special Assessments Receivable Delinquent</v>
      </c>
      <c r="F228" t="str">
        <f>IF($D228="","",IF(OR($A228="current_liabilities",OR($A228 = "noncurrent_liabilities", $A228 = "liabilities ")),$B228, ""))</f>
        <v/>
      </c>
      <c r="G228" t="str">
        <f>IF($D228="","",IF($A228="deferred_inflows",$B228, ""))</f>
        <v/>
      </c>
    </row>
    <row r="229" spans="1:7">
      <c r="A229" t="s">
        <v>59</v>
      </c>
      <c r="B229" t="s">
        <v>515</v>
      </c>
      <c r="C229" t="s">
        <v>760</v>
      </c>
      <c r="D229" t="s">
        <v>2584</v>
      </c>
      <c r="E229" t="str">
        <f>IF(D229="","",IF(OR(A229="current_assets",OR(A229 = "noncurrent_assets", A229 = "assets" )),B229, ""))</f>
        <v>Taxes Receivable</v>
      </c>
      <c r="F229" t="str">
        <f>IF($D229="","",IF(OR($A229="current_liabilities",OR($A229 = "noncurrent_liabilities", $A229 = "liabilities ")),$B229, ""))</f>
        <v/>
      </c>
      <c r="G229" t="str">
        <f>IF($D229="","",IF($A229="deferred_inflows",$B229, ""))</f>
        <v/>
      </c>
    </row>
    <row r="230" spans="1:7">
      <c r="A230" t="s">
        <v>59</v>
      </c>
      <c r="B230" t="s">
        <v>509</v>
      </c>
      <c r="C230" t="s">
        <v>761</v>
      </c>
      <c r="D230" t="s">
        <v>2585</v>
      </c>
      <c r="E230" t="str">
        <f>IF(D230="","",IF(OR(A230="current_assets",OR(A230 = "noncurrent_assets", A230 = "assets" )),B230, ""))</f>
        <v>Taxes Receivable Delinquent Personal Property</v>
      </c>
      <c r="F230" t="str">
        <f>IF($D230="","",IF(OR($A230="current_liabilities",OR($A230 = "noncurrent_liabilities", $A230 = "liabilities ")),$B230, ""))</f>
        <v/>
      </c>
      <c r="G230" t="str">
        <f>IF($D230="","",IF($A230="deferred_inflows",$B230, ""))</f>
        <v/>
      </c>
    </row>
    <row r="231" spans="1:7">
      <c r="A231" t="s">
        <v>59</v>
      </c>
      <c r="B231" t="s">
        <v>508</v>
      </c>
      <c r="C231" t="s">
        <v>762</v>
      </c>
      <c r="D231" t="s">
        <v>2586</v>
      </c>
      <c r="E231" t="str">
        <f>IF(D231="","",IF(OR(A231="current_assets",OR(A231 = "noncurrent_assets", A231 = "assets" )),B231, ""))</f>
        <v>Taxes Receivable Delinquent Real Property</v>
      </c>
      <c r="F231" t="str">
        <f>IF($D231="","",IF(OR($A231="current_liabilities",OR($A231 = "noncurrent_liabilities", $A231 = "liabilities ")),$B231, ""))</f>
        <v/>
      </c>
      <c r="G231" t="str">
        <f>IF($D231="","",IF($A231="deferred_inflows",$B231, ""))</f>
        <v/>
      </c>
    </row>
    <row r="232" spans="1:7">
      <c r="A232" t="s">
        <v>59</v>
      </c>
      <c r="B232" t="s">
        <v>506</v>
      </c>
      <c r="C232" t="s">
        <v>763</v>
      </c>
      <c r="D232" t="s">
        <v>2587</v>
      </c>
      <c r="E232" t="str">
        <f>IF(D232="","",IF(OR(A232="current_assets",OR(A232 = "noncurrent_assets", A232 = "assets" )),B232, ""))</f>
        <v>Taxes Receivable Personal Property Current Levy</v>
      </c>
      <c r="F232" t="str">
        <f>IF($D232="","",IF(OR($A232="current_liabilities",OR($A232 = "noncurrent_liabilities", $A232 = "liabilities ")),$B232, ""))</f>
        <v/>
      </c>
      <c r="G232" t="str">
        <f>IF($D232="","",IF($A232="deferred_inflows",$B232, ""))</f>
        <v/>
      </c>
    </row>
    <row r="233" spans="1:7">
      <c r="A233" t="s">
        <v>59</v>
      </c>
      <c r="B233" t="s">
        <v>507</v>
      </c>
      <c r="C233" t="s">
        <v>764</v>
      </c>
      <c r="D233" t="s">
        <v>2588</v>
      </c>
      <c r="E233" t="str">
        <f>IF(D233="","",IF(OR(A233="current_assets",OR(A233 = "noncurrent_assets", A233 = "assets" )),B233, ""))</f>
        <v>Taxes Receivable Real Property Current Levy</v>
      </c>
      <c r="F233" t="str">
        <f>IF($D233="","",IF(OR($A233="current_liabilities",OR($A233 = "noncurrent_liabilities", $A233 = "liabilities ")),$B233, ""))</f>
        <v/>
      </c>
      <c r="G233" t="str">
        <f>IF($D233="","",IF($A233="deferred_inflows",$B233, ""))</f>
        <v/>
      </c>
    </row>
    <row r="234" spans="1:7">
      <c r="A234" t="s">
        <v>59</v>
      </c>
      <c r="B234" t="s">
        <v>80</v>
      </c>
      <c r="C234" t="s">
        <v>765</v>
      </c>
      <c r="D234" t="s">
        <v>1241</v>
      </c>
      <c r="E234" t="str">
        <f>IF(D234="","",IF(OR(A234="current_assets",OR(A234 = "noncurrent_assets", A234 = "assets" )),B234, ""))</f>
        <v/>
      </c>
      <c r="F234" t="str">
        <f>IF($D234="","",IF(OR($A234="current_liabilities",OR($A234 = "noncurrent_liabilities", $A234 = "liabilities ")),$B234, ""))</f>
        <v/>
      </c>
      <c r="G234" t="str">
        <f>IF($D234="","",IF($A234="deferred_inflows",$B234, ""))</f>
        <v/>
      </c>
    </row>
    <row r="235" spans="1:7">
      <c r="A235" t="s">
        <v>59</v>
      </c>
      <c r="B235" t="s">
        <v>81</v>
      </c>
      <c r="C235" t="s">
        <v>766</v>
      </c>
      <c r="D235" t="s">
        <v>1241</v>
      </c>
      <c r="E235" t="str">
        <f>IF(D235="","",IF(OR(A235="current_assets",OR(A235 = "noncurrent_assets", A235 = "assets" )),B235, ""))</f>
        <v/>
      </c>
      <c r="F235" t="str">
        <f>IF($D235="","",IF(OR($A235="current_liabilities",OR($A235 = "noncurrent_liabilities", $A235 = "liabilities ")),$B235, ""))</f>
        <v/>
      </c>
      <c r="G235" t="str">
        <f>IF($D235="","",IF($A235="deferred_inflows",$B235, ""))</f>
        <v/>
      </c>
    </row>
    <row r="236" spans="1:7">
      <c r="A236" t="s">
        <v>59</v>
      </c>
      <c r="B236" t="s">
        <v>82</v>
      </c>
      <c r="C236" t="s">
        <v>767</v>
      </c>
      <c r="D236" t="s">
        <v>1241</v>
      </c>
      <c r="E236" t="str">
        <f>IF(D236="","",IF(OR(A236="current_assets",OR(A236 = "noncurrent_assets", A236 = "assets" )),B236, ""))</f>
        <v/>
      </c>
      <c r="F236" t="str">
        <f>IF($D236="","",IF(OR($A236="current_liabilities",OR($A236 = "noncurrent_liabilities", $A236 = "liabilities ")),$B236, ""))</f>
        <v/>
      </c>
      <c r="G236" t="str">
        <f>IF($D236="","",IF($A236="deferred_inflows",$B236, ""))</f>
        <v/>
      </c>
    </row>
    <row r="237" spans="1:7">
      <c r="A237" t="s">
        <v>59</v>
      </c>
      <c r="B237" t="s">
        <v>67</v>
      </c>
      <c r="C237" t="s">
        <v>768</v>
      </c>
      <c r="D237" t="s">
        <v>1241</v>
      </c>
      <c r="E237" t="str">
        <f>IF(D237="","",IF(OR(A237="current_assets",OR(A237 = "noncurrent_assets", A237 = "assets" )),B237, ""))</f>
        <v/>
      </c>
      <c r="F237" t="str">
        <f>IF($D237="","",IF(OR($A237="current_liabilities",OR($A237 = "noncurrent_liabilities", $A237 = "liabilities ")),$B237, ""))</f>
        <v/>
      </c>
      <c r="G237" t="str">
        <f>IF($D237="","",IF($A237="deferred_inflows",$B237, ""))</f>
        <v/>
      </c>
    </row>
    <row r="238" spans="1:7">
      <c r="A238" t="s">
        <v>59</v>
      </c>
      <c r="B238" t="s">
        <v>74</v>
      </c>
      <c r="C238" t="s">
        <v>769</v>
      </c>
      <c r="D238" t="s">
        <v>1241</v>
      </c>
      <c r="E238" t="str">
        <f>IF(D238="","",IF(OR(A238="current_assets",OR(A238 = "noncurrent_assets", A238 = "assets" )),B238, ""))</f>
        <v/>
      </c>
      <c r="F238" t="str">
        <f>IF($D238="","",IF(OR($A238="current_liabilities",OR($A238 = "noncurrent_liabilities", $A238 = "liabilities ")),$B238, ""))</f>
        <v/>
      </c>
      <c r="G238" t="str">
        <f>IF($D238="","",IF($A238="deferred_inflows",$B238, ""))</f>
        <v/>
      </c>
    </row>
    <row r="239" spans="1:7">
      <c r="A239" t="s">
        <v>59</v>
      </c>
      <c r="B239" t="s">
        <v>75</v>
      </c>
      <c r="C239" t="s">
        <v>770</v>
      </c>
      <c r="D239" t="s">
        <v>1241</v>
      </c>
      <c r="E239" t="str">
        <f>IF(D239="","",IF(OR(A239="current_assets",OR(A239 = "noncurrent_assets", A239 = "assets" )),B239, ""))</f>
        <v/>
      </c>
      <c r="F239" t="str">
        <f>IF($D239="","",IF(OR($A239="current_liabilities",OR($A239 = "noncurrent_liabilities", $A239 = "liabilities ")),$B239, ""))</f>
        <v/>
      </c>
      <c r="G239" t="str">
        <f>IF($D239="","",IF($A239="deferred_inflows",$B239, ""))</f>
        <v/>
      </c>
    </row>
    <row r="240" spans="1:7">
      <c r="A240" t="s">
        <v>59</v>
      </c>
      <c r="B240" t="s">
        <v>76</v>
      </c>
      <c r="C240" t="s">
        <v>771</v>
      </c>
      <c r="D240" t="s">
        <v>1241</v>
      </c>
      <c r="E240" t="str">
        <f>IF(D240="","",IF(OR(A240="current_assets",OR(A240 = "noncurrent_assets", A240 = "assets" )),B240, ""))</f>
        <v/>
      </c>
      <c r="F240" t="str">
        <f>IF($D240="","",IF(OR($A240="current_liabilities",OR($A240 = "noncurrent_liabilities", $A240 = "liabilities ")),$B240, ""))</f>
        <v/>
      </c>
      <c r="G240" t="str">
        <f>IF($D240="","",IF($A240="deferred_inflows",$B240, ""))</f>
        <v/>
      </c>
    </row>
    <row r="241" spans="1:7">
      <c r="A241" t="s">
        <v>59</v>
      </c>
      <c r="B241" t="s">
        <v>68</v>
      </c>
      <c r="C241" t="s">
        <v>772</v>
      </c>
      <c r="D241" t="s">
        <v>1241</v>
      </c>
      <c r="E241" t="str">
        <f>IF(D241="","",IF(OR(A241="current_assets",OR(A241 = "noncurrent_assets", A241 = "assets" )),B241, ""))</f>
        <v/>
      </c>
      <c r="F241" t="str">
        <f>IF($D241="","",IF(OR($A241="current_liabilities",OR($A241 = "noncurrent_liabilities", $A241 = "liabilities ")),$B241, ""))</f>
        <v/>
      </c>
      <c r="G241" t="str">
        <f>IF($D241="","",IF($A241="deferred_inflows",$B241, ""))</f>
        <v/>
      </c>
    </row>
    <row r="242" spans="1:7">
      <c r="A242" t="s">
        <v>59</v>
      </c>
      <c r="B242" t="s">
        <v>89</v>
      </c>
      <c r="C242" t="s">
        <v>773</v>
      </c>
      <c r="D242" t="s">
        <v>2589</v>
      </c>
      <c r="E242" t="str">
        <f>IF(D242="","",IF(OR(A242="current_assets",OR(A242 = "noncurrent_assets", A242 = "assets" )),B242, ""))</f>
        <v>Tuition And Fees Allowances</v>
      </c>
      <c r="F242" t="str">
        <f>IF($D242="","",IF(OR($A242="current_liabilities",OR($A242 = "noncurrent_liabilities", $A242 = "liabilities ")),$B242, ""))</f>
        <v/>
      </c>
      <c r="G242" t="str">
        <f>IF($D242="","",IF($A242="deferred_inflows",$B242, ""))</f>
        <v/>
      </c>
    </row>
    <row r="243" spans="1:7">
      <c r="A243" t="s">
        <v>59</v>
      </c>
      <c r="B243" t="s">
        <v>88</v>
      </c>
      <c r="C243" t="s">
        <v>774</v>
      </c>
      <c r="D243" t="s">
        <v>2590</v>
      </c>
      <c r="E243" t="str">
        <f>IF(D243="","",IF(OR(A243="current_assets",OR(A243 = "noncurrent_assets", A243 = "assets" )),B243, ""))</f>
        <v>Tuition And Fees Receivable</v>
      </c>
      <c r="F243" t="str">
        <f>IF($D243="","",IF(OR($A243="current_liabilities",OR($A243 = "noncurrent_liabilities", $A243 = "liabilities ")),$B243, ""))</f>
        <v/>
      </c>
      <c r="G243" t="str">
        <f>IF($D243="","",IF($A243="deferred_inflows",$B243, ""))</f>
        <v/>
      </c>
    </row>
    <row r="244" spans="1:7">
      <c r="A244" t="s">
        <v>59</v>
      </c>
      <c r="B244" t="s">
        <v>90</v>
      </c>
      <c r="C244" t="s">
        <v>775</v>
      </c>
      <c r="D244" t="s">
        <v>2591</v>
      </c>
      <c r="E244" t="str">
        <f>IF(D244="","",IF(OR(A244="current_assets",OR(A244 = "noncurrent_assets", A244 = "assets" )),B244, ""))</f>
        <v>Tuition And Fees Receivable Net Of Allowance</v>
      </c>
      <c r="F244" t="str">
        <f>IF($D244="","",IF(OR($A244="current_liabilities",OR($A244 = "noncurrent_liabilities", $A244 = "liabilities ")),$B244, ""))</f>
        <v/>
      </c>
      <c r="G244" t="str">
        <f>IF($D244="","",IF($A244="deferred_inflows",$B244, ""))</f>
        <v/>
      </c>
    </row>
    <row r="245" spans="1:7">
      <c r="A245" t="s">
        <v>59</v>
      </c>
      <c r="B245" t="s">
        <v>386</v>
      </c>
      <c r="C245" t="s">
        <v>776</v>
      </c>
      <c r="D245" t="s">
        <v>1241</v>
      </c>
      <c r="E245" t="str">
        <f>IF(D245="","",IF(OR(A245="current_assets",OR(A245 = "noncurrent_assets", A245 = "assets" )),B245, ""))</f>
        <v/>
      </c>
      <c r="F245" t="str">
        <f>IF($D245="","",IF(OR($A245="current_liabilities",OR($A245 = "noncurrent_liabilities", $A245 = "liabilities ")),$B245, ""))</f>
        <v/>
      </c>
      <c r="G245" t="str">
        <f>IF($D245="","",IF($A245="deferred_inflows",$B245, ""))</f>
        <v/>
      </c>
    </row>
    <row r="246" spans="1:7">
      <c r="A246" t="s">
        <v>59</v>
      </c>
      <c r="B246" t="s">
        <v>109</v>
      </c>
      <c r="C246" t="s">
        <v>777</v>
      </c>
      <c r="D246" t="s">
        <v>1241</v>
      </c>
      <c r="E246" t="str">
        <f>IF(D246="","",IF(OR(A246="current_assets",OR(A246 = "noncurrent_assets", A246 = "assets" )),B246, ""))</f>
        <v/>
      </c>
      <c r="F246" t="str">
        <f>IF($D246="","",IF(OR($A246="current_liabilities",OR($A246 = "noncurrent_liabilities", $A246 = "liabilities ")),$B246, ""))</f>
        <v/>
      </c>
      <c r="G246" t="str">
        <f>IF($D246="","",IF($A246="deferred_inflows",$B246, ""))</f>
        <v/>
      </c>
    </row>
    <row r="247" spans="1:7">
      <c r="A247" t="s">
        <v>59</v>
      </c>
      <c r="B247" t="s">
        <v>383</v>
      </c>
      <c r="C247" t="s">
        <v>778</v>
      </c>
      <c r="D247" t="s">
        <v>1241</v>
      </c>
      <c r="E247" t="str">
        <f>IF(D247="","",IF(OR(A247="current_assets",OR(A247 = "noncurrent_assets", A247 = "assets" )),B247, ""))</f>
        <v/>
      </c>
      <c r="F247" t="str">
        <f>IF($D247="","",IF(OR($A247="current_liabilities",OR($A247 = "noncurrent_liabilities", $A247 = "liabilities ")),$B247, ""))</f>
        <v/>
      </c>
      <c r="G247" t="str">
        <f>IF($D247="","",IF($A247="deferred_inflows",$B247, ""))</f>
        <v/>
      </c>
    </row>
    <row r="248" spans="1:7">
      <c r="A248" t="s">
        <v>59</v>
      </c>
      <c r="B248" t="s">
        <v>394</v>
      </c>
      <c r="C248" t="s">
        <v>779</v>
      </c>
      <c r="D248" t="s">
        <v>1241</v>
      </c>
      <c r="E248" t="str">
        <f>IF(D248="","",IF(OR(A248="current_assets",OR(A248 = "noncurrent_assets", A248 = "assets" )),B248, ""))</f>
        <v/>
      </c>
      <c r="F248" t="str">
        <f>IF($D248="","",IF(OR($A248="current_liabilities",OR($A248 = "noncurrent_liabilities", $A248 = "liabilities ")),$B248, ""))</f>
        <v/>
      </c>
      <c r="G248" t="str">
        <f>IF($D248="","",IF($A248="deferred_inflows",$B248, ""))</f>
        <v/>
      </c>
    </row>
    <row r="249" spans="1:7">
      <c r="A249" t="s">
        <v>59</v>
      </c>
      <c r="B249" t="s">
        <v>132</v>
      </c>
      <c r="C249" t="s">
        <v>780</v>
      </c>
      <c r="D249" t="s">
        <v>1241</v>
      </c>
      <c r="E249" t="str">
        <f>IF(D249="","",IF(OR(A249="current_assets",OR(A249 = "noncurrent_assets", A249 = "assets" )),B249, ""))</f>
        <v/>
      </c>
      <c r="F249" t="str">
        <f>IF($D249="","",IF(OR($A249="current_liabilities",OR($A249 = "noncurrent_liabilities", $A249 = "liabilities ")),$B249, ""))</f>
        <v/>
      </c>
      <c r="G249" t="str">
        <f>IF($D249="","",IF($A249="deferred_inflows",$B249, ""))</f>
        <v/>
      </c>
    </row>
    <row r="250" spans="1:7">
      <c r="A250" t="s">
        <v>59</v>
      </c>
      <c r="B250" t="s">
        <v>134</v>
      </c>
      <c r="C250" t="s">
        <v>781</v>
      </c>
      <c r="D250" t="s">
        <v>1241</v>
      </c>
      <c r="E250" t="str">
        <f>IF(D250="","",IF(OR(A250="current_assets",OR(A250 = "noncurrent_assets", A250 = "assets" )),B250, ""))</f>
        <v/>
      </c>
      <c r="F250" t="str">
        <f>IF($D250="","",IF(OR($A250="current_liabilities",OR($A250 = "noncurrent_liabilities", $A250 = "liabilities ")),$B250, ""))</f>
        <v/>
      </c>
      <c r="G250" t="str">
        <f>IF($D250="","",IF($A250="deferred_inflows",$B250, ""))</f>
        <v/>
      </c>
    </row>
    <row r="251" spans="1:7">
      <c r="A251" t="s">
        <v>59</v>
      </c>
      <c r="B251" t="s">
        <v>135</v>
      </c>
      <c r="C251" t="s">
        <v>782</v>
      </c>
      <c r="D251" t="s">
        <v>1241</v>
      </c>
      <c r="E251" t="str">
        <f>IF(D251="","",IF(OR(A251="current_assets",OR(A251 = "noncurrent_assets", A251 = "assets" )),B251, ""))</f>
        <v/>
      </c>
      <c r="F251" t="str">
        <f>IF($D251="","",IF(OR($A251="current_liabilities",OR($A251 = "noncurrent_liabilities", $A251 = "liabilities ")),$B251, ""))</f>
        <v/>
      </c>
      <c r="G251" t="str">
        <f>IF($D251="","",IF($A251="deferred_inflows",$B251, ""))</f>
        <v/>
      </c>
    </row>
    <row r="252" spans="1:7">
      <c r="A252" t="s">
        <v>59</v>
      </c>
      <c r="B252" t="s">
        <v>401</v>
      </c>
      <c r="C252" t="s">
        <v>783</v>
      </c>
      <c r="D252" t="s">
        <v>1241</v>
      </c>
      <c r="E252" t="str">
        <f>IF(D252="","",IF(OR(A252="current_assets",OR(A252 = "noncurrent_assets", A252 = "assets" )),B252, ""))</f>
        <v/>
      </c>
      <c r="F252" t="str">
        <f>IF($D252="","",IF(OR($A252="current_liabilities",OR($A252 = "noncurrent_liabilities", $A252 = "liabilities ")),$B252, ""))</f>
        <v/>
      </c>
      <c r="G252" t="str">
        <f>IF($D252="","",IF($A252="deferred_inflows",$B252, ""))</f>
        <v/>
      </c>
    </row>
    <row r="253" spans="1:7">
      <c r="A253" t="s">
        <v>59</v>
      </c>
      <c r="B253" t="s">
        <v>69</v>
      </c>
      <c r="C253" t="s">
        <v>784</v>
      </c>
      <c r="D253" t="s">
        <v>1241</v>
      </c>
      <c r="E253" t="str">
        <f>IF(D253="","",IF(OR(A253="current_assets",OR(A253 = "noncurrent_assets", A253 = "assets" )),B253, ""))</f>
        <v/>
      </c>
      <c r="F253" t="str">
        <f>IF($D253="","",IF(OR($A253="current_liabilities",OR($A253 = "noncurrent_liabilities", $A253 = "liabilities ")),$B253, ""))</f>
        <v/>
      </c>
      <c r="G253" t="str">
        <f>IF($D253="","",IF($A253="deferred_inflows",$B253, ""))</f>
        <v/>
      </c>
    </row>
    <row r="254" spans="1:7">
      <c r="A254" t="s">
        <v>60</v>
      </c>
      <c r="B254" t="s">
        <v>434</v>
      </c>
      <c r="C254" t="s">
        <v>26</v>
      </c>
      <c r="D254" t="s">
        <v>2592</v>
      </c>
      <c r="E254" t="str">
        <f>IF(D254="","",IF(OR(A254="current_assets",OR(A254 = "noncurrent_assets", A254 = "assets" )),B254, ""))</f>
        <v/>
      </c>
      <c r="F254" t="str">
        <f>IF($D254="","",IF(OR($A254="current_liabilities",OR($A254 = "noncurrent_liabilities", $A254 = "liabilities ")),$B254, ""))</f>
        <v>Accounts Payable</v>
      </c>
      <c r="G254" t="str">
        <f>IF($D254="","",IF($A254="deferred_inflows",$B254, ""))</f>
        <v/>
      </c>
    </row>
    <row r="255" spans="1:7">
      <c r="A255" t="s">
        <v>60</v>
      </c>
      <c r="B255" t="s">
        <v>517</v>
      </c>
      <c r="C255" t="s">
        <v>785</v>
      </c>
      <c r="D255" t="s">
        <v>1241</v>
      </c>
      <c r="E255" t="str">
        <f>IF(D255="","",IF(OR(A255="current_assets",OR(A255 = "noncurrent_assets", A255 = "assets" )),B255, ""))</f>
        <v/>
      </c>
      <c r="F255" t="str">
        <f>IF($D255="","",IF(OR($A255="current_liabilities",OR($A255 = "noncurrent_liabilities", $A255 = "liabilities ")),$B255, ""))</f>
        <v/>
      </c>
      <c r="G255" t="str">
        <f>IF($D255="","",IF($A255="deferred_inflows",$B255, ""))</f>
        <v/>
      </c>
    </row>
    <row r="256" spans="1:7">
      <c r="A256" t="s">
        <v>60</v>
      </c>
      <c r="B256" t="s">
        <v>170</v>
      </c>
      <c r="C256" t="s">
        <v>786</v>
      </c>
      <c r="D256" t="s">
        <v>1241</v>
      </c>
      <c r="E256" t="str">
        <f>IF(D256="","",IF(OR(A256="current_assets",OR(A256 = "noncurrent_assets", A256 = "assets" )),B256, ""))</f>
        <v/>
      </c>
      <c r="F256" t="str">
        <f>IF($D256="","",IF(OR($A256="current_liabilities",OR($A256 = "noncurrent_liabilities", $A256 = "liabilities ")),$B256, ""))</f>
        <v/>
      </c>
      <c r="G256" t="str">
        <f>IF($D256="","",IF($A256="deferred_inflows",$B256, ""))</f>
        <v/>
      </c>
    </row>
    <row r="257" spans="1:7">
      <c r="A257" t="s">
        <v>60</v>
      </c>
      <c r="B257" t="s">
        <v>314</v>
      </c>
      <c r="C257" t="s">
        <v>787</v>
      </c>
      <c r="D257" t="s">
        <v>1241</v>
      </c>
      <c r="E257" t="str">
        <f>IF(D257="","",IF(OR(A257="current_assets",OR(A257 = "noncurrent_assets", A257 = "assets" )),B257, ""))</f>
        <v/>
      </c>
      <c r="F257" t="str">
        <f>IF($D257="","",IF(OR($A257="current_liabilities",OR($A257 = "noncurrent_liabilities", $A257 = "liabilities ")),$B257, ""))</f>
        <v/>
      </c>
      <c r="G257" t="str">
        <f>IF($D257="","",IF($A257="deferred_inflows",$B257, ""))</f>
        <v/>
      </c>
    </row>
    <row r="258" spans="1:7">
      <c r="A258" t="s">
        <v>60</v>
      </c>
      <c r="B258" t="s">
        <v>562</v>
      </c>
      <c r="C258" t="s">
        <v>788</v>
      </c>
      <c r="D258" t="s">
        <v>1241</v>
      </c>
      <c r="E258" t="str">
        <f>IF(D258="","",IF(OR(A258="current_assets",OR(A258 = "noncurrent_assets", A258 = "assets" )),B258, ""))</f>
        <v/>
      </c>
      <c r="F258" t="str">
        <f>IF($D258="","",IF(OR($A258="current_liabilities",OR($A258 = "noncurrent_liabilities", $A258 = "liabilities ")),$B258, ""))</f>
        <v/>
      </c>
      <c r="G258" t="str">
        <f>IF($D258="","",IF($A258="deferred_inflows",$B258, ""))</f>
        <v/>
      </c>
    </row>
    <row r="259" spans="1:7">
      <c r="A259" t="s">
        <v>60</v>
      </c>
      <c r="B259" t="s">
        <v>563</v>
      </c>
      <c r="C259" t="s">
        <v>789</v>
      </c>
      <c r="D259" t="s">
        <v>2593</v>
      </c>
      <c r="E259" t="str">
        <f>IF(D259="","",IF(OR(A259="current_assets",OR(A259 = "noncurrent_assets", A259 = "assets" )),B259, ""))</f>
        <v/>
      </c>
      <c r="F259" t="str">
        <f>IF($D259="","",IF(OR($A259="current_liabilities",OR($A259 = "noncurrent_liabilities", $A259 = "liabilities ")),$B259, ""))</f>
        <v>Accrued Expenses Payable</v>
      </c>
      <c r="G259" t="str">
        <f>IF($D259="","",IF($A259="deferred_inflows",$B259, ""))</f>
        <v/>
      </c>
    </row>
    <row r="260" spans="1:7">
      <c r="A260" t="s">
        <v>60</v>
      </c>
      <c r="B260" t="s">
        <v>256</v>
      </c>
      <c r="C260" t="s">
        <v>790</v>
      </c>
      <c r="D260" t="s">
        <v>1241</v>
      </c>
      <c r="E260" t="str">
        <f>IF(D260="","",IF(OR(A260="current_assets",OR(A260 = "noncurrent_assets", A260 = "assets" )),B260, ""))</f>
        <v/>
      </c>
      <c r="F260" t="str">
        <f>IF($D260="","",IF(OR($A260="current_liabilities",OR($A260 = "noncurrent_liabilities", $A260 = "liabilities ")),$B260, ""))</f>
        <v/>
      </c>
      <c r="G260" t="str">
        <f>IF($D260="","",IF($A260="deferred_inflows",$B260, ""))</f>
        <v/>
      </c>
    </row>
    <row r="261" spans="1:7">
      <c r="A261" t="s">
        <v>60</v>
      </c>
      <c r="B261" t="s">
        <v>519</v>
      </c>
      <c r="C261" t="s">
        <v>791</v>
      </c>
      <c r="D261" t="s">
        <v>2594</v>
      </c>
      <c r="E261" t="str">
        <f>IF(D261="","",IF(OR(A261="current_assets",OR(A261 = "noncurrent_assets", A261 = "assets" )),B261, ""))</f>
        <v/>
      </c>
      <c r="F261" t="str">
        <f>IF($D261="","",IF(OR($A261="current_liabilities",OR($A261 = "noncurrent_liabilities", $A261 = "liabilities ")),$B261, ""))</f>
        <v>Accrued Interest Payable</v>
      </c>
      <c r="G261" t="str">
        <f>IF($D261="","",IF($A261="deferred_inflows",$B261, ""))</f>
        <v/>
      </c>
    </row>
    <row r="262" spans="1:7">
      <c r="A262" t="s">
        <v>60</v>
      </c>
      <c r="B262" t="s">
        <v>308</v>
      </c>
      <c r="C262" t="s">
        <v>792</v>
      </c>
      <c r="D262" t="s">
        <v>1241</v>
      </c>
      <c r="E262" t="str">
        <f>IF(D262="","",IF(OR(A262="current_assets",OR(A262 = "noncurrent_assets", A262 = "assets" )),B262, ""))</f>
        <v/>
      </c>
      <c r="F262" t="str">
        <f>IF($D262="","",IF(OR($A262="current_liabilities",OR($A262 = "noncurrent_liabilities", $A262 = "liabilities ")),$B262, ""))</f>
        <v/>
      </c>
      <c r="G262" t="str">
        <f>IF($D262="","",IF($A262="deferred_inflows",$B262, ""))</f>
        <v/>
      </c>
    </row>
    <row r="263" spans="1:7">
      <c r="A263" t="s">
        <v>60</v>
      </c>
      <c r="B263" t="s">
        <v>565</v>
      </c>
      <c r="C263" t="s">
        <v>793</v>
      </c>
      <c r="D263" t="s">
        <v>2595</v>
      </c>
      <c r="E263" t="str">
        <f>IF(D263="","",IF(OR(A263="current_assets",OR(A263 = "noncurrent_assets", A263 = "assets" )),B263, ""))</f>
        <v/>
      </c>
      <c r="F263" t="str">
        <f>IF($D263="","",IF(OR($A263="current_liabilities",OR($A263 = "noncurrent_liabilities", $A263 = "liabilities ")),$B263, ""))</f>
        <v>Accrued Liabilities</v>
      </c>
      <c r="G263" t="str">
        <f>IF($D263="","",IF($A263="deferred_inflows",$B263, ""))</f>
        <v/>
      </c>
    </row>
    <row r="264" spans="1:7">
      <c r="A264" t="s">
        <v>60</v>
      </c>
      <c r="B264" t="s">
        <v>480</v>
      </c>
      <c r="C264" t="s">
        <v>794</v>
      </c>
      <c r="D264" t="s">
        <v>1241</v>
      </c>
      <c r="E264" t="str">
        <f>IF(D264="","",IF(OR(A264="current_assets",OR(A264 = "noncurrent_assets", A264 = "assets" )),B264, ""))</f>
        <v/>
      </c>
      <c r="F264" t="str">
        <f>IF($D264="","",IF(OR($A264="current_liabilities",OR($A264 = "noncurrent_liabilities", $A264 = "liabilities ")),$B264, ""))</f>
        <v/>
      </c>
      <c r="G264" t="str">
        <f>IF($D264="","",IF($A264="deferred_inflows",$B264, ""))</f>
        <v/>
      </c>
    </row>
    <row r="265" spans="1:7">
      <c r="A265" t="s">
        <v>60</v>
      </c>
      <c r="B265" t="s">
        <v>561</v>
      </c>
      <c r="C265" t="s">
        <v>795</v>
      </c>
      <c r="D265" t="s">
        <v>2596</v>
      </c>
      <c r="E265" t="str">
        <f>IF(D265="","",IF(OR(A265="current_assets",OR(A265 = "noncurrent_assets", A265 = "assets" )),B265, ""))</f>
        <v/>
      </c>
      <c r="F265" t="str">
        <f>IF($D265="","",IF(OR($A265="current_liabilities",OR($A265 = "noncurrent_liabilities", $A265 = "liabilities ")),$B265, ""))</f>
        <v>Accrued Tuition And Fees</v>
      </c>
      <c r="G265" t="str">
        <f>IF($D265="","",IF($A265="deferred_inflows",$B265, ""))</f>
        <v/>
      </c>
    </row>
    <row r="266" spans="1:7">
      <c r="A266" t="s">
        <v>60</v>
      </c>
      <c r="B266" t="s">
        <v>479</v>
      </c>
      <c r="C266" t="s">
        <v>796</v>
      </c>
      <c r="D266" t="s">
        <v>2597</v>
      </c>
      <c r="E266" t="str">
        <f>IF(D266="","",IF(OR(A266="current_assets",OR(A266 = "noncurrent_assets", A266 = "assets" )),B266, ""))</f>
        <v/>
      </c>
      <c r="F266" t="str">
        <f>IF($D266="","",IF(OR($A266="current_liabilities",OR($A266 = "noncurrent_liabilities", $A266 = "liabilities ")),$B266, ""))</f>
        <v>Accrued Vacation Payable</v>
      </c>
      <c r="G266" t="str">
        <f>IF($D266="","",IF($A266="deferred_inflows",$B266, ""))</f>
        <v/>
      </c>
    </row>
    <row r="267" spans="1:7">
      <c r="A267" t="s">
        <v>60</v>
      </c>
      <c r="B267" t="s">
        <v>559</v>
      </c>
      <c r="C267" t="s">
        <v>797</v>
      </c>
      <c r="D267" t="s">
        <v>2598</v>
      </c>
      <c r="E267" t="str">
        <f>IF(D267="","",IF(OR(A267="current_assets",OR(A267 = "noncurrent_assets", A267 = "assets" )),B267, ""))</f>
        <v/>
      </c>
      <c r="F267" t="str">
        <f>IF($D267="","",IF(OR($A267="current_liabilities",OR($A267 = "noncurrent_liabilities", $A267 = "liabilities ")),$B267, ""))</f>
        <v>Accrued Wages And Related Liabilities Payable</v>
      </c>
      <c r="G267" t="str">
        <f>IF($D267="","",IF($A267="deferred_inflows",$B267, ""))</f>
        <v/>
      </c>
    </row>
    <row r="268" spans="1:7">
      <c r="A268" t="s">
        <v>60</v>
      </c>
      <c r="B268" t="s">
        <v>560</v>
      </c>
      <c r="C268" t="s">
        <v>28</v>
      </c>
      <c r="D268" t="s">
        <v>2599</v>
      </c>
      <c r="E268" t="str">
        <f>IF(D268="","",IF(OR(A268="current_assets",OR(A268 = "noncurrent_assets", A268 = "assets" )),B268, ""))</f>
        <v/>
      </c>
      <c r="F268" t="str">
        <f>IF($D268="","",IF(OR($A268="current_liabilities",OR($A268 = "noncurrent_liabilities", $A268 = "liabilities ")),$B268, ""))</f>
        <v>Accrued Wages Payable</v>
      </c>
      <c r="G268" t="str">
        <f>IF($D268="","",IF($A268="deferred_inflows",$B268, ""))</f>
        <v/>
      </c>
    </row>
    <row r="269" spans="1:7">
      <c r="A269" t="s">
        <v>60</v>
      </c>
      <c r="B269" t="s">
        <v>425</v>
      </c>
      <c r="C269" t="s">
        <v>798</v>
      </c>
      <c r="D269" t="s">
        <v>1241</v>
      </c>
      <c r="E269" t="str">
        <f>IF(D269="","",IF(OR(A269="current_assets",OR(A269 = "noncurrent_assets", A269 = "assets" )),B269, ""))</f>
        <v/>
      </c>
      <c r="F269" t="str">
        <f>IF($D269="","",IF(OR($A269="current_liabilities",OR($A269 = "noncurrent_liabilities", $A269 = "liabilities ")),$B269, ""))</f>
        <v/>
      </c>
      <c r="G269" t="str">
        <f>IF($D269="","",IF($A269="deferred_inflows",$B269, ""))</f>
        <v/>
      </c>
    </row>
    <row r="270" spans="1:7">
      <c r="A270" t="s">
        <v>60</v>
      </c>
      <c r="B270" t="s">
        <v>360</v>
      </c>
      <c r="C270" t="s">
        <v>799</v>
      </c>
      <c r="D270" t="s">
        <v>2600</v>
      </c>
      <c r="E270" t="str">
        <f>IF(D270="","",IF(OR(A270="current_assets",OR(A270 = "noncurrent_assets", A270 = "assets" )),B270, ""))</f>
        <v/>
      </c>
      <c r="F270" t="str">
        <f>IF($D270="","",IF(OR($A270="current_liabilities",OR($A270 = "noncurrent_liabilities", $A270 = "liabilities ")),$B270, ""))</f>
        <v>Advances From Federal Government Noncurrent</v>
      </c>
      <c r="G270" t="str">
        <f>IF($D270="","",IF($A270="deferred_inflows",$B270, ""))</f>
        <v/>
      </c>
    </row>
    <row r="271" spans="1:7">
      <c r="A271" t="s">
        <v>60</v>
      </c>
      <c r="B271" t="s">
        <v>424</v>
      </c>
      <c r="C271" t="s">
        <v>800</v>
      </c>
      <c r="D271" t="s">
        <v>2601</v>
      </c>
      <c r="E271" t="str">
        <f>IF(D271="","",IF(OR(A271="current_assets",OR(A271 = "noncurrent_assets", A271 = "assets" )),B271, ""))</f>
        <v/>
      </c>
      <c r="F271" t="str">
        <f>IF($D271="","",IF(OR($A271="current_liabilities",OR($A271 = "noncurrent_liabilities", $A271 = "liabilities ")),$B271, ""))</f>
        <v>Advances From Grantors</v>
      </c>
      <c r="G271" t="str">
        <f>IF($D271="","",IF($A271="deferred_inflows",$B271, ""))</f>
        <v/>
      </c>
    </row>
    <row r="272" spans="1:7">
      <c r="A272" t="s">
        <v>60</v>
      </c>
      <c r="B272" t="s">
        <v>422</v>
      </c>
      <c r="C272" t="s">
        <v>801</v>
      </c>
      <c r="D272" t="s">
        <v>2602</v>
      </c>
      <c r="E272" t="str">
        <f>IF(D272="","",IF(OR(A272="current_assets",OR(A272 = "noncurrent_assets", A272 = "assets" )),B272, ""))</f>
        <v/>
      </c>
      <c r="F272" t="str">
        <f>IF($D272="","",IF(OR($A272="current_liabilities",OR($A272 = "noncurrent_liabilities", $A272 = "liabilities ")),$B272, ""))</f>
        <v>Advances From Other Funds</v>
      </c>
      <c r="G272" t="str">
        <f>IF($D272="","",IF($A272="deferred_inflows",$B272, ""))</f>
        <v/>
      </c>
    </row>
    <row r="273" spans="1:7">
      <c r="A273" t="s">
        <v>60</v>
      </c>
      <c r="B273" t="s">
        <v>356</v>
      </c>
      <c r="C273" t="s">
        <v>802</v>
      </c>
      <c r="D273" t="s">
        <v>1241</v>
      </c>
      <c r="E273" t="str">
        <f>IF(D273="","",IF(OR(A273="current_assets",OR(A273 = "noncurrent_assets", A273 = "assets" )),B273, ""))</f>
        <v/>
      </c>
      <c r="F273" t="str">
        <f>IF($D273="","",IF(OR($A273="current_liabilities",OR($A273 = "noncurrent_liabilities", $A273 = "liabilities ")),$B273, ""))</f>
        <v/>
      </c>
      <c r="G273" t="str">
        <f>IF($D273="","",IF($A273="deferred_inflows",$B273, ""))</f>
        <v/>
      </c>
    </row>
    <row r="274" spans="1:7">
      <c r="A274" t="s">
        <v>60</v>
      </c>
      <c r="B274" t="s">
        <v>171</v>
      </c>
      <c r="C274" t="s">
        <v>803</v>
      </c>
      <c r="D274" t="s">
        <v>1241</v>
      </c>
      <c r="E274" t="str">
        <f>IF(D274="","",IF(OR(A274="current_assets",OR(A274 = "noncurrent_assets", A274 = "assets" )),B274, ""))</f>
        <v/>
      </c>
      <c r="F274" t="str">
        <f>IF($D274="","",IF(OR($A274="current_liabilities",OR($A274 = "noncurrent_liabilities", $A274 = "liabilities ")),$B274, ""))</f>
        <v/>
      </c>
      <c r="G274" t="str">
        <f>IF($D274="","",IF($A274="deferred_inflows",$B274, ""))</f>
        <v/>
      </c>
    </row>
    <row r="275" spans="1:7">
      <c r="A275" t="s">
        <v>60</v>
      </c>
      <c r="B275" t="s">
        <v>317</v>
      </c>
      <c r="C275" t="s">
        <v>804</v>
      </c>
      <c r="D275" t="s">
        <v>1241</v>
      </c>
      <c r="E275" t="str">
        <f>IF(D275="","",IF(OR(A275="current_assets",OR(A275 = "noncurrent_assets", A275 = "assets" )),B275, ""))</f>
        <v/>
      </c>
      <c r="F275" t="str">
        <f>IF($D275="","",IF(OR($A275="current_liabilities",OR($A275 = "noncurrent_liabilities", $A275 = "liabilities ")),$B275, ""))</f>
        <v/>
      </c>
      <c r="G275" t="str">
        <f>IF($D275="","",IF($A275="deferred_inflows",$B275, ""))</f>
        <v/>
      </c>
    </row>
    <row r="276" spans="1:7">
      <c r="A276" t="s">
        <v>60</v>
      </c>
      <c r="B276" t="s">
        <v>423</v>
      </c>
      <c r="C276" t="s">
        <v>805</v>
      </c>
      <c r="D276" t="s">
        <v>1241</v>
      </c>
      <c r="E276" t="str">
        <f>IF(D276="","",IF(OR(A276="current_assets",OR(A276 = "noncurrent_assets", A276 = "assets" )),B276, ""))</f>
        <v/>
      </c>
      <c r="F276" t="str">
        <f>IF($D276="","",IF(OR($A276="current_liabilities",OR($A276 = "noncurrent_liabilities", $A276 = "liabilities ")),$B276, ""))</f>
        <v/>
      </c>
      <c r="G276" t="str">
        <f>IF($D276="","",IF($A276="deferred_inflows",$B276, ""))</f>
        <v/>
      </c>
    </row>
    <row r="277" spans="1:7">
      <c r="A277" t="s">
        <v>60</v>
      </c>
      <c r="B277" t="s">
        <v>357</v>
      </c>
      <c r="C277" t="s">
        <v>806</v>
      </c>
      <c r="D277" t="s">
        <v>2603</v>
      </c>
      <c r="E277" t="str">
        <f>IF(D277="","",IF(OR(A277="current_assets",OR(A277 = "noncurrent_assets", A277 = "assets" )),B277, ""))</f>
        <v/>
      </c>
      <c r="F277" t="str">
        <f>IF($D277="","",IF(OR($A277="current_liabilities",OR($A277 = "noncurrent_liabilities", $A277 = "liabilities ")),$B277, ""))</f>
        <v>Advances From Other Governments Noncurrent</v>
      </c>
      <c r="G277" t="str">
        <f>IF($D277="","",IF($A277="deferred_inflows",$B277, ""))</f>
        <v/>
      </c>
    </row>
    <row r="278" spans="1:7">
      <c r="A278" t="s">
        <v>60</v>
      </c>
      <c r="B278" t="s">
        <v>358</v>
      </c>
      <c r="C278" t="s">
        <v>807</v>
      </c>
      <c r="D278" t="s">
        <v>1241</v>
      </c>
      <c r="E278" t="str">
        <f>IF(D278="","",IF(OR(A278="current_assets",OR(A278 = "noncurrent_assets", A278 = "assets" )),B278, ""))</f>
        <v/>
      </c>
      <c r="F278" t="str">
        <f>IF($D278="","",IF(OR($A278="current_liabilities",OR($A278 = "noncurrent_liabilities", $A278 = "liabilities ")),$B278, ""))</f>
        <v/>
      </c>
      <c r="G278" t="str">
        <f>IF($D278="","",IF($A278="deferred_inflows",$B278, ""))</f>
        <v/>
      </c>
    </row>
    <row r="279" spans="1:7">
      <c r="A279" t="s">
        <v>60</v>
      </c>
      <c r="B279" t="s">
        <v>359</v>
      </c>
      <c r="C279" t="s">
        <v>808</v>
      </c>
      <c r="D279" t="s">
        <v>2604</v>
      </c>
      <c r="E279" t="str">
        <f>IF(D279="","",IF(OR(A279="current_assets",OR(A279 = "noncurrent_assets", A279 = "assets" )),B279, ""))</f>
        <v/>
      </c>
      <c r="F279" t="str">
        <f>IF($D279="","",IF(OR($A279="current_liabilities",OR($A279 = "noncurrent_liabilities", $A279 = "liabilities ")),$B279, ""))</f>
        <v>Advances From State Noncurrent</v>
      </c>
      <c r="G279" t="str">
        <f>IF($D279="","",IF($A279="deferred_inflows",$B279, ""))</f>
        <v/>
      </c>
    </row>
    <row r="280" spans="1:7">
      <c r="A280" t="s">
        <v>60</v>
      </c>
      <c r="B280" t="s">
        <v>363</v>
      </c>
      <c r="C280" t="s">
        <v>809</v>
      </c>
      <c r="D280" t="s">
        <v>1241</v>
      </c>
      <c r="E280" t="str">
        <f>IF(D280="","",IF(OR(A280="current_assets",OR(A280 = "noncurrent_assets", A280 = "assets" )),B280, ""))</f>
        <v/>
      </c>
      <c r="F280" t="str">
        <f>IF($D280="","",IF(OR($A280="current_liabilities",OR($A280 = "noncurrent_liabilities", $A280 = "liabilities ")),$B280, ""))</f>
        <v/>
      </c>
      <c r="G280" t="str">
        <f>IF($D280="","",IF($A280="deferred_inflows",$B280, ""))</f>
        <v/>
      </c>
    </row>
    <row r="281" spans="1:7">
      <c r="A281" t="s">
        <v>60</v>
      </c>
      <c r="B281" t="s">
        <v>361</v>
      </c>
      <c r="C281" t="s">
        <v>810</v>
      </c>
      <c r="D281" t="s">
        <v>2605</v>
      </c>
      <c r="E281" t="str">
        <f>IF(D281="","",IF(OR(A281="current_assets",OR(A281 = "noncurrent_assets", A281 = "assets" )),B281, ""))</f>
        <v/>
      </c>
      <c r="F281" t="str">
        <f>IF($D281="","",IF(OR($A281="current_liabilities",OR($A281 = "noncurrent_liabilities", $A281 = "liabilities ")),$B281, ""))</f>
        <v>Advances Special Assessment Districts</v>
      </c>
      <c r="G281" t="str">
        <f>IF($D281="","",IF($A281="deferred_inflows",$B281, ""))</f>
        <v/>
      </c>
    </row>
    <row r="282" spans="1:7">
      <c r="A282" t="s">
        <v>60</v>
      </c>
      <c r="B282" t="s">
        <v>266</v>
      </c>
      <c r="C282" t="s">
        <v>811</v>
      </c>
      <c r="D282" t="s">
        <v>2606</v>
      </c>
      <c r="E282" t="str">
        <f>IF(D282="","",IF(OR(A282="current_assets",OR(A282 = "noncurrent_assets", A282 = "assets" )),B282, ""))</f>
        <v/>
      </c>
      <c r="F282" t="str">
        <f>IF($D282="","",IF(OR($A282="current_liabilities",OR($A282 = "noncurrent_liabilities", $A282 = "liabilities ")),$B282, ""))</f>
        <v>Annuities Payable</v>
      </c>
      <c r="G282" t="str">
        <f>IF($D282="","",IF($A282="deferred_inflows",$B282, ""))</f>
        <v/>
      </c>
    </row>
    <row r="283" spans="1:7">
      <c r="A283" t="s">
        <v>60</v>
      </c>
      <c r="B283" t="s">
        <v>518</v>
      </c>
      <c r="C283" t="s">
        <v>812</v>
      </c>
      <c r="D283" t="s">
        <v>1241</v>
      </c>
      <c r="E283" t="str">
        <f>IF(D283="","",IF(OR(A283="current_assets",OR(A283 = "noncurrent_assets", A283 = "assets" )),B283, ""))</f>
        <v/>
      </c>
      <c r="F283" t="str">
        <f>IF($D283="","",IF(OR($A283="current_liabilities",OR($A283 = "noncurrent_liabilities", $A283 = "liabilities ")),$B283, ""))</f>
        <v/>
      </c>
      <c r="G283" t="str">
        <f>IF($D283="","",IF($A283="deferred_inflows",$B283, ""))</f>
        <v/>
      </c>
    </row>
    <row r="284" spans="1:7">
      <c r="A284" t="s">
        <v>60</v>
      </c>
      <c r="B284" t="s">
        <v>166</v>
      </c>
      <c r="C284" t="s">
        <v>813</v>
      </c>
      <c r="D284" t="s">
        <v>1241</v>
      </c>
      <c r="E284" t="str">
        <f>IF(D284="","",IF(OR(A284="current_assets",OR(A284 = "noncurrent_assets", A284 = "assets" )),B284, ""))</f>
        <v/>
      </c>
      <c r="F284" t="str">
        <f>IF($D284="","",IF(OR($A284="current_liabilities",OR($A284 = "noncurrent_liabilities", $A284 = "liabilities ")),$B284, ""))</f>
        <v/>
      </c>
      <c r="G284" t="str">
        <f>IF($D284="","",IF($A284="deferred_inflows",$B284, ""))</f>
        <v/>
      </c>
    </row>
    <row r="285" spans="1:7">
      <c r="A285" t="s">
        <v>60</v>
      </c>
      <c r="B285" t="s">
        <v>309</v>
      </c>
      <c r="C285" t="s">
        <v>814</v>
      </c>
      <c r="D285" t="s">
        <v>1241</v>
      </c>
      <c r="E285" t="str">
        <f>IF(D285="","",IF(OR(A285="current_assets",OR(A285 = "noncurrent_assets", A285 = "assets" )),B285, ""))</f>
        <v/>
      </c>
      <c r="F285" t="str">
        <f>IF($D285="","",IF(OR($A285="current_liabilities",OR($A285 = "noncurrent_liabilities", $A285 = "liabilities ")),$B285, ""))</f>
        <v/>
      </c>
      <c r="G285" t="str">
        <f>IF($D285="","",IF($A285="deferred_inflows",$B285, ""))</f>
        <v/>
      </c>
    </row>
    <row r="286" spans="1:7">
      <c r="A286" t="s">
        <v>60</v>
      </c>
      <c r="B286" t="s">
        <v>258</v>
      </c>
      <c r="C286" t="s">
        <v>815</v>
      </c>
      <c r="D286" t="s">
        <v>2607</v>
      </c>
      <c r="E286" t="str">
        <f>IF(D286="","",IF(OR(A286="current_assets",OR(A286 = "noncurrent_assets", A286 = "assets" )),B286, ""))</f>
        <v/>
      </c>
      <c r="F286" t="str">
        <f>IF($D286="","",IF(OR($A286="current_liabilities",OR($A286 = "noncurrent_liabilities", $A286 = "liabilities ")),$B286, ""))</f>
        <v>Cash Bonds Payable</v>
      </c>
      <c r="G286" t="str">
        <f>IF($D286="","",IF($A286="deferred_inflows",$B286, ""))</f>
        <v/>
      </c>
    </row>
    <row r="287" spans="1:7">
      <c r="A287" t="s">
        <v>60</v>
      </c>
      <c r="B287" t="s">
        <v>257</v>
      </c>
      <c r="C287" t="s">
        <v>816</v>
      </c>
      <c r="D287" t="s">
        <v>1241</v>
      </c>
      <c r="E287" t="str">
        <f>IF(D287="","",IF(OR(A287="current_assets",OR(A287 = "noncurrent_assets", A287 = "assets" )),B287, ""))</f>
        <v/>
      </c>
      <c r="F287" t="str">
        <f>IF($D287="","",IF(OR($A287="current_liabilities",OR($A287 = "noncurrent_liabilities", $A287 = "liabilities ")),$B287, ""))</f>
        <v/>
      </c>
      <c r="G287" t="str">
        <f>IF($D287="","",IF($A287="deferred_inflows",$B287, ""))</f>
        <v/>
      </c>
    </row>
    <row r="288" spans="1:7">
      <c r="A288" t="s">
        <v>60</v>
      </c>
      <c r="B288" t="s">
        <v>276</v>
      </c>
      <c r="C288" t="s">
        <v>817</v>
      </c>
      <c r="D288" t="s">
        <v>1241</v>
      </c>
      <c r="E288" t="str">
        <f>IF(D288="","",IF(OR(A288="current_assets",OR(A288 = "noncurrent_assets", A288 = "assets" )),B288, ""))</f>
        <v/>
      </c>
      <c r="F288" t="str">
        <f>IF($D288="","",IF(OR($A288="current_liabilities",OR($A288 = "noncurrent_liabilities", $A288 = "liabilities ")),$B288, ""))</f>
        <v/>
      </c>
      <c r="G288" t="str">
        <f>IF($D288="","",IF($A288="deferred_inflows",$B288, ""))</f>
        <v/>
      </c>
    </row>
    <row r="289" spans="1:7">
      <c r="A289" t="s">
        <v>60</v>
      </c>
      <c r="B289" t="s">
        <v>481</v>
      </c>
      <c r="C289" t="s">
        <v>30</v>
      </c>
      <c r="D289" t="s">
        <v>1241</v>
      </c>
      <c r="E289" t="str">
        <f>IF(D289="","",IF(OR(A289="current_assets",OR(A289 = "noncurrent_assets", A289 = "assets" )),B289, ""))</f>
        <v/>
      </c>
      <c r="F289" t="str">
        <f>IF($D289="","",IF(OR($A289="current_liabilities",OR($A289 = "noncurrent_liabilities", $A289 = "liabilities ")),$B289, ""))</f>
        <v/>
      </c>
      <c r="G289" t="str">
        <f>IF($D289="","",IF($A289="deferred_inflows",$B289, ""))</f>
        <v/>
      </c>
    </row>
    <row r="290" spans="1:7">
      <c r="A290" t="s">
        <v>60</v>
      </c>
      <c r="B290" t="s">
        <v>313</v>
      </c>
      <c r="C290" t="s">
        <v>818</v>
      </c>
      <c r="D290" t="s">
        <v>1241</v>
      </c>
      <c r="E290" t="str">
        <f>IF(D290="","",IF(OR(A290="current_assets",OR(A290 = "noncurrent_assets", A290 = "assets" )),B290, ""))</f>
        <v/>
      </c>
      <c r="F290" t="str">
        <f>IF($D290="","",IF(OR($A290="current_liabilities",OR($A290 = "noncurrent_liabilities", $A290 = "liabilities ")),$B290, ""))</f>
        <v/>
      </c>
      <c r="G290" t="str">
        <f>IF($D290="","",IF($A290="deferred_inflows",$B290, ""))</f>
        <v/>
      </c>
    </row>
    <row r="291" spans="1:7">
      <c r="A291" t="s">
        <v>60</v>
      </c>
      <c r="B291" t="s">
        <v>259</v>
      </c>
      <c r="C291" t="s">
        <v>819</v>
      </c>
      <c r="D291" t="s">
        <v>2608</v>
      </c>
      <c r="E291" t="str">
        <f>IF(D291="","",IF(OR(A291="current_assets",OR(A291 = "noncurrent_assets", A291 = "assets" )),B291, ""))</f>
        <v/>
      </c>
      <c r="F291" t="str">
        <f>IF($D291="","",IF(OR($A291="current_liabilities",OR($A291 = "noncurrent_liabilities", $A291 = "liabilities ")),$B291, ""))</f>
        <v>Court Orders Payable</v>
      </c>
      <c r="G291" t="str">
        <f>IF($D291="","",IF($A291="deferred_inflows",$B291, ""))</f>
        <v/>
      </c>
    </row>
    <row r="292" spans="1:7">
      <c r="A292" t="s">
        <v>60</v>
      </c>
      <c r="B292" t="s">
        <v>300</v>
      </c>
      <c r="C292" t="s">
        <v>820</v>
      </c>
      <c r="D292" t="s">
        <v>1241</v>
      </c>
      <c r="E292" t="str">
        <f>IF(D292="","",IF(OR(A292="current_assets",OR(A292 = "noncurrent_assets", A292 = "assets" )),B292, ""))</f>
        <v/>
      </c>
      <c r="F292" t="str">
        <f>IF($D292="","",IF(OR($A292="current_liabilities",OR($A292 = "noncurrent_liabilities", $A292 = "liabilities ")),$B292, ""))</f>
        <v/>
      </c>
      <c r="G292" t="str">
        <f>IF($D292="","",IF($A292="deferred_inflows",$B292, ""))</f>
        <v/>
      </c>
    </row>
    <row r="293" spans="1:7">
      <c r="A293" t="s">
        <v>60</v>
      </c>
      <c r="B293" t="s">
        <v>320</v>
      </c>
      <c r="C293" t="s">
        <v>821</v>
      </c>
      <c r="D293" t="s">
        <v>1241</v>
      </c>
      <c r="E293" t="str">
        <f>IF(D293="","",IF(OR(A293="current_assets",OR(A293 = "noncurrent_assets", A293 = "assets" )),B293, ""))</f>
        <v/>
      </c>
      <c r="F293" t="str">
        <f>IF($D293="","",IF(OR($A293="current_liabilities",OR($A293 = "noncurrent_liabilities", $A293 = "liabilities ")),$B293, ""))</f>
        <v/>
      </c>
      <c r="G293" t="str">
        <f>IF($D293="","",IF($A293="deferred_inflows",$B293, ""))</f>
        <v/>
      </c>
    </row>
    <row r="294" spans="1:7">
      <c r="A294" t="s">
        <v>60</v>
      </c>
      <c r="B294" t="s">
        <v>278</v>
      </c>
      <c r="C294" t="s">
        <v>822</v>
      </c>
      <c r="D294" t="s">
        <v>2609</v>
      </c>
      <c r="E294" t="str">
        <f>IF(D294="","",IF(OR(A294="current_assets",OR(A294 = "noncurrent_assets", A294 = "assets" )),B294, ""))</f>
        <v/>
      </c>
      <c r="F294" t="str">
        <f>IF($D294="","",IF(OR($A294="current_liabilities",OR($A294 = "noncurrent_liabilities", $A294 = "liabilities ")),$B294, ""))</f>
        <v>Customer Deposits</v>
      </c>
      <c r="G294" t="str">
        <f>IF($D294="","",IF($A294="deferred_inflows",$B294, ""))</f>
        <v/>
      </c>
    </row>
    <row r="295" spans="1:7">
      <c r="A295" t="s">
        <v>60</v>
      </c>
      <c r="B295" t="s">
        <v>312</v>
      </c>
      <c r="C295" t="s">
        <v>823</v>
      </c>
      <c r="D295" t="s">
        <v>1241</v>
      </c>
      <c r="E295" t="str">
        <f>IF(D295="","",IF(OR(A295="current_assets",OR(A295 = "noncurrent_assets", A295 = "assets" )),B295, ""))</f>
        <v/>
      </c>
      <c r="F295" t="str">
        <f>IF($D295="","",IF(OR($A295="current_liabilities",OR($A295 = "noncurrent_liabilities", $A295 = "liabilities ")),$B295, ""))</f>
        <v/>
      </c>
      <c r="G295" t="str">
        <f>IF($D295="","",IF($A295="deferred_inflows",$B295, ""))</f>
        <v/>
      </c>
    </row>
    <row r="296" spans="1:7">
      <c r="A296" t="s">
        <v>60</v>
      </c>
      <c r="B296" s="2" t="s">
        <v>3630</v>
      </c>
      <c r="C296" t="s">
        <v>27</v>
      </c>
      <c r="D296" t="s">
        <v>2610</v>
      </c>
      <c r="E296" t="str">
        <f>IF(D296="","",IF(OR(A296="current_assets",OR(A296 = "noncurrent_assets", A296 = "assets" )),B296, ""))</f>
        <v/>
      </c>
      <c r="F296" t="str">
        <f>IF($D296="","",IF(OR($A296="current_liabilities",OR($A296 = "noncurrent_liabilities", $A296 = "liabilities ")),$B296, ""))</f>
        <v>Deposits Held for Others</v>
      </c>
      <c r="G296" t="str">
        <f>IF($D296="","",IF($A296="deferred_inflows",$B296, ""))</f>
        <v/>
      </c>
    </row>
    <row r="297" spans="1:7">
      <c r="A297" t="s">
        <v>60</v>
      </c>
      <c r="B297" t="s">
        <v>265</v>
      </c>
      <c r="C297" t="s">
        <v>824</v>
      </c>
      <c r="D297" t="s">
        <v>2611</v>
      </c>
      <c r="E297" t="str">
        <f>IF(D297="","",IF(OR(A297="current_assets",OR(A297 = "noncurrent_assets", A297 = "assets" )),B297, ""))</f>
        <v/>
      </c>
      <c r="F297" t="str">
        <f>IF($D297="","",IF(OR($A297="current_liabilities",OR($A297 = "noncurrent_liabilities", $A297 = "liabilities ")),$B297, ""))</f>
        <v>Drain Orders Payable</v>
      </c>
      <c r="G297" t="str">
        <f>IF($D297="","",IF($A297="deferred_inflows",$B297, ""))</f>
        <v/>
      </c>
    </row>
    <row r="298" spans="1:7">
      <c r="A298" t="s">
        <v>60</v>
      </c>
      <c r="B298" t="s">
        <v>338</v>
      </c>
      <c r="C298" t="s">
        <v>825</v>
      </c>
      <c r="D298" t="s">
        <v>2612</v>
      </c>
      <c r="E298" t="str">
        <f>IF(D298="","",IF(OR(A298="current_assets",OR(A298 = "noncurrent_assets", A298 = "assets" )),B298, ""))</f>
        <v/>
      </c>
      <c r="F298" t="str">
        <f>IF($D298="","",IF(OR($A298="current_liabilities",OR($A298 = "noncurrent_liabilities", $A298 = "liabilities ")),$B298, ""))</f>
        <v>Due To Cities</v>
      </c>
      <c r="G298" t="str">
        <f>IF($D298="","",IF($A298="deferred_inflows",$B298, ""))</f>
        <v/>
      </c>
    </row>
    <row r="299" spans="1:7">
      <c r="A299" t="s">
        <v>60</v>
      </c>
      <c r="B299" t="s">
        <v>286</v>
      </c>
      <c r="C299" t="s">
        <v>826</v>
      </c>
      <c r="D299" t="s">
        <v>2613</v>
      </c>
      <c r="E299" t="str">
        <f>IF(D299="","",IF(OR(A299="current_assets",OR(A299 = "noncurrent_assets", A299 = "assets" )),B299, ""))</f>
        <v/>
      </c>
      <c r="F299" t="str">
        <f>IF($D299="","",IF(OR($A299="current_liabilities",OR($A299 = "noncurrent_liabilities", $A299 = "liabilities ")),$B299, ""))</f>
        <v>Due To Community College</v>
      </c>
      <c r="G299" t="str">
        <f>IF($D299="","",IF($A299="deferred_inflows",$B299, ""))</f>
        <v/>
      </c>
    </row>
    <row r="300" spans="1:7">
      <c r="A300" t="s">
        <v>60</v>
      </c>
      <c r="B300" t="s">
        <v>281</v>
      </c>
      <c r="C300" t="s">
        <v>827</v>
      </c>
      <c r="D300" t="s">
        <v>2614</v>
      </c>
      <c r="E300" t="str">
        <f>IF(D300="","",IF(OR(A300="current_assets",OR(A300 = "noncurrent_assets", A300 = "assets" )),B300, ""))</f>
        <v/>
      </c>
      <c r="F300" t="str">
        <f>IF($D300="","",IF(OR($A300="current_liabilities",OR($A300 = "noncurrent_liabilities", $A300 = "liabilities ")),$B300, ""))</f>
        <v>Due To Component Unit</v>
      </c>
      <c r="G300" t="str">
        <f>IF($D300="","",IF($A300="deferred_inflows",$B300, ""))</f>
        <v/>
      </c>
    </row>
    <row r="301" spans="1:7">
      <c r="A301" t="s">
        <v>60</v>
      </c>
      <c r="B301" t="s">
        <v>339</v>
      </c>
      <c r="C301" t="s">
        <v>828</v>
      </c>
      <c r="D301" t="s">
        <v>2615</v>
      </c>
      <c r="E301" t="str">
        <f>IF(D301="","",IF(OR(A301="current_assets",OR(A301 = "noncurrent_assets", A301 = "assets" )),B301, ""))</f>
        <v/>
      </c>
      <c r="F301" t="str">
        <f>IF($D301="","",IF(OR($A301="current_liabilities",OR($A301 = "noncurrent_liabilities", $A301 = "liabilities ")),$B301, ""))</f>
        <v>Due To Counties</v>
      </c>
      <c r="G301" t="str">
        <f>IF($D301="","",IF($A301="deferred_inflows",$B301, ""))</f>
        <v/>
      </c>
    </row>
    <row r="302" spans="1:7">
      <c r="A302" t="s">
        <v>60</v>
      </c>
      <c r="B302" t="s">
        <v>288</v>
      </c>
      <c r="C302" t="s">
        <v>829</v>
      </c>
      <c r="D302" t="s">
        <v>2616</v>
      </c>
      <c r="E302" t="str">
        <f>IF(D302="","",IF(OR(A302="current_assets",OR(A302 = "noncurrent_assets", A302 = "assets" )),B302, ""))</f>
        <v/>
      </c>
      <c r="F302" t="str">
        <f>IF($D302="","",IF(OR($A302="current_liabilities",OR($A302 = "noncurrent_liabilities", $A302 = "liabilities ")),$B302, ""))</f>
        <v>Due To Court Wards</v>
      </c>
      <c r="G302" t="str">
        <f>IF($D302="","",IF($A302="deferred_inflows",$B302, ""))</f>
        <v/>
      </c>
    </row>
    <row r="303" spans="1:7">
      <c r="A303" t="s">
        <v>60</v>
      </c>
      <c r="B303" t="s">
        <v>290</v>
      </c>
      <c r="C303" t="s">
        <v>830</v>
      </c>
      <c r="D303" t="s">
        <v>1241</v>
      </c>
      <c r="E303" t="str">
        <f>IF(D303="","",IF(OR(A303="current_assets",OR(A303 = "noncurrent_assets", A303 = "assets" )),B303, ""))</f>
        <v/>
      </c>
      <c r="F303" t="str">
        <f>IF($D303="","",IF(OR($A303="current_liabilities",OR($A303 = "noncurrent_liabilities", $A303 = "liabilities ")),$B303, ""))</f>
        <v/>
      </c>
      <c r="G303" t="str">
        <f>IF($D303="","",IF($A303="deferred_inflows",$B303, ""))</f>
        <v/>
      </c>
    </row>
    <row r="304" spans="1:7">
      <c r="A304" t="s">
        <v>60</v>
      </c>
      <c r="B304" t="s">
        <v>282</v>
      </c>
      <c r="C304" t="s">
        <v>831</v>
      </c>
      <c r="D304" t="s">
        <v>2617</v>
      </c>
      <c r="E304" t="str">
        <f>IF(D304="","",IF(OR(A304="current_assets",OR(A304 = "noncurrent_assets", A304 = "assets" )),B304, ""))</f>
        <v/>
      </c>
      <c r="F304" t="str">
        <f>IF($D304="","",IF(OR($A304="current_liabilities",OR($A304 = "noncurrent_liabilities", $A304 = "liabilities ")),$B304, ""))</f>
        <v>Due To Employees</v>
      </c>
      <c r="G304" t="str">
        <f>IF($D304="","",IF($A304="deferred_inflows",$B304, ""))</f>
        <v/>
      </c>
    </row>
    <row r="305" spans="1:7">
      <c r="A305" t="s">
        <v>60</v>
      </c>
      <c r="B305" t="s">
        <v>346</v>
      </c>
      <c r="C305" t="s">
        <v>832</v>
      </c>
      <c r="D305" t="s">
        <v>2618</v>
      </c>
      <c r="E305" t="str">
        <f>IF(D305="","",IF(OR(A305="current_assets",OR(A305 = "noncurrent_assets", A305 = "assets" )),B305, ""))</f>
        <v/>
      </c>
      <c r="F305" t="str">
        <f>IF($D305="","",IF(OR($A305="current_liabilities",OR($A305 = "noncurrent_liabilities", $A305 = "liabilities ")),$B305, ""))</f>
        <v>Due To Federal Government</v>
      </c>
      <c r="G305" t="str">
        <f>IF($D305="","",IF($A305="deferred_inflows",$B305, ""))</f>
        <v/>
      </c>
    </row>
    <row r="306" spans="1:7">
      <c r="A306" t="s">
        <v>60</v>
      </c>
      <c r="B306" t="s">
        <v>125</v>
      </c>
      <c r="C306" t="s">
        <v>833</v>
      </c>
      <c r="D306" t="s">
        <v>2619</v>
      </c>
      <c r="E306" t="str">
        <f>IF(D306="","",IF(OR(A306="current_assets",OR(A306 = "noncurrent_assets", A306 = "assets" )),B306, ""))</f>
        <v/>
      </c>
      <c r="F306" t="str">
        <f>IF($D306="","",IF(OR($A306="current_liabilities",OR($A306 = "noncurrent_liabilities", $A306 = "liabilities ")),$B306, ""))</f>
        <v>Due To Fiduciary Funds</v>
      </c>
      <c r="G306" t="str">
        <f>IF($D306="","",IF($A306="deferred_inflows",$B306, ""))</f>
        <v/>
      </c>
    </row>
    <row r="307" spans="1:7">
      <c r="A307" t="s">
        <v>60</v>
      </c>
      <c r="B307" t="s">
        <v>283</v>
      </c>
      <c r="C307" t="s">
        <v>834</v>
      </c>
      <c r="D307" t="s">
        <v>2620</v>
      </c>
      <c r="E307" t="str">
        <f>IF(D307="","",IF(OR(A307="current_assets",OR(A307 = "noncurrent_assets", A307 = "assets" )),B307, ""))</f>
        <v/>
      </c>
      <c r="F307" t="str">
        <f>IF($D307="","",IF(OR($A307="current_liabilities",OR($A307 = "noncurrent_liabilities", $A307 = "liabilities ")),$B307, ""))</f>
        <v>Due To Fiscal Agent</v>
      </c>
      <c r="G307" t="str">
        <f>IF($D307="","",IF($A307="deferred_inflows",$B307, ""))</f>
        <v/>
      </c>
    </row>
    <row r="308" spans="1:7">
      <c r="A308" t="s">
        <v>60</v>
      </c>
      <c r="B308" t="s">
        <v>284</v>
      </c>
      <c r="C308" t="s">
        <v>835</v>
      </c>
      <c r="D308" t="s">
        <v>2621</v>
      </c>
      <c r="E308" t="str">
        <f>IF(D308="","",IF(OR(A308="current_assets",OR(A308 = "noncurrent_assets", A308 = "assets" )),B308, ""))</f>
        <v/>
      </c>
      <c r="F308" t="str">
        <f>IF($D308="","",IF(OR($A308="current_liabilities",OR($A308 = "noncurrent_liabilities", $A308 = "liabilities ")),$B308, ""))</f>
        <v>Due To Former Employees</v>
      </c>
      <c r="G308" t="str">
        <f>IF($D308="","",IF($A308="deferred_inflows",$B308, ""))</f>
        <v/>
      </c>
    </row>
    <row r="309" spans="1:7">
      <c r="A309" t="s">
        <v>60</v>
      </c>
      <c r="B309" t="s">
        <v>127</v>
      </c>
      <c r="C309" t="s">
        <v>836</v>
      </c>
      <c r="D309" t="s">
        <v>1241</v>
      </c>
      <c r="E309" t="str">
        <f>IF(D309="","",IF(OR(A309="current_assets",OR(A309 = "noncurrent_assets", A309 = "assets" )),B309, ""))</f>
        <v/>
      </c>
      <c r="F309" t="str">
        <f>IF($D309="","",IF(OR($A309="current_liabilities",OR($A309 = "noncurrent_liabilities", $A309 = "liabilities ")),$B309, ""))</f>
        <v/>
      </c>
      <c r="G309" t="str">
        <f>IF($D309="","",IF($A309="deferred_inflows",$B309, ""))</f>
        <v/>
      </c>
    </row>
    <row r="310" spans="1:7">
      <c r="A310" t="s">
        <v>60</v>
      </c>
      <c r="B310" t="s">
        <v>285</v>
      </c>
      <c r="C310" t="s">
        <v>837</v>
      </c>
      <c r="D310" t="s">
        <v>2622</v>
      </c>
      <c r="E310" t="str">
        <f>IF(D310="","",IF(OR(A310="current_assets",OR(A310 = "noncurrent_assets", A310 = "assets" )),B310, ""))</f>
        <v/>
      </c>
      <c r="F310" t="str">
        <f>IF($D310="","",IF(OR($A310="current_liabilities",OR($A310 = "noncurrent_liabilities", $A310 = "liabilities ")),$B310, ""))</f>
        <v>Due To Intermediate School Districts</v>
      </c>
      <c r="G310" t="str">
        <f>IF($D310="","",IF($A310="deferred_inflows",$B310, ""))</f>
        <v/>
      </c>
    </row>
    <row r="311" spans="1:7">
      <c r="A311" t="s">
        <v>60</v>
      </c>
      <c r="B311" t="s">
        <v>340</v>
      </c>
      <c r="C311" t="s">
        <v>838</v>
      </c>
      <c r="D311" t="s">
        <v>2623</v>
      </c>
      <c r="E311" t="str">
        <f>IF(D311="","",IF(OR(A311="current_assets",OR(A311 = "noncurrent_assets", A311 = "assets" )),B311, ""))</f>
        <v/>
      </c>
      <c r="F311" t="str">
        <f>IF($D311="","",IF(OR($A311="current_liabilities",OR($A311 = "noncurrent_liabilities", $A311 = "liabilities ")),$B311, ""))</f>
        <v>Due To Libraries</v>
      </c>
      <c r="G311" t="str">
        <f>IF($D311="","",IF($A311="deferred_inflows",$B311, ""))</f>
        <v/>
      </c>
    </row>
    <row r="312" spans="1:7">
      <c r="A312" t="s">
        <v>60</v>
      </c>
      <c r="B312" t="s">
        <v>316</v>
      </c>
      <c r="C312" t="s">
        <v>839</v>
      </c>
      <c r="D312" t="s">
        <v>1241</v>
      </c>
      <c r="E312" t="str">
        <f>IF(D312="","",IF(OR(A312="current_assets",OR(A312 = "noncurrent_assets", A312 = "assets" )),B312, ""))</f>
        <v/>
      </c>
      <c r="F312" t="str">
        <f>IF($D312="","",IF(OR($A312="current_liabilities",OR($A312 = "noncurrent_liabilities", $A312 = "liabilities ")),$B312, ""))</f>
        <v/>
      </c>
      <c r="G312" t="str">
        <f>IF($D312="","",IF($A312="deferred_inflows",$B312, ""))</f>
        <v/>
      </c>
    </row>
    <row r="313" spans="1:7">
      <c r="A313" t="s">
        <v>60</v>
      </c>
      <c r="B313" t="s">
        <v>128</v>
      </c>
      <c r="C313" t="s">
        <v>840</v>
      </c>
      <c r="D313" t="s">
        <v>2624</v>
      </c>
      <c r="E313" t="str">
        <f>IF(D313="","",IF(OR(A313="current_assets",OR(A313 = "noncurrent_assets", A313 = "assets" )),B313, ""))</f>
        <v/>
      </c>
      <c r="F313" t="str">
        <f>IF($D313="","",IF(OR($A313="current_liabilities",OR($A313 = "noncurrent_liabilities", $A313 = "liabilities ")),$B313, ""))</f>
        <v>Due To Other Funds</v>
      </c>
      <c r="G313" t="str">
        <f>IF($D313="","",IF($A313="deferred_inflows",$B313, ""))</f>
        <v/>
      </c>
    </row>
    <row r="314" spans="1:7">
      <c r="A314" t="s">
        <v>60</v>
      </c>
      <c r="B314" t="s">
        <v>347</v>
      </c>
      <c r="C314" t="s">
        <v>841</v>
      </c>
      <c r="D314" t="s">
        <v>2625</v>
      </c>
      <c r="E314" t="str">
        <f>IF(D314="","",IF(OR(A314="current_assets",OR(A314 = "noncurrent_assets", A314 = "assets" )),B314, ""))</f>
        <v/>
      </c>
      <c r="F314" t="str">
        <f>IF($D314="","",IF(OR($A314="current_liabilities",OR($A314 = "noncurrent_liabilities", $A314 = "liabilities ")),$B314, ""))</f>
        <v>Due To Other Governments</v>
      </c>
      <c r="G314" t="str">
        <f>IF($D314="","",IF($A314="deferred_inflows",$B314, ""))</f>
        <v/>
      </c>
    </row>
    <row r="315" spans="1:7">
      <c r="A315" t="s">
        <v>60</v>
      </c>
      <c r="B315" t="s">
        <v>292</v>
      </c>
      <c r="C315" t="s">
        <v>55</v>
      </c>
      <c r="D315" t="s">
        <v>2626</v>
      </c>
      <c r="E315" t="str">
        <f>IF(D315="","",IF(OR(A315="current_assets",OR(A315 = "noncurrent_assets", A315 = "assets" )),B315, ""))</f>
        <v/>
      </c>
      <c r="F315" t="str">
        <f>IF($D315="","",IF(OR($A315="current_liabilities",OR($A315 = "noncurrent_liabilities", $A315 = "liabilities ")),$B315, ""))</f>
        <v>Due To Others</v>
      </c>
      <c r="G315" t="str">
        <f>IF($D315="","",IF($A315="deferred_inflows",$B315, ""))</f>
        <v/>
      </c>
    </row>
    <row r="316" spans="1:7">
      <c r="A316" t="s">
        <v>60</v>
      </c>
      <c r="B316" t="s">
        <v>280</v>
      </c>
      <c r="C316" t="s">
        <v>842</v>
      </c>
      <c r="D316" t="s">
        <v>2627</v>
      </c>
      <c r="E316" t="str">
        <f>IF(D316="","",IF(OR(A316="current_assets",OR(A316 = "noncurrent_assets", A316 = "assets" )),B316, ""))</f>
        <v/>
      </c>
      <c r="F316" t="str">
        <f>IF($D316="","",IF(OR($A316="current_liabilities",OR($A316 = "noncurrent_liabilities", $A316 = "liabilities ")),$B316, ""))</f>
        <v>Due To Primary Government</v>
      </c>
      <c r="G316" t="str">
        <f>IF($D316="","",IF($A316="deferred_inflows",$B316, ""))</f>
        <v/>
      </c>
    </row>
    <row r="317" spans="1:7">
      <c r="A317" t="s">
        <v>60</v>
      </c>
      <c r="B317" t="s">
        <v>126</v>
      </c>
      <c r="C317" t="s">
        <v>843</v>
      </c>
      <c r="D317" t="s">
        <v>1241</v>
      </c>
      <c r="E317" t="str">
        <f>IF(D317="","",IF(OR(A317="current_assets",OR(A317 = "noncurrent_assets", A317 = "assets" )),B317, ""))</f>
        <v/>
      </c>
      <c r="F317" t="str">
        <f>IF($D317="","",IF(OR($A317="current_liabilities",OR($A317 = "noncurrent_liabilities", $A317 = "liabilities ")),$B317, ""))</f>
        <v/>
      </c>
      <c r="G317" t="str">
        <f>IF($D317="","",IF($A317="deferred_inflows",$B317, ""))</f>
        <v/>
      </c>
    </row>
    <row r="318" spans="1:7">
      <c r="A318" t="s">
        <v>60</v>
      </c>
      <c r="B318" t="s">
        <v>291</v>
      </c>
      <c r="C318" t="s">
        <v>844</v>
      </c>
      <c r="D318" t="s">
        <v>1241</v>
      </c>
      <c r="E318" t="str">
        <f>IF(D318="","",IF(OR(A318="current_assets",OR(A318 = "noncurrent_assets", A318 = "assets" )),B318, ""))</f>
        <v/>
      </c>
      <c r="F318" t="str">
        <f>IF($D318="","",IF(OR($A318="current_liabilities",OR($A318 = "noncurrent_liabilities", $A318 = "liabilities ")),$B318, ""))</f>
        <v/>
      </c>
      <c r="G318" t="str">
        <f>IF($D318="","",IF($A318="deferred_inflows",$B318, ""))</f>
        <v/>
      </c>
    </row>
    <row r="319" spans="1:7">
      <c r="A319" t="s">
        <v>60</v>
      </c>
      <c r="B319" t="s">
        <v>341</v>
      </c>
      <c r="C319" t="s">
        <v>845</v>
      </c>
      <c r="D319" t="s">
        <v>2628</v>
      </c>
      <c r="E319" t="str">
        <f>IF(D319="","",IF(OR(A319="current_assets",OR(A319 = "noncurrent_assets", A319 = "assets" )),B319, ""))</f>
        <v/>
      </c>
      <c r="F319" t="str">
        <f>IF($D319="","",IF(OR($A319="current_liabilities",OR($A319 = "noncurrent_liabilities", $A319 = "liabilities ")),$B319, ""))</f>
        <v>Due To Road Commissions</v>
      </c>
      <c r="G319" t="str">
        <f>IF($D319="","",IF($A319="deferred_inflows",$B319, ""))</f>
        <v/>
      </c>
    </row>
    <row r="320" spans="1:7">
      <c r="A320" t="s">
        <v>60</v>
      </c>
      <c r="B320" t="s">
        <v>342</v>
      </c>
      <c r="C320" t="s">
        <v>846</v>
      </c>
      <c r="D320" t="s">
        <v>2629</v>
      </c>
      <c r="E320" t="str">
        <f>IF(D320="","",IF(OR(A320="current_assets",OR(A320 = "noncurrent_assets", A320 = "assets" )),B320, ""))</f>
        <v/>
      </c>
      <c r="F320" t="str">
        <f>IF($D320="","",IF(OR($A320="current_liabilities",OR($A320 = "noncurrent_liabilities", $A320 = "liabilities ")),$B320, ""))</f>
        <v>Due To Schools</v>
      </c>
      <c r="G320" t="str">
        <f>IF($D320="","",IF($A320="deferred_inflows",$B320, ""))</f>
        <v/>
      </c>
    </row>
    <row r="321" spans="1:7">
      <c r="A321" t="s">
        <v>60</v>
      </c>
      <c r="B321" t="s">
        <v>287</v>
      </c>
      <c r="C321" t="s">
        <v>847</v>
      </c>
      <c r="D321" t="s">
        <v>2630</v>
      </c>
      <c r="E321" t="str">
        <f>IF(D321="","",IF(OR(A321="current_assets",OR(A321 = "noncurrent_assets", A321 = "assets" )),B321, ""))</f>
        <v/>
      </c>
      <c r="F321" t="str">
        <f>IF($D321="","",IF(OR($A321="current_liabilities",OR($A321 = "noncurrent_liabilities", $A321 = "liabilities ")),$B321, ""))</f>
        <v>Due To Special Education</v>
      </c>
      <c r="G321" t="str">
        <f>IF($D321="","",IF($A321="deferred_inflows",$B321, ""))</f>
        <v/>
      </c>
    </row>
    <row r="322" spans="1:7">
      <c r="A322" t="s">
        <v>60</v>
      </c>
      <c r="B322" t="s">
        <v>345</v>
      </c>
      <c r="C322" t="s">
        <v>848</v>
      </c>
      <c r="D322" t="s">
        <v>2631</v>
      </c>
      <c r="E322" t="str">
        <f>IF(D322="","",IF(OR(A322="current_assets",OR(A322 = "noncurrent_assets", A322 = "assets" )),B322, ""))</f>
        <v/>
      </c>
      <c r="F322" t="str">
        <f>IF($D322="","",IF(OR($A322="current_liabilities",OR($A322 = "noncurrent_liabilities", $A322 = "liabilities ")),$B322, ""))</f>
        <v>Due To State Government</v>
      </c>
      <c r="G322" t="str">
        <f>IF($D322="","",IF($A322="deferred_inflows",$B322, ""))</f>
        <v/>
      </c>
    </row>
    <row r="323" spans="1:7">
      <c r="A323" t="s">
        <v>60</v>
      </c>
      <c r="B323" t="s">
        <v>289</v>
      </c>
      <c r="C323" t="s">
        <v>849</v>
      </c>
      <c r="D323" t="s">
        <v>2632</v>
      </c>
      <c r="E323" t="str">
        <f>IF(D323="","",IF(OR(A323="current_assets",OR(A323 = "noncurrent_assets", A323 = "assets" )),B323, ""))</f>
        <v/>
      </c>
      <c r="F323" t="str">
        <f>IF($D323="","",IF(OR($A323="current_liabilities",OR($A323 = "noncurrent_liabilities", $A323 = "liabilities ")),$B323, ""))</f>
        <v>Due To Taxpayers Tax Overpayments And Duplicate Payments</v>
      </c>
      <c r="G323" t="str">
        <f>IF($D323="","",IF($A323="deferred_inflows",$B323, ""))</f>
        <v/>
      </c>
    </row>
    <row r="324" spans="1:7">
      <c r="A324" t="s">
        <v>60</v>
      </c>
      <c r="B324" t="s">
        <v>343</v>
      </c>
      <c r="C324" t="s">
        <v>850</v>
      </c>
      <c r="D324" t="s">
        <v>2633</v>
      </c>
      <c r="E324" t="str">
        <f>IF(D324="","",IF(OR(A324="current_assets",OR(A324 = "noncurrent_assets", A324 = "assets" )),B324, ""))</f>
        <v/>
      </c>
      <c r="F324" t="str">
        <f>IF($D324="","",IF(OR($A324="current_liabilities",OR($A324 = "noncurrent_liabilities", $A324 = "liabilities ")),$B324, ""))</f>
        <v>Due To Townships</v>
      </c>
      <c r="G324" t="str">
        <f>IF($D324="","",IF($A324="deferred_inflows",$B324, ""))</f>
        <v/>
      </c>
    </row>
    <row r="325" spans="1:7">
      <c r="A325" t="s">
        <v>60</v>
      </c>
      <c r="B325" t="s">
        <v>344</v>
      </c>
      <c r="C325" t="s">
        <v>851</v>
      </c>
      <c r="D325" t="s">
        <v>2634</v>
      </c>
      <c r="E325" t="str">
        <f>IF(D325="","",IF(OR(A325="current_assets",OR(A325 = "noncurrent_assets", A325 = "assets" )),B325, ""))</f>
        <v/>
      </c>
      <c r="F325" t="str">
        <f>IF($D325="","",IF(OR($A325="current_liabilities",OR($A325 = "noncurrent_liabilities", $A325 = "liabilities ")),$B325, ""))</f>
        <v>Due To Villages</v>
      </c>
      <c r="G325" t="str">
        <f>IF($D325="","",IF($A325="deferred_inflows",$B325, ""))</f>
        <v/>
      </c>
    </row>
    <row r="326" spans="1:7">
      <c r="A326" t="s">
        <v>60</v>
      </c>
      <c r="B326" t="s">
        <v>348</v>
      </c>
      <c r="C326" t="s">
        <v>852</v>
      </c>
      <c r="D326" t="s">
        <v>1241</v>
      </c>
      <c r="E326" t="str">
        <f>IF(D326="","",IF(OR(A326="current_assets",OR(A326 = "noncurrent_assets", A326 = "assets" )),B326, ""))</f>
        <v/>
      </c>
      <c r="F326" t="str">
        <f>IF($D326="","",IF(OR($A326="current_liabilities",OR($A326 = "noncurrent_liabilities", $A326 = "liabilities ")),$B326, ""))</f>
        <v/>
      </c>
      <c r="G326" t="str">
        <f>IF($D326="","",IF($A326="deferred_inflows",$B326, ""))</f>
        <v/>
      </c>
    </row>
    <row r="327" spans="1:7">
      <c r="A327" t="s">
        <v>60</v>
      </c>
      <c r="B327" t="s">
        <v>294</v>
      </c>
      <c r="C327" t="s">
        <v>853</v>
      </c>
      <c r="D327" t="s">
        <v>1241</v>
      </c>
      <c r="E327" t="str">
        <f>IF(D327="","",IF(OR(A327="current_assets",OR(A327 = "noncurrent_assets", A327 = "assets" )),B327, ""))</f>
        <v/>
      </c>
      <c r="F327" t="str">
        <f>IF($D327="","",IF(OR($A327="current_liabilities",OR($A327 = "noncurrent_liabilities", $A327 = "liabilities ")),$B327, ""))</f>
        <v/>
      </c>
      <c r="G327" t="str">
        <f>IF($D327="","",IF($A327="deferred_inflows",$B327, ""))</f>
        <v/>
      </c>
    </row>
    <row r="328" spans="1:7">
      <c r="A328" t="s">
        <v>60</v>
      </c>
      <c r="B328" t="s">
        <v>169</v>
      </c>
      <c r="C328" t="s">
        <v>854</v>
      </c>
      <c r="D328" t="s">
        <v>1241</v>
      </c>
      <c r="E328" t="str">
        <f>IF(D328="","",IF(OR(A328="current_assets",OR(A328 = "noncurrent_assets", A328 = "assets" )),B328, ""))</f>
        <v/>
      </c>
      <c r="F328" t="str">
        <f>IF($D328="","",IF(OR($A328="current_liabilities",OR($A328 = "noncurrent_liabilities", $A328 = "liabilities ")),$B328, ""))</f>
        <v/>
      </c>
      <c r="G328" t="str">
        <f>IF($D328="","",IF($A328="deferred_inflows",$B328, ""))</f>
        <v/>
      </c>
    </row>
    <row r="329" spans="1:7">
      <c r="A329" t="s">
        <v>60</v>
      </c>
      <c r="B329" t="s">
        <v>270</v>
      </c>
      <c r="C329" t="s">
        <v>855</v>
      </c>
      <c r="D329" t="s">
        <v>2635</v>
      </c>
      <c r="E329" t="str">
        <f>IF(D329="","",IF(OR(A329="current_assets",OR(A329 = "noncurrent_assets", A329 = "assets" )),B329, ""))</f>
        <v/>
      </c>
      <c r="F329" t="str">
        <f>IF($D329="","",IF(OR($A329="current_liabilities",OR($A329 = "noncurrent_liabilities", $A329 = "liabilities ")),$B329, ""))</f>
        <v>Garnishments Payable</v>
      </c>
      <c r="G329" t="str">
        <f>IF($D329="","",IF($A329="deferred_inflows",$B329, ""))</f>
        <v/>
      </c>
    </row>
    <row r="330" spans="1:7">
      <c r="A330" t="s">
        <v>60</v>
      </c>
      <c r="B330" t="s">
        <v>263</v>
      </c>
      <c r="C330" t="s">
        <v>856</v>
      </c>
      <c r="D330" t="s">
        <v>2636</v>
      </c>
      <c r="E330" t="str">
        <f>IF(D330="","",IF(OR(A330="current_assets",OR(A330 = "noncurrent_assets", A330 = "assets" )),B330, ""))</f>
        <v/>
      </c>
      <c r="F330" t="str">
        <f>IF($D330="","",IF(OR($A330="current_liabilities",OR($A330 = "noncurrent_liabilities", $A330 = "liabilities ")),$B330, ""))</f>
        <v>Grants Payable</v>
      </c>
      <c r="G330" t="str">
        <f>IF($D330="","",IF($A330="deferred_inflows",$B330, ""))</f>
        <v/>
      </c>
    </row>
    <row r="331" spans="1:7">
      <c r="A331" t="s">
        <v>60</v>
      </c>
      <c r="B331" t="s">
        <v>293</v>
      </c>
      <c r="C331" t="s">
        <v>857</v>
      </c>
      <c r="D331" t="s">
        <v>1241</v>
      </c>
      <c r="E331" t="str">
        <f>IF(D331="","",IF(OR(A331="current_assets",OR(A331 = "noncurrent_assets", A331 = "assets" )),B331, ""))</f>
        <v/>
      </c>
      <c r="F331" t="str">
        <f>IF($D331="","",IF(OR($A331="current_liabilities",OR($A331 = "noncurrent_liabilities", $A331 = "liabilities ")),$B331, ""))</f>
        <v/>
      </c>
      <c r="G331" t="str">
        <f>IF($D331="","",IF($A331="deferred_inflows",$B331, ""))</f>
        <v/>
      </c>
    </row>
    <row r="332" spans="1:7">
      <c r="A332" t="s">
        <v>60</v>
      </c>
      <c r="B332" t="s">
        <v>167</v>
      </c>
      <c r="C332" t="s">
        <v>858</v>
      </c>
      <c r="D332" t="s">
        <v>1241</v>
      </c>
      <c r="E332" t="str">
        <f>IF(D332="","",IF(OR(A332="current_assets",OR(A332 = "noncurrent_assets", A332 = "assets" )),B332, ""))</f>
        <v/>
      </c>
      <c r="F332" t="str">
        <f>IF($D332="","",IF(OR($A332="current_liabilities",OR($A332 = "noncurrent_liabilities", $A332 = "liabilities ")),$B332, ""))</f>
        <v/>
      </c>
      <c r="G332" t="str">
        <f>IF($D332="","",IF($A332="deferred_inflows",$B332, ""))</f>
        <v/>
      </c>
    </row>
    <row r="333" spans="1:7">
      <c r="A333" t="s">
        <v>60</v>
      </c>
      <c r="B333" t="s">
        <v>311</v>
      </c>
      <c r="C333" t="s">
        <v>859</v>
      </c>
      <c r="D333" t="s">
        <v>1241</v>
      </c>
      <c r="E333" t="str">
        <f>IF(D333="","",IF(OR(A333="current_assets",OR(A333 = "noncurrent_assets", A333 = "assets" )),B333, ""))</f>
        <v/>
      </c>
      <c r="F333" t="str">
        <f>IF($D333="","",IF(OR($A333="current_liabilities",OR($A333 = "noncurrent_liabilities", $A333 = "liabilities ")),$B333, ""))</f>
        <v/>
      </c>
      <c r="G333" t="str">
        <f>IF($D333="","",IF($A333="deferred_inflows",$B333, ""))</f>
        <v/>
      </c>
    </row>
    <row r="334" spans="1:7">
      <c r="A334" t="s">
        <v>60</v>
      </c>
      <c r="B334" t="s">
        <v>297</v>
      </c>
      <c r="C334" t="s">
        <v>860</v>
      </c>
      <c r="D334" t="s">
        <v>1241</v>
      </c>
      <c r="E334" t="str">
        <f>IF(D334="","",IF(OR(A334="current_assets",OR(A334 = "noncurrent_assets", A334 = "assets" )),B334, ""))</f>
        <v/>
      </c>
      <c r="F334" t="str">
        <f>IF($D334="","",IF(OR($A334="current_liabilities",OR($A334 = "noncurrent_liabilities", $A334 = "liabilities ")),$B334, ""))</f>
        <v/>
      </c>
      <c r="G334" t="str">
        <f>IF($D334="","",IF($A334="deferred_inflows",$B334, ""))</f>
        <v/>
      </c>
    </row>
    <row r="335" spans="1:7">
      <c r="A335" t="s">
        <v>60</v>
      </c>
      <c r="B335" t="s">
        <v>296</v>
      </c>
      <c r="C335" t="s">
        <v>861</v>
      </c>
      <c r="D335" t="s">
        <v>1241</v>
      </c>
      <c r="E335" t="str">
        <f>IF(D335="","",IF(OR(A335="current_assets",OR(A335 = "noncurrent_assets", A335 = "assets" )),B335, ""))</f>
        <v/>
      </c>
      <c r="F335" t="str">
        <f>IF($D335="","",IF(OR($A335="current_liabilities",OR($A335 = "noncurrent_liabilities", $A335 = "liabilities ")),$B335, ""))</f>
        <v/>
      </c>
      <c r="G335" t="str">
        <f>IF($D335="","",IF($A335="deferred_inflows",$B335, ""))</f>
        <v/>
      </c>
    </row>
    <row r="336" spans="1:7">
      <c r="A336" t="s">
        <v>60</v>
      </c>
      <c r="B336" t="s">
        <v>168</v>
      </c>
      <c r="C336" t="s">
        <v>862</v>
      </c>
      <c r="D336" t="s">
        <v>1241</v>
      </c>
      <c r="E336" t="str">
        <f>IF(D336="","",IF(OR(A336="current_assets",OR(A336 = "noncurrent_assets", A336 = "assets" )),B336, ""))</f>
        <v/>
      </c>
      <c r="F336" t="str">
        <f>IF($D336="","",IF(OR($A336="current_liabilities",OR($A336 = "noncurrent_liabilities", $A336 = "liabilities ")),$B336, ""))</f>
        <v/>
      </c>
      <c r="G336" t="str">
        <f>IF($D336="","",IF($A336="deferred_inflows",$B336, ""))</f>
        <v/>
      </c>
    </row>
    <row r="337" spans="1:7">
      <c r="A337" t="s">
        <v>60</v>
      </c>
      <c r="B337" t="s">
        <v>174</v>
      </c>
      <c r="C337" t="s">
        <v>863</v>
      </c>
      <c r="D337" t="s">
        <v>1241</v>
      </c>
      <c r="E337" t="str">
        <f>IF(D337="","",IF(OR(A337="current_assets",OR(A337 = "noncurrent_assets", A337 = "assets" )),B337, ""))</f>
        <v/>
      </c>
      <c r="F337" t="str">
        <f>IF($D337="","",IF(OR($A337="current_liabilities",OR($A337 = "noncurrent_liabilities", $A337 = "liabilities ")),$B337, ""))</f>
        <v/>
      </c>
      <c r="G337" t="str">
        <f>IF($D337="","",IF($A337="deferred_inflows",$B337, ""))</f>
        <v/>
      </c>
    </row>
    <row r="338" spans="1:7">
      <c r="A338" t="s">
        <v>60</v>
      </c>
      <c r="B338" t="s">
        <v>433</v>
      </c>
      <c r="C338" t="s">
        <v>864</v>
      </c>
      <c r="D338" t="s">
        <v>1241</v>
      </c>
      <c r="E338" t="str">
        <f>IF(D338="","",IF(OR(A338="current_assets",OR(A338 = "noncurrent_assets", A338 = "assets" )),B338, ""))</f>
        <v/>
      </c>
      <c r="F338" t="str">
        <f>IF($D338="","",IF(OR($A338="current_liabilities",OR($A338 = "noncurrent_liabilities", $A338 = "liabilities ")),$B338, ""))</f>
        <v/>
      </c>
      <c r="G338" t="str">
        <f>IF($D338="","",IF($A338="deferred_inflows",$B338, ""))</f>
        <v/>
      </c>
    </row>
    <row r="339" spans="1:7">
      <c r="A339" t="s">
        <v>60</v>
      </c>
      <c r="B339" t="s">
        <v>516</v>
      </c>
      <c r="C339" t="s">
        <v>865</v>
      </c>
      <c r="D339" t="s">
        <v>1241</v>
      </c>
      <c r="E339" t="str">
        <f>IF(D339="","",IF(OR(A339="current_assets",OR(A339 = "noncurrent_assets", A339 = "assets" )),B339, ""))</f>
        <v/>
      </c>
      <c r="F339" t="str">
        <f>IF($D339="","",IF(OR($A339="current_liabilities",OR($A339 = "noncurrent_liabilities", $A339 = "liabilities ")),$B339, ""))</f>
        <v/>
      </c>
      <c r="G339" t="str">
        <f>IF($D339="","",IF($A339="deferred_inflows",$B339, ""))</f>
        <v/>
      </c>
    </row>
    <row r="340" spans="1:7">
      <c r="A340" t="s">
        <v>60</v>
      </c>
      <c r="B340" t="s">
        <v>564</v>
      </c>
      <c r="C340" t="s">
        <v>866</v>
      </c>
      <c r="D340" t="s">
        <v>1241</v>
      </c>
      <c r="E340" t="str">
        <f>IF(D340="","",IF(OR(A340="current_assets",OR(A340 = "noncurrent_assets", A340 = "assets" )),B340, ""))</f>
        <v/>
      </c>
      <c r="F340" t="str">
        <f>IF($D340="","",IF(OR($A340="current_liabilities",OR($A340 = "noncurrent_liabilities", $A340 = "liabilities ")),$B340, ""))</f>
        <v/>
      </c>
      <c r="G340" t="str">
        <f>IF($D340="","",IF($A340="deferred_inflows",$B340, ""))</f>
        <v/>
      </c>
    </row>
    <row r="341" spans="1:7">
      <c r="A341" t="s">
        <v>60</v>
      </c>
      <c r="B341" t="s">
        <v>362</v>
      </c>
      <c r="C341" t="s">
        <v>867</v>
      </c>
      <c r="D341" t="s">
        <v>2637</v>
      </c>
      <c r="E341" t="str">
        <f>IF(D341="","",IF(OR(A341="current_assets",OR(A341 = "noncurrent_assets", A341 = "assets" )),B341, ""))</f>
        <v/>
      </c>
      <c r="F341" t="str">
        <f>IF($D341="","",IF(OR($A341="current_liabilities",OR($A341 = "noncurrent_liabilities", $A341 = "liabilities ")),$B341, ""))</f>
        <v>Other Advances</v>
      </c>
      <c r="G341" t="str">
        <f>IF($D341="","",IF($A341="deferred_inflows",$B341, ""))</f>
        <v/>
      </c>
    </row>
    <row r="342" spans="1:7">
      <c r="A342" t="s">
        <v>60</v>
      </c>
      <c r="B342" t="s">
        <v>301</v>
      </c>
      <c r="C342" t="s">
        <v>31</v>
      </c>
      <c r="D342" t="s">
        <v>1241</v>
      </c>
      <c r="E342" t="str">
        <f>IF(D342="","",IF(OR(A342="current_assets",OR(A342 = "noncurrent_assets", A342 = "assets" )),B342, ""))</f>
        <v/>
      </c>
      <c r="F342" t="str">
        <f>IF($D342="","",IF(OR($A342="current_liabilities",OR($A342 = "noncurrent_liabilities", $A342 = "liabilities ")),$B342, ""))</f>
        <v/>
      </c>
      <c r="G342" t="str">
        <f>IF($D342="","",IF($A342="deferred_inflows",$B342, ""))</f>
        <v/>
      </c>
    </row>
    <row r="343" spans="1:7">
      <c r="A343" t="s">
        <v>60</v>
      </c>
      <c r="B343" t="s">
        <v>319</v>
      </c>
      <c r="C343" t="s">
        <v>868</v>
      </c>
      <c r="D343" t="s">
        <v>1241</v>
      </c>
      <c r="E343" t="str">
        <f>IF(D343="","",IF(OR(A343="current_assets",OR(A343 = "noncurrent_assets", A343 = "assets" )),B343, ""))</f>
        <v/>
      </c>
      <c r="F343" t="str">
        <f>IF($D343="","",IF(OR($A343="current_liabilities",OR($A343 = "noncurrent_liabilities", $A343 = "liabilities ")),$B343, ""))</f>
        <v/>
      </c>
      <c r="G343" t="str">
        <f>IF($D343="","",IF($A343="deferred_inflows",$B343, ""))</f>
        <v/>
      </c>
    </row>
    <row r="344" spans="1:7">
      <c r="A344" t="s">
        <v>60</v>
      </c>
      <c r="B344" t="s">
        <v>173</v>
      </c>
      <c r="C344" t="s">
        <v>869</v>
      </c>
      <c r="D344" t="s">
        <v>1241</v>
      </c>
      <c r="E344" t="str">
        <f>IF(D344="","",IF(OR(A344="current_assets",OR(A344 = "noncurrent_assets", A344 = "assets" )),B344, ""))</f>
        <v/>
      </c>
      <c r="F344" t="str">
        <f>IF($D344="","",IF(OR($A344="current_liabilities",OR($A344 = "noncurrent_liabilities", $A344 = "liabilities ")),$B344, ""))</f>
        <v/>
      </c>
      <c r="G344" t="str">
        <f>IF($D344="","",IF($A344="deferred_inflows",$B344, ""))</f>
        <v/>
      </c>
    </row>
    <row r="345" spans="1:7">
      <c r="A345" t="s">
        <v>60</v>
      </c>
      <c r="B345" t="s">
        <v>271</v>
      </c>
      <c r="C345" t="s">
        <v>870</v>
      </c>
      <c r="D345" t="s">
        <v>2638</v>
      </c>
      <c r="E345" t="str">
        <f>IF(D345="","",IF(OR(A345="current_assets",OR(A345 = "noncurrent_assets", A345 = "assets" )),B345, ""))</f>
        <v/>
      </c>
      <c r="F345" t="str">
        <f>IF($D345="","",IF(OR($A345="current_liabilities",OR($A345 = "noncurrent_liabilities", $A345 = "liabilities ")),$B345, ""))</f>
        <v>Patients Or Inmates Trust Money Payable</v>
      </c>
      <c r="G345" t="str">
        <f>IF($D345="","",IF($A345="deferred_inflows",$B345, ""))</f>
        <v/>
      </c>
    </row>
    <row r="346" spans="1:7">
      <c r="A346" t="s">
        <v>60</v>
      </c>
      <c r="B346" t="s">
        <v>175</v>
      </c>
      <c r="C346" t="s">
        <v>871</v>
      </c>
      <c r="D346" t="s">
        <v>2639</v>
      </c>
      <c r="E346" t="str">
        <f>IF(D346="","",IF(OR(A346="current_assets",OR(A346 = "noncurrent_assets", A346 = "assets" )),B346, ""))</f>
        <v/>
      </c>
      <c r="F346" t="str">
        <f>IF($D346="","",IF(OR($A346="current_liabilities",OR($A346 = "noncurrent_liabilities", $A346 = "liabilities ")),$B346, ""))</f>
        <v>Payable From Restricted Assets</v>
      </c>
      <c r="G346" t="str">
        <f>IF($D346="","",IF($A346="deferred_inflows",$B346, ""))</f>
        <v/>
      </c>
    </row>
    <row r="347" spans="1:7">
      <c r="A347" t="s">
        <v>60</v>
      </c>
      <c r="B347" t="s">
        <v>172</v>
      </c>
      <c r="C347" t="s">
        <v>872</v>
      </c>
      <c r="D347" t="s">
        <v>1241</v>
      </c>
      <c r="E347" t="str">
        <f>IF(D347="","",IF(OR(A347="current_assets",OR(A347 = "noncurrent_assets", A347 = "assets" )),B347, ""))</f>
        <v/>
      </c>
      <c r="F347" t="str">
        <f>IF($D347="","",IF(OR($A347="current_liabilities",OR($A347 = "noncurrent_liabilities", $A347 = "liabilities ")),$B347, ""))</f>
        <v/>
      </c>
      <c r="G347" t="str">
        <f>IF($D347="","",IF($A347="deferred_inflows",$B347, ""))</f>
        <v/>
      </c>
    </row>
    <row r="348" spans="1:7">
      <c r="A348" t="s">
        <v>60</v>
      </c>
      <c r="B348" t="s">
        <v>260</v>
      </c>
      <c r="C348" t="s">
        <v>873</v>
      </c>
      <c r="D348" t="s">
        <v>2640</v>
      </c>
      <c r="E348" t="str">
        <f>IF(D348="","",IF(OR(A348="current_assets",OR(A348 = "noncurrent_assets", A348 = "assets" )),B348, ""))</f>
        <v/>
      </c>
      <c r="F348" t="str">
        <f>IF($D348="","",IF(OR($A348="current_liabilities",OR($A348 = "noncurrent_liabilities", $A348 = "liabilities ")),$B348, ""))</f>
        <v>Payroll Deductions Payable</v>
      </c>
      <c r="G348" t="str">
        <f>IF($D348="","",IF($A348="deferred_inflows",$B348, ""))</f>
        <v/>
      </c>
    </row>
    <row r="349" spans="1:7">
      <c r="A349" t="s">
        <v>60</v>
      </c>
      <c r="B349" t="s">
        <v>432</v>
      </c>
      <c r="C349" t="s">
        <v>874</v>
      </c>
      <c r="D349" t="s">
        <v>1241</v>
      </c>
      <c r="E349" t="str">
        <f>IF(D349="","",IF(OR(A349="current_assets",OR(A349 = "noncurrent_assets", A349 = "assets" )),B349, ""))</f>
        <v/>
      </c>
      <c r="F349" t="str">
        <f>IF($D349="","",IF(OR($A349="current_liabilities",OR($A349 = "noncurrent_liabilities", $A349 = "liabilities ")),$B349, ""))</f>
        <v/>
      </c>
      <c r="G349" t="str">
        <f>IF($D349="","",IF($A349="deferred_inflows",$B349, ""))</f>
        <v/>
      </c>
    </row>
    <row r="350" spans="1:7">
      <c r="A350" t="s">
        <v>60</v>
      </c>
      <c r="B350" t="s">
        <v>261</v>
      </c>
      <c r="C350" t="s">
        <v>875</v>
      </c>
      <c r="D350" t="s">
        <v>2641</v>
      </c>
      <c r="E350" t="str">
        <f>IF(D350="","",IF(OR(A350="current_assets",OR(A350 = "noncurrent_assets", A350 = "assets" )),B350, ""))</f>
        <v/>
      </c>
      <c r="F350" t="str">
        <f>IF($D350="","",IF(OR($A350="current_liabilities",OR($A350 = "noncurrent_liabilities", $A350 = "liabilities ")),$B350, ""))</f>
        <v>Penalties Payable</v>
      </c>
      <c r="G350" t="str">
        <f>IF($D350="","",IF($A350="deferred_inflows",$B350, ""))</f>
        <v/>
      </c>
    </row>
    <row r="351" spans="1:7">
      <c r="A351" t="s">
        <v>60</v>
      </c>
      <c r="B351" t="s">
        <v>279</v>
      </c>
      <c r="C351" t="s">
        <v>876</v>
      </c>
      <c r="D351" t="s">
        <v>2642</v>
      </c>
      <c r="E351" t="str">
        <f>IF(D351="","",IF(OR(A351="current_assets",OR(A351 = "noncurrent_assets", A351 = "assets" )),B351, ""))</f>
        <v/>
      </c>
      <c r="F351" t="str">
        <f>IF($D351="","",IF(OR($A351="current_liabilities",OR($A351 = "noncurrent_liabilities", $A351 = "liabilities ")),$B351, ""))</f>
        <v>Performance Deposits Payable</v>
      </c>
      <c r="G351" t="str">
        <f>IF($D351="","",IF($A351="deferred_inflows",$B351, ""))</f>
        <v/>
      </c>
    </row>
    <row r="352" spans="1:7">
      <c r="A352" t="s">
        <v>60</v>
      </c>
      <c r="B352" t="s">
        <v>275</v>
      </c>
      <c r="C352" t="s">
        <v>877</v>
      </c>
      <c r="D352" t="s">
        <v>2643</v>
      </c>
      <c r="E352" t="str">
        <f>IF(D352="","",IF(OR(A352="current_assets",OR(A352 = "noncurrent_assets", A352 = "assets" )),B352, ""))</f>
        <v/>
      </c>
      <c r="F352" t="str">
        <f>IF($D352="","",IF(OR($A352="current_liabilities",OR($A352 = "noncurrent_liabilities", $A352 = "liabilities ")),$B352, ""))</f>
        <v>Receipts Refundable</v>
      </c>
      <c r="G352" t="str">
        <f>IF($D352="","",IF($A352="deferred_inflows",$B352, ""))</f>
        <v/>
      </c>
    </row>
    <row r="353" spans="1:7">
      <c r="A353" t="s">
        <v>60</v>
      </c>
      <c r="B353" t="s">
        <v>295</v>
      </c>
      <c r="C353" t="s">
        <v>878</v>
      </c>
      <c r="D353" t="s">
        <v>1241</v>
      </c>
      <c r="E353" t="str">
        <f>IF(D353="","",IF(OR(A353="current_assets",OR(A353 = "noncurrent_assets", A353 = "assets" )),B353, ""))</f>
        <v/>
      </c>
      <c r="F353" t="str">
        <f>IF($D353="","",IF(OR($A353="current_liabilities",OR($A353 = "noncurrent_liabilities", $A353 = "liabilities ")),$B353, ""))</f>
        <v/>
      </c>
      <c r="G353" t="str">
        <f>IF($D353="","",IF($A353="deferred_inflows",$B353, ""))</f>
        <v/>
      </c>
    </row>
    <row r="354" spans="1:7">
      <c r="A354" t="s">
        <v>60</v>
      </c>
      <c r="B354" t="s">
        <v>277</v>
      </c>
      <c r="C354" t="s">
        <v>879</v>
      </c>
      <c r="D354" t="s">
        <v>2644</v>
      </c>
      <c r="E354" t="str">
        <f>IF(D354="","",IF(OR(A354="current_assets",OR(A354 = "noncurrent_assets", A354 = "assets" )),B354, ""))</f>
        <v/>
      </c>
      <c r="F354" t="str">
        <f>IF($D354="","",IF(OR($A354="current_liabilities",OR($A354 = "noncurrent_liabilities", $A354 = "liabilities ")),$B354, ""))</f>
        <v>Regulatory Liability Current</v>
      </c>
      <c r="G354" t="str">
        <f>IF($D354="","",IF($A354="deferred_inflows",$B354, ""))</f>
        <v/>
      </c>
    </row>
    <row r="355" spans="1:7">
      <c r="A355" t="s">
        <v>60</v>
      </c>
      <c r="B355" t="s">
        <v>272</v>
      </c>
      <c r="C355" t="s">
        <v>880</v>
      </c>
      <c r="D355" t="s">
        <v>2645</v>
      </c>
      <c r="E355" t="str">
        <f>IF(D355="","",IF(OR(A355="current_assets",OR(A355 = "noncurrent_assets", A355 = "assets" )),B355, ""))</f>
        <v/>
      </c>
      <c r="F355" t="str">
        <f>IF($D355="","",IF(OR($A355="current_liabilities",OR($A355 = "noncurrent_liabilities", $A355 = "liabilities ")),$B355, ""))</f>
        <v>Restitutions Payable</v>
      </c>
      <c r="G355" t="str">
        <f>IF($D355="","",IF($A355="deferred_inflows",$B355, ""))</f>
        <v/>
      </c>
    </row>
    <row r="356" spans="1:7">
      <c r="A356" t="s">
        <v>60</v>
      </c>
      <c r="B356" t="s">
        <v>268</v>
      </c>
      <c r="C356" t="s">
        <v>881</v>
      </c>
      <c r="D356" t="s">
        <v>2646</v>
      </c>
      <c r="E356" t="str">
        <f>IF(D356="","",IF(OR(A356="current_assets",OR(A356 = "noncurrent_assets", A356 = "assets" )),B356, ""))</f>
        <v/>
      </c>
      <c r="F356" t="str">
        <f>IF($D356="","",IF(OR($A356="current_liabilities",OR($A356 = "noncurrent_liabilities", $A356 = "liabilities ")),$B356, ""))</f>
        <v>Retainage Payable</v>
      </c>
      <c r="G356" t="str">
        <f>IF($D356="","",IF($A356="deferred_inflows",$B356, ""))</f>
        <v/>
      </c>
    </row>
    <row r="357" spans="1:7">
      <c r="A357" t="s">
        <v>60</v>
      </c>
      <c r="B357" t="s">
        <v>310</v>
      </c>
      <c r="C357" t="s">
        <v>882</v>
      </c>
      <c r="D357" t="s">
        <v>1241</v>
      </c>
      <c r="E357" t="str">
        <f>IF(D357="","",IF(OR(A357="current_assets",OR(A357 = "noncurrent_assets", A357 = "assets" )),B357, ""))</f>
        <v/>
      </c>
      <c r="F357" t="str">
        <f>IF($D357="","",IF(OR($A357="current_liabilities",OR($A357 = "noncurrent_liabilities", $A357 = "liabilities ")),$B357, ""))</f>
        <v/>
      </c>
      <c r="G357" t="str">
        <f>IF($D357="","",IF($A357="deferred_inflows",$B357, ""))</f>
        <v/>
      </c>
    </row>
    <row r="358" spans="1:7">
      <c r="A358" t="s">
        <v>60</v>
      </c>
      <c r="B358" t="s">
        <v>262</v>
      </c>
      <c r="C358" t="s">
        <v>883</v>
      </c>
      <c r="D358" t="s">
        <v>1241</v>
      </c>
      <c r="E358" t="str">
        <f>IF(D358="","",IF(OR(A358="current_assets",OR(A358 = "noncurrent_assets", A358 = "assets" )),B358, ""))</f>
        <v/>
      </c>
      <c r="F358" t="str">
        <f>IF($D358="","",IF(OR($A358="current_liabilities",OR($A358 = "noncurrent_liabilities", $A358 = "liabilities ")),$B358, ""))</f>
        <v/>
      </c>
      <c r="G358" t="str">
        <f>IF($D358="","",IF($A358="deferred_inflows",$B358, ""))</f>
        <v/>
      </c>
    </row>
    <row r="359" spans="1:7">
      <c r="A359" t="s">
        <v>60</v>
      </c>
      <c r="B359" t="s">
        <v>267</v>
      </c>
      <c r="C359" t="s">
        <v>884</v>
      </c>
      <c r="D359" t="s">
        <v>2647</v>
      </c>
      <c r="E359" t="str">
        <f>IF(D359="","",IF(OR(A359="current_assets",OR(A359 = "noncurrent_assets", A359 = "assets" )),B359, ""))</f>
        <v/>
      </c>
      <c r="F359" t="str">
        <f>IF($D359="","",IF(OR($A359="current_liabilities",OR($A359 = "noncurrent_liabilities", $A359 = "liabilities ")),$B359, ""))</f>
        <v>Taxes Payable</v>
      </c>
      <c r="G359" t="str">
        <f>IF($D359="","",IF($A359="deferred_inflows",$B359, ""))</f>
        <v/>
      </c>
    </row>
    <row r="360" spans="1:7">
      <c r="A360" t="s">
        <v>60</v>
      </c>
      <c r="B360" t="s">
        <v>315</v>
      </c>
      <c r="C360" t="s">
        <v>885</v>
      </c>
      <c r="D360" t="s">
        <v>1241</v>
      </c>
      <c r="E360" t="str">
        <f>IF(D360="","",IF(OR(A360="current_assets",OR(A360 = "noncurrent_assets", A360 = "assets" )),B360, ""))</f>
        <v/>
      </c>
      <c r="F360" t="str">
        <f>IF($D360="","",IF(OR($A360="current_liabilities",OR($A360 = "noncurrent_liabilities", $A360 = "liabilities ")),$B360, ""))</f>
        <v/>
      </c>
      <c r="G360" t="str">
        <f>IF($D360="","",IF($A360="deferred_inflows",$B360, ""))</f>
        <v/>
      </c>
    </row>
    <row r="361" spans="1:7">
      <c r="A361" t="s">
        <v>60</v>
      </c>
      <c r="B361" t="s">
        <v>269</v>
      </c>
      <c r="C361" t="s">
        <v>886</v>
      </c>
      <c r="D361" t="s">
        <v>2648</v>
      </c>
      <c r="E361" t="str">
        <f>IF(D361="","",IF(OR(A361="current_assets",OR(A361 = "noncurrent_assets", A361 = "assets" )),B361, ""))</f>
        <v/>
      </c>
      <c r="F361" t="str">
        <f>IF($D361="","",IF(OR($A361="current_liabilities",OR($A361 = "noncurrent_liabilities", $A361 = "liabilities ")),$B361, ""))</f>
        <v>Unclaimed Money</v>
      </c>
      <c r="G361" t="str">
        <f>IF($D361="","",IF($A361="deferred_inflows",$B361, ""))</f>
        <v/>
      </c>
    </row>
    <row r="362" spans="1:7">
      <c r="A362" t="s">
        <v>60</v>
      </c>
      <c r="B362" t="s">
        <v>273</v>
      </c>
      <c r="C362" t="s">
        <v>887</v>
      </c>
      <c r="D362" t="s">
        <v>2649</v>
      </c>
      <c r="E362" t="str">
        <f>IF(D362="","",IF(OR(A362="current_assets",OR(A362 = "noncurrent_assets", A362 = "assets" )),B362, ""))</f>
        <v/>
      </c>
      <c r="F362" t="str">
        <f>IF($D362="","",IF(OR($A362="current_liabilities",OR($A362 = "noncurrent_liabilities", $A362 = "liabilities ")),$B362, ""))</f>
        <v>Undistributed Receipts</v>
      </c>
      <c r="G362" t="str">
        <f>IF($D362="","",IF($A362="deferred_inflows",$B362, ""))</f>
        <v/>
      </c>
    </row>
    <row r="363" spans="1:7">
      <c r="A363" t="s">
        <v>60</v>
      </c>
      <c r="B363" t="s">
        <v>274</v>
      </c>
      <c r="C363" t="s">
        <v>888</v>
      </c>
      <c r="D363" t="s">
        <v>2650</v>
      </c>
      <c r="E363" t="str">
        <f>IF(D363="","",IF(OR(A363="current_assets",OR(A363 = "noncurrent_assets", A363 = "assets" )),B363, ""))</f>
        <v/>
      </c>
      <c r="F363" t="str">
        <f>IF($D363="","",IF(OR($A363="current_liabilities",OR($A363 = "noncurrent_liabilities", $A363 = "liabilities ")),$B363, ""))</f>
        <v>Undistributed Tax Collections</v>
      </c>
      <c r="G363" t="str">
        <f>IF($D363="","",IF($A363="deferred_inflows",$B363, ""))</f>
        <v/>
      </c>
    </row>
    <row r="364" spans="1:7">
      <c r="A364" t="s">
        <v>60</v>
      </c>
      <c r="B364" t="s">
        <v>298</v>
      </c>
      <c r="C364" t="s">
        <v>29</v>
      </c>
      <c r="D364" t="s">
        <v>2651</v>
      </c>
      <c r="E364" t="str">
        <f>IF(D364="","",IF(OR(A364="current_assets",OR(A364 = "noncurrent_assets", A364 = "assets" )),B364, ""))</f>
        <v/>
      </c>
      <c r="F364" t="str">
        <f>IF($D364="","",IF(OR($A364="current_liabilities",OR($A364 = "noncurrent_liabilities", $A364 = "liabilities ")),$B364, ""))</f>
        <v>Unearned Revenue</v>
      </c>
      <c r="G364" t="str">
        <f>IF($D364="","",IF($A364="deferred_inflows",$B364, ""))</f>
        <v/>
      </c>
    </row>
    <row r="365" spans="1:7">
      <c r="A365" t="s">
        <v>60</v>
      </c>
      <c r="B365" t="s">
        <v>318</v>
      </c>
      <c r="C365" t="s">
        <v>889</v>
      </c>
      <c r="D365" t="s">
        <v>1241</v>
      </c>
      <c r="E365" t="str">
        <f>IF(D365="","",IF(OR(A365="current_assets",OR(A365 = "noncurrent_assets", A365 = "assets" )),B365, ""))</f>
        <v/>
      </c>
      <c r="F365" t="str">
        <f>IF($D365="","",IF(OR($A365="current_liabilities",OR($A365 = "noncurrent_liabilities", $A365 = "liabilities ")),$B365, ""))</f>
        <v/>
      </c>
      <c r="G365" t="str">
        <f>IF($D365="","",IF($A365="deferred_inflows",$B365, ""))</f>
        <v/>
      </c>
    </row>
    <row r="366" spans="1:7">
      <c r="A366" t="s">
        <v>60</v>
      </c>
      <c r="B366" t="s">
        <v>299</v>
      </c>
      <c r="C366" t="s">
        <v>890</v>
      </c>
      <c r="D366" t="s">
        <v>1241</v>
      </c>
      <c r="E366" t="str">
        <f>IF(D366="","",IF(OR(A366="current_assets",OR(A366 = "noncurrent_assets", A366 = "assets" )),B366, ""))</f>
        <v/>
      </c>
      <c r="F366" t="str">
        <f>IF($D366="","",IF(OR($A366="current_liabilities",OR($A366 = "noncurrent_liabilities", $A366 = "liabilities ")),$B366, ""))</f>
        <v/>
      </c>
      <c r="G366" t="str">
        <f>IF($D366="","",IF($A366="deferred_inflows",$B366, ""))</f>
        <v/>
      </c>
    </row>
    <row r="367" spans="1:7">
      <c r="A367" t="s">
        <v>60</v>
      </c>
      <c r="B367" t="s">
        <v>264</v>
      </c>
      <c r="C367" t="s">
        <v>891</v>
      </c>
      <c r="D367" t="s">
        <v>2652</v>
      </c>
      <c r="E367" t="str">
        <f>IF(D367="","",IF(OR(A367="current_assets",OR(A367 = "noncurrent_assets", A367 = "assets" )),B367, ""))</f>
        <v/>
      </c>
      <c r="F367" t="str">
        <f>IF($D367="","",IF(OR($A367="current_liabilities",OR($A367 = "noncurrent_liabilities", $A367 = "liabilities ")),$B367, ""))</f>
        <v>Vouchers Payable</v>
      </c>
      <c r="G367" t="str">
        <f>IF($D367="","",IF($A367="deferred_inflows",$B367, ""))</f>
        <v/>
      </c>
    </row>
    <row r="368" spans="1:7">
      <c r="A368" t="s">
        <v>63</v>
      </c>
      <c r="B368" t="s">
        <v>483</v>
      </c>
      <c r="C368" t="s">
        <v>892</v>
      </c>
      <c r="D368" t="s">
        <v>1241</v>
      </c>
      <c r="E368" t="str">
        <f>IF(D368="","",IF(OR(A368="current_assets",OR(A368 = "noncurrent_assets", A368 = "assets" )),B368, ""))</f>
        <v/>
      </c>
      <c r="F368" t="str">
        <f>IF($D368="","",IF(OR($A368="current_liabilities",OR($A368 = "noncurrent_liabilities", $A368 = "liabilities ")),$B368, ""))</f>
        <v/>
      </c>
      <c r="G368" t="str">
        <f>IF($D368="","",IF($A368="deferred_inflows",$B368, ""))</f>
        <v/>
      </c>
    </row>
    <row r="369" spans="1:7">
      <c r="A369" t="s">
        <v>63</v>
      </c>
      <c r="B369" t="s">
        <v>495</v>
      </c>
      <c r="C369" t="s">
        <v>893</v>
      </c>
      <c r="D369" t="s">
        <v>1241</v>
      </c>
      <c r="E369" t="str">
        <f>IF(D369="","",IF(OR(A369="current_assets",OR(A369 = "noncurrent_assets", A369 = "assets" )),B369, ""))</f>
        <v/>
      </c>
      <c r="F369" t="str">
        <f>IF($D369="","",IF(OR($A369="current_liabilities",OR($A369 = "noncurrent_liabilities", $A369 = "liabilities ")),$B369, ""))</f>
        <v/>
      </c>
      <c r="G369" t="str">
        <f>IF($D369="","",IF($A369="deferred_inflows",$B369, ""))</f>
        <v/>
      </c>
    </row>
    <row r="370" spans="1:7">
      <c r="A370" t="s">
        <v>63</v>
      </c>
      <c r="B370" t="s">
        <v>501</v>
      </c>
      <c r="C370" t="s">
        <v>894</v>
      </c>
      <c r="D370" t="s">
        <v>1241</v>
      </c>
      <c r="E370" t="str">
        <f>IF(D370="","",IF(OR(A370="current_assets",OR(A370 = "noncurrent_assets", A370 = "assets" )),B370, ""))</f>
        <v/>
      </c>
      <c r="F370" t="str">
        <f>IF($D370="","",IF(OR($A370="current_liabilities",OR($A370 = "noncurrent_liabilities", $A370 = "liabilities ")),$B370, ""))</f>
        <v/>
      </c>
      <c r="G370" t="str">
        <f>IF($D370="","",IF($A370="deferred_inflows",$B370, ""))</f>
        <v/>
      </c>
    </row>
    <row r="371" spans="1:7">
      <c r="A371" t="s">
        <v>63</v>
      </c>
      <c r="B371" t="s">
        <v>504</v>
      </c>
      <c r="C371" t="s">
        <v>44</v>
      </c>
      <c r="D371" t="s">
        <v>2485</v>
      </c>
      <c r="E371" t="str">
        <f>IF(D371="","",IF(OR(A371="current_assets",OR(A371 = "noncurrent_assets", A371 = "assets" )),B371, ""))</f>
        <v/>
      </c>
      <c r="F371" t="str">
        <f>IF($D371="","",IF(OR($A371="current_liabilities",OR($A371 = "noncurrent_liabilities", $A371 = "liabilities ")),$B371, ""))</f>
        <v/>
      </c>
      <c r="G371" t="str">
        <f>IF($D371="","",IF($A371="deferred_inflows",$B371, ""))</f>
        <v>Deferred Inflows Of Resources</v>
      </c>
    </row>
    <row r="372" spans="1:7">
      <c r="A372" t="s">
        <v>63</v>
      </c>
      <c r="B372" t="s">
        <v>502</v>
      </c>
      <c r="C372" t="s">
        <v>895</v>
      </c>
      <c r="D372" t="s">
        <v>1241</v>
      </c>
      <c r="E372" t="str">
        <f>IF(D372="","",IF(OR(A372="current_assets",OR(A372 = "noncurrent_assets", A372 = "assets" )),B372, ""))</f>
        <v/>
      </c>
      <c r="F372" t="str">
        <f>IF($D372="","",IF(OR($A372="current_liabilities",OR($A372 = "noncurrent_liabilities", $A372 = "liabilities ")),$B372, ""))</f>
        <v/>
      </c>
      <c r="G372" t="str">
        <f>IF($D372="","",IF($A372="deferred_inflows",$B372, ""))</f>
        <v/>
      </c>
    </row>
    <row r="373" spans="1:7">
      <c r="A373" t="s">
        <v>63</v>
      </c>
      <c r="B373" t="s">
        <v>488</v>
      </c>
      <c r="C373" t="s">
        <v>896</v>
      </c>
      <c r="D373" t="s">
        <v>1241</v>
      </c>
      <c r="E373" t="str">
        <f>IF(D373="","",IF(OR(A373="current_assets",OR(A373 = "noncurrent_assets", A373 = "assets" )),B373, ""))</f>
        <v/>
      </c>
      <c r="F373" t="str">
        <f>IF($D373="","",IF(OR($A373="current_liabilities",OR($A373 = "noncurrent_liabilities", $A373 = "liabilities ")),$B373, ""))</f>
        <v/>
      </c>
      <c r="G373" t="str">
        <f>IF($D373="","",IF($A373="deferred_inflows",$B373, ""))</f>
        <v/>
      </c>
    </row>
    <row r="374" spans="1:7">
      <c r="A374" t="s">
        <v>63</v>
      </c>
      <c r="B374" t="s">
        <v>485</v>
      </c>
      <c r="C374" t="s">
        <v>897</v>
      </c>
      <c r="D374" t="s">
        <v>1241</v>
      </c>
      <c r="E374" t="str">
        <f>IF(D374="","",IF(OR(A374="current_assets",OR(A374 = "noncurrent_assets", A374 = "assets" )),B374, ""))</f>
        <v/>
      </c>
      <c r="F374" t="str">
        <f>IF($D374="","",IF(OR($A374="current_liabilities",OR($A374 = "noncurrent_liabilities", $A374 = "liabilities ")),$B374, ""))</f>
        <v/>
      </c>
      <c r="G374" t="str">
        <f>IF($D374="","",IF($A374="deferred_inflows",$B374, ""))</f>
        <v/>
      </c>
    </row>
    <row r="375" spans="1:7">
      <c r="A375" t="s">
        <v>63</v>
      </c>
      <c r="B375" t="s">
        <v>487</v>
      </c>
      <c r="C375" t="s">
        <v>898</v>
      </c>
      <c r="D375" t="s">
        <v>1241</v>
      </c>
      <c r="E375" t="str">
        <f>IF(D375="","",IF(OR(A375="current_assets",OR(A375 = "noncurrent_assets", A375 = "assets" )),B375, ""))</f>
        <v/>
      </c>
      <c r="F375" t="str">
        <f>IF($D375="","",IF(OR($A375="current_liabilities",OR($A375 = "noncurrent_liabilities", $A375 = "liabilities ")),$B375, ""))</f>
        <v/>
      </c>
      <c r="G375" t="str">
        <f>IF($D375="","",IF($A375="deferred_inflows",$B375, ""))</f>
        <v/>
      </c>
    </row>
    <row r="376" spans="1:7">
      <c r="A376" t="s">
        <v>63</v>
      </c>
      <c r="B376" t="s">
        <v>489</v>
      </c>
      <c r="C376" t="s">
        <v>43</v>
      </c>
      <c r="D376" t="s">
        <v>1241</v>
      </c>
      <c r="E376" t="str">
        <f>IF(D376="","",IF(OR(A376="current_assets",OR(A376 = "noncurrent_assets", A376 = "assets" )),B376, ""))</f>
        <v/>
      </c>
      <c r="F376" t="str">
        <f>IF($D376="","",IF(OR($A376="current_liabilities",OR($A376 = "noncurrent_liabilities", $A376 = "liabilities ")),$B376, ""))</f>
        <v/>
      </c>
      <c r="G376" t="str">
        <f>IF($D376="","",IF($A376="deferred_inflows",$B376, ""))</f>
        <v/>
      </c>
    </row>
    <row r="377" spans="1:7">
      <c r="A377" t="s">
        <v>63</v>
      </c>
      <c r="B377" t="s">
        <v>491</v>
      </c>
      <c r="C377" t="s">
        <v>899</v>
      </c>
      <c r="D377" t="s">
        <v>1241</v>
      </c>
      <c r="E377" t="str">
        <f>IF(D377="","",IF(OR(A377="current_assets",OR(A377 = "noncurrent_assets", A377 = "assets" )),B377, ""))</f>
        <v/>
      </c>
      <c r="F377" t="str">
        <f>IF($D377="","",IF(OR($A377="current_liabilities",OR($A377 = "noncurrent_liabilities", $A377 = "liabilities ")),$B377, ""))</f>
        <v/>
      </c>
      <c r="G377" t="str">
        <f>IF($D377="","",IF($A377="deferred_inflows",$B377, ""))</f>
        <v/>
      </c>
    </row>
    <row r="378" spans="1:7">
      <c r="A378" t="s">
        <v>63</v>
      </c>
      <c r="B378" t="s">
        <v>492</v>
      </c>
      <c r="C378" t="s">
        <v>900</v>
      </c>
      <c r="D378" t="s">
        <v>1241</v>
      </c>
      <c r="E378" t="str">
        <f>IF(D378="","",IF(OR(A378="current_assets",OR(A378 = "noncurrent_assets", A378 = "assets" )),B378, ""))</f>
        <v/>
      </c>
      <c r="F378" t="str">
        <f>IF($D378="","",IF(OR($A378="current_liabilities",OR($A378 = "noncurrent_liabilities", $A378 = "liabilities ")),$B378, ""))</f>
        <v/>
      </c>
      <c r="G378" t="str">
        <f>IF($D378="","",IF($A378="deferred_inflows",$B378, ""))</f>
        <v/>
      </c>
    </row>
    <row r="379" spans="1:7">
      <c r="A379" t="s">
        <v>63</v>
      </c>
      <c r="B379" t="s">
        <v>496</v>
      </c>
      <c r="C379" t="s">
        <v>42</v>
      </c>
      <c r="D379" t="s">
        <v>1241</v>
      </c>
      <c r="E379" t="str">
        <f>IF(D379="","",IF(OR(A379="current_assets",OR(A379 = "noncurrent_assets", A379 = "assets" )),B379, ""))</f>
        <v/>
      </c>
      <c r="F379" t="str">
        <f>IF($D379="","",IF(OR($A379="current_liabilities",OR($A379 = "noncurrent_liabilities", $A379 = "liabilities ")),$B379, ""))</f>
        <v/>
      </c>
      <c r="G379" t="str">
        <f>IF($D379="","",IF($A379="deferred_inflows",$B379, ""))</f>
        <v/>
      </c>
    </row>
    <row r="380" spans="1:7">
      <c r="A380" t="s">
        <v>63</v>
      </c>
      <c r="B380" t="s">
        <v>490</v>
      </c>
      <c r="C380" t="s">
        <v>901</v>
      </c>
      <c r="D380" t="s">
        <v>1241</v>
      </c>
      <c r="E380" t="str">
        <f>IF(D380="","",IF(OR(A380="current_assets",OR(A380 = "noncurrent_assets", A380 = "assets" )),B380, ""))</f>
        <v/>
      </c>
      <c r="F380" t="str">
        <f>IF($D380="","",IF(OR($A380="current_liabilities",OR($A380 = "noncurrent_liabilities", $A380 = "liabilities ")),$B380, ""))</f>
        <v/>
      </c>
      <c r="G380" t="str">
        <f>IF($D380="","",IF($A380="deferred_inflows",$B380, ""))</f>
        <v/>
      </c>
    </row>
    <row r="381" spans="1:7">
      <c r="A381" t="s">
        <v>63</v>
      </c>
      <c r="B381" t="s">
        <v>497</v>
      </c>
      <c r="C381" t="s">
        <v>902</v>
      </c>
      <c r="D381" t="s">
        <v>1241</v>
      </c>
      <c r="E381" t="str">
        <f>IF(D381="","",IF(OR(A381="current_assets",OR(A381 = "noncurrent_assets", A381 = "assets" )),B381, ""))</f>
        <v/>
      </c>
      <c r="F381" t="str">
        <f>IF($D381="","",IF(OR($A381="current_liabilities",OR($A381 = "noncurrent_liabilities", $A381 = "liabilities ")),$B381, ""))</f>
        <v/>
      </c>
      <c r="G381" t="str">
        <f>IF($D381="","",IF($A381="deferred_inflows",$B381, ""))</f>
        <v/>
      </c>
    </row>
    <row r="382" spans="1:7">
      <c r="A382" t="s">
        <v>63</v>
      </c>
      <c r="B382" t="s">
        <v>498</v>
      </c>
      <c r="C382" t="s">
        <v>903</v>
      </c>
      <c r="D382" t="s">
        <v>1241</v>
      </c>
      <c r="E382" t="str">
        <f>IF(D382="","",IF(OR(A382="current_assets",OR(A382 = "noncurrent_assets", A382 = "assets" )),B382, ""))</f>
        <v/>
      </c>
      <c r="F382" t="str">
        <f>IF($D382="","",IF(OR($A382="current_liabilities",OR($A382 = "noncurrent_liabilities", $A382 = "liabilities ")),$B382, ""))</f>
        <v/>
      </c>
      <c r="G382" t="str">
        <f>IF($D382="","",IF($A382="deferred_inflows",$B382, ""))</f>
        <v/>
      </c>
    </row>
    <row r="383" spans="1:7">
      <c r="A383" t="s">
        <v>63</v>
      </c>
      <c r="B383" t="s">
        <v>484</v>
      </c>
      <c r="C383" t="s">
        <v>904</v>
      </c>
      <c r="D383" t="s">
        <v>2653</v>
      </c>
      <c r="E383" t="str">
        <f>IF(D383="","",IF(OR(A383="current_assets",OR(A383 = "noncurrent_assets", A383 = "assets" )),B383, ""))</f>
        <v/>
      </c>
      <c r="F383" t="str">
        <f>IF($D383="","",IF(OR($A383="current_liabilities",OR($A383 = "noncurrent_liabilities", $A383 = "liabilities ")),$B383, ""))</f>
        <v/>
      </c>
      <c r="G383" t="str">
        <f>IF($D383="","",IF($A383="deferred_inflows",$B383, ""))</f>
        <v>Deferred Inflows Of Resources Property Taxes</v>
      </c>
    </row>
    <row r="384" spans="1:7">
      <c r="A384" t="s">
        <v>63</v>
      </c>
      <c r="B384" t="s">
        <v>486</v>
      </c>
      <c r="C384" t="s">
        <v>905</v>
      </c>
      <c r="D384" t="s">
        <v>1241</v>
      </c>
      <c r="E384" t="str">
        <f>IF(D384="","",IF(OR(A384="current_assets",OR(A384 = "noncurrent_assets", A384 = "assets" )),B384, ""))</f>
        <v/>
      </c>
      <c r="F384" t="str">
        <f>IF($D384="","",IF(OR($A384="current_liabilities",OR($A384 = "noncurrent_liabilities", $A384 = "liabilities ")),$B384, ""))</f>
        <v/>
      </c>
      <c r="G384" t="str">
        <f>IF($D384="","",IF($A384="deferred_inflows",$B384, ""))</f>
        <v/>
      </c>
    </row>
    <row r="385" spans="1:7">
      <c r="A385" t="s">
        <v>63</v>
      </c>
      <c r="B385" t="s">
        <v>482</v>
      </c>
      <c r="C385" t="s">
        <v>906</v>
      </c>
      <c r="D385" t="s">
        <v>2654</v>
      </c>
      <c r="E385" t="str">
        <f>IF(D385="","",IF(OR(A385="current_assets",OR(A385 = "noncurrent_assets", A385 = "assets" )),B385, ""))</f>
        <v/>
      </c>
      <c r="F385" t="str">
        <f>IF($D385="","",IF(OR($A385="current_liabilities",OR($A385 = "noncurrent_liabilities", $A385 = "liabilities ")),$B385, ""))</f>
        <v/>
      </c>
      <c r="G385" t="str">
        <f>IF($D385="","",IF($A385="deferred_inflows",$B385, ""))</f>
        <v>Deferred Inflows Of Resources Taxes Levied For A Subsequent Period</v>
      </c>
    </row>
    <row r="386" spans="1:7">
      <c r="A386" s="2" t="s">
        <v>63</v>
      </c>
      <c r="B386" t="s">
        <v>2819</v>
      </c>
      <c r="D386" t="s">
        <v>2820</v>
      </c>
      <c r="E386" t="str">
        <f>IF(D386="","",IF(OR(A386="current_assets",OR(A386 = "noncurrent_assets", A386 = "assets" )),B386, ""))</f>
        <v/>
      </c>
      <c r="F386" t="str">
        <f>IF($D386="","",IF(OR($A386="current_liabilities",OR($A386 = "noncurrent_liabilities", $A386 = "liabilities")),$B386, ""))</f>
        <v/>
      </c>
      <c r="G386" t="str">
        <f>IF($D386="","",IF($A386="deferred_inflows",$B386, ""))</f>
        <v>Deferred Inflows of Resources, Drain Fund, Modified Accrual</v>
      </c>
    </row>
    <row r="387" spans="1:7">
      <c r="A387" s="2" t="s">
        <v>63</v>
      </c>
      <c r="B387" t="s">
        <v>2821</v>
      </c>
      <c r="D387" t="s">
        <v>2822</v>
      </c>
      <c r="E387" t="str">
        <f>IF(D387="","",IF(OR(A387="current_assets",OR(A387 = "noncurrent_assets", A387 = "assets" )),B387, ""))</f>
        <v/>
      </c>
      <c r="F387" t="str">
        <f>IF($D387="","",IF(OR($A387="current_liabilities",OR($A387 = "noncurrent_liabilities", $A387 = "liabilities")),$B387, ""))</f>
        <v/>
      </c>
      <c r="G387" t="str">
        <f>IF($D387="","",IF($A387="deferred_inflows",$B387, ""))</f>
        <v>Deferred Inflows of Resources, Special Assessments, Modified Accrual</v>
      </c>
    </row>
    <row r="388" spans="1:7">
      <c r="A388" s="2" t="s">
        <v>63</v>
      </c>
      <c r="B388" t="s">
        <v>2823</v>
      </c>
      <c r="D388" t="s">
        <v>2824</v>
      </c>
      <c r="E388" t="str">
        <f>IF(D388="","",IF(OR(A388="current_assets",OR(A388 = "noncurrent_assets", A388 = "assets" )),B388, ""))</f>
        <v/>
      </c>
      <c r="F388" t="str">
        <f>IF($D388="","",IF(OR($A388="current_liabilities",OR($A388 = "noncurrent_liabilities", $A388 = "liabilities")),$B388, ""))</f>
        <v/>
      </c>
      <c r="G388" t="str">
        <f>IF($D388="","",IF($A388="deferred_inflows",$B388, ""))</f>
        <v>Deferred Inflows of Resources, Unavailable Revenue, Modified Accrual</v>
      </c>
    </row>
    <row r="389" spans="1:7">
      <c r="A389" t="s">
        <v>63</v>
      </c>
      <c r="B389" t="s">
        <v>493</v>
      </c>
      <c r="C389" t="s">
        <v>907</v>
      </c>
      <c r="D389" t="s">
        <v>1241</v>
      </c>
      <c r="E389" t="str">
        <f>IF(D389="","",IF(OR(A389="current_assets",OR(A389 = "noncurrent_assets", A389 = "assets" )),B389, ""))</f>
        <v/>
      </c>
      <c r="F389" t="str">
        <f>IF($D389="","",IF(OR($A389="current_liabilities",OR($A389 = "noncurrent_liabilities", $A389 = "liabilities ")),$B389, ""))</f>
        <v/>
      </c>
      <c r="G389" t="str">
        <f>IF($D389="","",IF($A389="deferred_inflows",$B389, ""))</f>
        <v/>
      </c>
    </row>
    <row r="390" spans="1:7">
      <c r="A390" t="s">
        <v>63</v>
      </c>
      <c r="B390" t="s">
        <v>494</v>
      </c>
      <c r="C390" t="s">
        <v>908</v>
      </c>
      <c r="D390" t="s">
        <v>1241</v>
      </c>
      <c r="E390" t="str">
        <f>IF(D390="","",IF(OR(A390="current_assets",OR(A390 = "noncurrent_assets", A390 = "assets" )),B390, ""))</f>
        <v/>
      </c>
      <c r="F390" t="str">
        <f>IF($D390="","",IF(OR($A390="current_liabilities",OR($A390 = "noncurrent_liabilities", $A390 = "liabilities ")),$B390, ""))</f>
        <v/>
      </c>
      <c r="G390" t="str">
        <f>IF($D390="","",IF($A390="deferred_inflows",$B390, ""))</f>
        <v/>
      </c>
    </row>
    <row r="391" spans="1:7">
      <c r="A391" t="s">
        <v>63</v>
      </c>
      <c r="B391" t="s">
        <v>499</v>
      </c>
      <c r="C391" t="s">
        <v>909</v>
      </c>
      <c r="D391" t="s">
        <v>1241</v>
      </c>
      <c r="E391" t="str">
        <f>IF(D391="","",IF(OR(A391="current_assets",OR(A391 = "noncurrent_assets", A391 = "assets" )),B391, ""))</f>
        <v/>
      </c>
      <c r="F391" t="str">
        <f>IF($D391="","",IF(OR($A391="current_liabilities",OR($A391 = "noncurrent_liabilities", $A391 = "liabilities ")),$B391, ""))</f>
        <v/>
      </c>
      <c r="G391" t="str">
        <f>IF($D391="","",IF($A391="deferred_inflows",$B391, ""))</f>
        <v/>
      </c>
    </row>
    <row r="392" spans="1:7">
      <c r="A392" t="s">
        <v>63</v>
      </c>
      <c r="B392" t="s">
        <v>500</v>
      </c>
      <c r="C392" t="s">
        <v>910</v>
      </c>
      <c r="D392" t="s">
        <v>1241</v>
      </c>
      <c r="E392" t="str">
        <f>IF(D392="","",IF(OR(A392="current_assets",OR(A392 = "noncurrent_assets", A392 = "assets" )),B392, ""))</f>
        <v/>
      </c>
      <c r="F392" t="str">
        <f>IF($D392="","",IF(OR($A392="current_liabilities",OR($A392 = "noncurrent_liabilities", $A392 = "liabilities ")),$B392, ""))</f>
        <v/>
      </c>
      <c r="G392" t="str">
        <f>IF($D392="","",IF($A392="deferred_inflows",$B392, ""))</f>
        <v/>
      </c>
    </row>
    <row r="393" spans="1:7">
      <c r="A393" s="2" t="s">
        <v>63</v>
      </c>
      <c r="B393" t="s">
        <v>2827</v>
      </c>
      <c r="D393" t="s">
        <v>2828</v>
      </c>
      <c r="E393" t="str">
        <f>IF(D393="","",IF(OR(A393="current_assets",OR(A393 = "noncurrent_assets", A393 = "assets" )),B393, ""))</f>
        <v/>
      </c>
      <c r="F393" t="str">
        <f>IF($D393="","",IF(OR($A393="current_liabilities",OR($A393 = "noncurrent_liabilities", $A393 = "liabilities")),$B393, ""))</f>
        <v/>
      </c>
      <c r="G393" t="str">
        <f>IF($D393="","",IF($A393="deferred_inflows",$B393, ""))</f>
        <v>Investment in Capital Assets, Modified Accrual</v>
      </c>
    </row>
    <row r="394" spans="1:7">
      <c r="A394" s="2" t="s">
        <v>63</v>
      </c>
      <c r="B394" s="2" t="s">
        <v>2829</v>
      </c>
      <c r="C394" s="2"/>
      <c r="D394" s="2" t="s">
        <v>2487</v>
      </c>
      <c r="E394" t="str">
        <f>IF(D394="","",IF(OR(A394="current_assets",OR(A394 = "noncurrent_assets", A394 = "assets" )),B394, ""))</f>
        <v/>
      </c>
      <c r="F394" t="str">
        <f>IF($D394="","",IF(OR($A394="current_liabilities",OR($A394 = "noncurrent_liabilities", $A394 = "liabilities")),$B394, ""))</f>
        <v/>
      </c>
      <c r="G394" t="str">
        <f>IF($D394="","",IF($A394="deferred_inflows",$B394, ""))</f>
        <v>Liabilities and Deferred Inflows of Resources and Fund Balances, Modified Accrual</v>
      </c>
    </row>
    <row r="395" spans="1:7">
      <c r="A395" s="2" t="s">
        <v>63</v>
      </c>
      <c r="B395" t="s">
        <v>2825</v>
      </c>
      <c r="D395" t="s">
        <v>2826</v>
      </c>
      <c r="E395" t="str">
        <f>IF(D395="","",IF(OR(A395="current_assets",OR(A395 = "noncurrent_assets", A395 = "assets" )),B395, ""))</f>
        <v/>
      </c>
      <c r="F395" t="str">
        <f>IF($D395="","",IF(OR($A395="current_liabilities",OR($A395 = "noncurrent_liabilities", $A395 = "liabilities")),$B395, ""))</f>
        <v/>
      </c>
      <c r="G395" t="str">
        <f>IF($D395="","",IF($A395="deferred_inflows",$B395, ""))</f>
        <v>Liabilities and Deferred Inflows of Resources, Modified Accrual</v>
      </c>
    </row>
    <row r="396" spans="1:7">
      <c r="A396" t="s">
        <v>63</v>
      </c>
      <c r="B396" t="s">
        <v>503</v>
      </c>
      <c r="C396" t="s">
        <v>911</v>
      </c>
      <c r="D396" t="s">
        <v>2655</v>
      </c>
      <c r="E396" t="str">
        <f>IF(D396="","",IF(OR(A396="current_assets",OR(A396 = "noncurrent_assets", A396 = "assets" )),B396, ""))</f>
        <v/>
      </c>
      <c r="F396" t="str">
        <f>IF($D396="","",IF(OR($A396="current_liabilities",OR($A396 = "noncurrent_liabilities", $A396 = "liabilities ")),$B396, ""))</f>
        <v/>
      </c>
      <c r="G396" t="str">
        <f>IF($D396="","",IF($A396="deferred_inflows",$B396, ""))</f>
        <v>Other Deferred Inflows Of Resources</v>
      </c>
    </row>
    <row r="397" spans="1:7">
      <c r="A397" t="s">
        <v>61</v>
      </c>
      <c r="B397" t="s">
        <v>526</v>
      </c>
      <c r="C397" t="s">
        <v>912</v>
      </c>
      <c r="D397" t="s">
        <v>1241</v>
      </c>
      <c r="E397" t="str">
        <f>IF(D397="","",IF(OR(A397="current_assets",OR(A397 = "noncurrent_assets", A397 = "assets" )),B397, ""))</f>
        <v/>
      </c>
      <c r="F397" t="str">
        <f>IF($D397="","",IF(OR($A397="current_liabilities",OR($A397 = "noncurrent_liabilities", $A397 = "liabilities ")),$B397, ""))</f>
        <v/>
      </c>
      <c r="G397" t="str">
        <f>IF($D397="","",IF($A397="deferred_inflows",$B397, ""))</f>
        <v/>
      </c>
    </row>
    <row r="398" spans="1:7">
      <c r="A398" t="s">
        <v>61</v>
      </c>
      <c r="B398" t="s">
        <v>533</v>
      </c>
      <c r="C398" t="s">
        <v>913</v>
      </c>
      <c r="D398" t="s">
        <v>1241</v>
      </c>
      <c r="E398" t="str">
        <f>IF(D398="","",IF(OR(A398="current_assets",OR(A398 = "noncurrent_assets", A398 = "assets" )),B398, ""))</f>
        <v/>
      </c>
      <c r="F398" t="str">
        <f>IF($D398="","",IF(OR($A398="current_liabilities",OR($A398 = "noncurrent_liabilities", $A398 = "liabilities ")),$B398, ""))</f>
        <v/>
      </c>
      <c r="G398" t="str">
        <f>IF($D398="","",IF($A398="deferred_inflows",$B398, ""))</f>
        <v/>
      </c>
    </row>
    <row r="399" spans="1:7">
      <c r="A399" t="s">
        <v>61</v>
      </c>
      <c r="B399" t="s">
        <v>536</v>
      </c>
      <c r="C399" t="s">
        <v>23</v>
      </c>
      <c r="D399" t="s">
        <v>2656</v>
      </c>
      <c r="E399" t="str">
        <f>IF(D399="","",IF(OR(A399="current_assets",OR(A399 = "noncurrent_assets", A399 = "assets" )),B399, ""))</f>
        <v/>
      </c>
      <c r="F399" t="str">
        <f>IF($D399="","",IF(OR($A399="current_liabilities",OR($A399 = "noncurrent_liabilities", $A399 = "liabilities ")),$B399, ""))</f>
        <v/>
      </c>
      <c r="G399" t="str">
        <f>IF($D399="","",IF($A399="deferred_inflows",$B399, ""))</f>
        <v/>
      </c>
    </row>
    <row r="400" spans="1:7">
      <c r="A400" t="s">
        <v>61</v>
      </c>
      <c r="B400" t="s">
        <v>534</v>
      </c>
      <c r="C400" t="s">
        <v>914</v>
      </c>
      <c r="D400" t="s">
        <v>1241</v>
      </c>
      <c r="E400" t="str">
        <f>IF(D400="","",IF(OR(A400="current_assets",OR(A400 = "noncurrent_assets", A400 = "assets" )),B400, ""))</f>
        <v/>
      </c>
      <c r="F400" t="str">
        <f>IF($D400="","",IF(OR($A400="current_liabilities",OR($A400 = "noncurrent_liabilities", $A400 = "liabilities ")),$B400, ""))</f>
        <v/>
      </c>
      <c r="G400" t="str">
        <f>IF($D400="","",IF($A400="deferred_inflows",$B400, ""))</f>
        <v/>
      </c>
    </row>
    <row r="401" spans="1:7">
      <c r="A401" t="s">
        <v>61</v>
      </c>
      <c r="B401" t="s">
        <v>520</v>
      </c>
      <c r="C401" t="s">
        <v>915</v>
      </c>
      <c r="D401" t="s">
        <v>1241</v>
      </c>
      <c r="E401" t="str">
        <f>IF(D401="","",IF(OR(A401="current_assets",OR(A401 = "noncurrent_assets", A401 = "assets" )),B401, ""))</f>
        <v/>
      </c>
      <c r="F401" t="str">
        <f>IF($D401="","",IF(OR($A401="current_liabilities",OR($A401 = "noncurrent_liabilities", $A401 = "liabilities ")),$B401, ""))</f>
        <v/>
      </c>
      <c r="G401" t="str">
        <f>IF($D401="","",IF($A401="deferred_inflows",$B401, ""))</f>
        <v/>
      </c>
    </row>
    <row r="402" spans="1:7">
      <c r="A402" t="s">
        <v>61</v>
      </c>
      <c r="B402" t="s">
        <v>521</v>
      </c>
      <c r="C402" t="s">
        <v>22</v>
      </c>
      <c r="D402" t="s">
        <v>1241</v>
      </c>
      <c r="E402" t="str">
        <f>IF(D402="","",IF(OR(A402="current_assets",OR(A402 = "noncurrent_assets", A402 = "assets" )),B402, ""))</f>
        <v/>
      </c>
      <c r="F402" t="str">
        <f>IF($D402="","",IF(OR($A402="current_liabilities",OR($A402 = "noncurrent_liabilities", $A402 = "liabilities ")),$B402, ""))</f>
        <v/>
      </c>
      <c r="G402" t="str">
        <f>IF($D402="","",IF($A402="deferred_inflows",$B402, ""))</f>
        <v/>
      </c>
    </row>
    <row r="403" spans="1:7">
      <c r="A403" t="s">
        <v>61</v>
      </c>
      <c r="B403" t="s">
        <v>522</v>
      </c>
      <c r="C403" t="s">
        <v>916</v>
      </c>
      <c r="D403" t="s">
        <v>1241</v>
      </c>
      <c r="E403" t="str">
        <f>IF(D403="","",IF(OR(A403="current_assets",OR(A403 = "noncurrent_assets", A403 = "assets" )),B403, ""))</f>
        <v/>
      </c>
      <c r="F403" t="str">
        <f>IF($D403="","",IF(OR($A403="current_liabilities",OR($A403 = "noncurrent_liabilities", $A403 = "liabilities ")),$B403, ""))</f>
        <v/>
      </c>
      <c r="G403" t="str">
        <f>IF($D403="","",IF($A403="deferred_inflows",$B403, ""))</f>
        <v/>
      </c>
    </row>
    <row r="404" spans="1:7">
      <c r="A404" t="s">
        <v>61</v>
      </c>
      <c r="B404" t="s">
        <v>523</v>
      </c>
      <c r="C404" t="s">
        <v>917</v>
      </c>
      <c r="D404" t="s">
        <v>1241</v>
      </c>
      <c r="E404" t="str">
        <f>IF(D404="","",IF(OR(A404="current_assets",OR(A404 = "noncurrent_assets", A404 = "assets" )),B404, ""))</f>
        <v/>
      </c>
      <c r="F404" t="str">
        <f>IF($D404="","",IF(OR($A404="current_liabilities",OR($A404 = "noncurrent_liabilities", $A404 = "liabilities ")),$B404, ""))</f>
        <v/>
      </c>
      <c r="G404" t="str">
        <f>IF($D404="","",IF($A404="deferred_inflows",$B404, ""))</f>
        <v/>
      </c>
    </row>
    <row r="405" spans="1:7">
      <c r="A405" t="s">
        <v>61</v>
      </c>
      <c r="B405" t="s">
        <v>525</v>
      </c>
      <c r="C405" t="s">
        <v>918</v>
      </c>
      <c r="D405" t="s">
        <v>1241</v>
      </c>
      <c r="E405" t="str">
        <f>IF(D405="","",IF(OR(A405="current_assets",OR(A405 = "noncurrent_assets", A405 = "assets" )),B405, ""))</f>
        <v/>
      </c>
      <c r="F405" t="str">
        <f>IF($D405="","",IF(OR($A405="current_liabilities",OR($A405 = "noncurrent_liabilities", $A405 = "liabilities ")),$B405, ""))</f>
        <v/>
      </c>
      <c r="G405" t="str">
        <f>IF($D405="","",IF($A405="deferred_inflows",$B405, ""))</f>
        <v/>
      </c>
    </row>
    <row r="406" spans="1:7">
      <c r="A406" t="s">
        <v>61</v>
      </c>
      <c r="B406" t="s">
        <v>527</v>
      </c>
      <c r="C406" t="s">
        <v>919</v>
      </c>
      <c r="D406" t="s">
        <v>1241</v>
      </c>
      <c r="E406" t="str">
        <f>IF(D406="","",IF(OR(A406="current_assets",OR(A406 = "noncurrent_assets", A406 = "assets" )),B406, ""))</f>
        <v/>
      </c>
      <c r="F406" t="str">
        <f>IF($D406="","",IF(OR($A406="current_liabilities",OR($A406 = "noncurrent_liabilities", $A406 = "liabilities ")),$B406, ""))</f>
        <v/>
      </c>
      <c r="G406" t="str">
        <f>IF($D406="","",IF($A406="deferred_inflows",$B406, ""))</f>
        <v/>
      </c>
    </row>
    <row r="407" spans="1:7">
      <c r="A407" t="s">
        <v>61</v>
      </c>
      <c r="B407" t="s">
        <v>528</v>
      </c>
      <c r="C407" t="s">
        <v>21</v>
      </c>
      <c r="D407" t="s">
        <v>1241</v>
      </c>
      <c r="E407" t="str">
        <f>IF(D407="","",IF(OR(A407="current_assets",OR(A407 = "noncurrent_assets", A407 = "assets" )),B407, ""))</f>
        <v/>
      </c>
      <c r="F407" t="str">
        <f>IF($D407="","",IF(OR($A407="current_liabilities",OR($A407 = "noncurrent_liabilities", $A407 = "liabilities ")),$B407, ""))</f>
        <v/>
      </c>
      <c r="G407" t="str">
        <f>IF($D407="","",IF($A407="deferred_inflows",$B407, ""))</f>
        <v/>
      </c>
    </row>
    <row r="408" spans="1:7">
      <c r="A408" t="s">
        <v>61</v>
      </c>
      <c r="B408" t="s">
        <v>529</v>
      </c>
      <c r="C408" t="s">
        <v>920</v>
      </c>
      <c r="D408" t="s">
        <v>1241</v>
      </c>
      <c r="E408" t="str">
        <f>IF(D408="","",IF(OR(A408="current_assets",OR(A408 = "noncurrent_assets", A408 = "assets" )),B408, ""))</f>
        <v/>
      </c>
      <c r="F408" t="str">
        <f>IF($D408="","",IF(OR($A408="current_liabilities",OR($A408 = "noncurrent_liabilities", $A408 = "liabilities ")),$B408, ""))</f>
        <v/>
      </c>
      <c r="G408" t="str">
        <f>IF($D408="","",IF($A408="deferred_inflows",$B408, ""))</f>
        <v/>
      </c>
    </row>
    <row r="409" spans="1:7">
      <c r="A409" t="s">
        <v>61</v>
      </c>
      <c r="B409" t="s">
        <v>530</v>
      </c>
      <c r="C409" t="s">
        <v>921</v>
      </c>
      <c r="D409" t="s">
        <v>1241</v>
      </c>
      <c r="E409" t="str">
        <f>IF(D409="","",IF(OR(A409="current_assets",OR(A409 = "noncurrent_assets", A409 = "assets" )),B409, ""))</f>
        <v/>
      </c>
      <c r="F409" t="str">
        <f>IF($D409="","",IF(OR($A409="current_liabilities",OR($A409 = "noncurrent_liabilities", $A409 = "liabilities ")),$B409, ""))</f>
        <v/>
      </c>
      <c r="G409" t="str">
        <f>IF($D409="","",IF($A409="deferred_inflows",$B409, ""))</f>
        <v/>
      </c>
    </row>
    <row r="410" spans="1:7">
      <c r="A410" t="s">
        <v>61</v>
      </c>
      <c r="B410" t="s">
        <v>532</v>
      </c>
      <c r="C410" t="s">
        <v>922</v>
      </c>
      <c r="D410" t="s">
        <v>1241</v>
      </c>
      <c r="E410" t="str">
        <f>IF(D410="","",IF(OR(A410="current_assets",OR(A410 = "noncurrent_assets", A410 = "assets" )),B410, ""))</f>
        <v/>
      </c>
      <c r="F410" t="str">
        <f>IF($D410="","",IF(OR($A410="current_liabilities",OR($A410 = "noncurrent_liabilities", $A410 = "liabilities ")),$B410, ""))</f>
        <v/>
      </c>
      <c r="G410" t="str">
        <f>IF($D410="","",IF($A410="deferred_inflows",$B410, ""))</f>
        <v/>
      </c>
    </row>
    <row r="411" spans="1:7">
      <c r="A411" t="s">
        <v>61</v>
      </c>
      <c r="B411" t="s">
        <v>524</v>
      </c>
      <c r="C411" t="s">
        <v>923</v>
      </c>
      <c r="D411" t="s">
        <v>1241</v>
      </c>
      <c r="E411" t="str">
        <f>IF(D411="","",IF(OR(A411="current_assets",OR(A411 = "noncurrent_assets", A411 = "assets" )),B411, ""))</f>
        <v/>
      </c>
      <c r="F411" t="str">
        <f>IF($D411="","",IF(OR($A411="current_liabilities",OR($A411 = "noncurrent_liabilities", $A411 = "liabilities ")),$B411, ""))</f>
        <v/>
      </c>
      <c r="G411" t="str">
        <f>IF($D411="","",IF($A411="deferred_inflows",$B411, ""))</f>
        <v/>
      </c>
    </row>
    <row r="412" spans="1:7">
      <c r="A412" t="s">
        <v>61</v>
      </c>
      <c r="B412" t="s">
        <v>531</v>
      </c>
      <c r="C412" t="s">
        <v>924</v>
      </c>
      <c r="D412" t="s">
        <v>1241</v>
      </c>
      <c r="E412" t="str">
        <f>IF(D412="","",IF(OR(A412="current_assets",OR(A412 = "noncurrent_assets", A412 = "assets" )),B412, ""))</f>
        <v/>
      </c>
      <c r="F412" t="str">
        <f>IF($D412="","",IF(OR($A412="current_liabilities",OR($A412 = "noncurrent_liabilities", $A412 = "liabilities ")),$B412, ""))</f>
        <v/>
      </c>
      <c r="G412" t="str">
        <f>IF($D412="","",IF($A412="deferred_inflows",$B412, ""))</f>
        <v/>
      </c>
    </row>
    <row r="413" spans="1:7">
      <c r="A413" t="s">
        <v>61</v>
      </c>
      <c r="B413" t="s">
        <v>535</v>
      </c>
      <c r="C413" t="s">
        <v>925</v>
      </c>
      <c r="D413" t="s">
        <v>2657</v>
      </c>
      <c r="E413" t="str">
        <f>IF(D413="","",IF(OR(A413="current_assets",OR(A413 = "noncurrent_assets", A413 = "assets" )),B413, ""))</f>
        <v/>
      </c>
      <c r="F413" t="str">
        <f>IF($D413="","",IF(OR($A413="current_liabilities",OR($A413 = "noncurrent_liabilities", $A413 = "liabilities ")),$B413, ""))</f>
        <v/>
      </c>
      <c r="G413" t="str">
        <f>IF($D413="","",IF($A413="deferred_inflows",$B413, ""))</f>
        <v/>
      </c>
    </row>
    <row r="414" spans="1:7" ht="14">
      <c r="A414" s="2" t="s">
        <v>2848</v>
      </c>
      <c r="B414" s="193" t="s">
        <v>2847</v>
      </c>
      <c r="C414" s="193"/>
      <c r="D414" s="193" t="s">
        <v>1085</v>
      </c>
    </row>
    <row r="415" spans="1:7" ht="14">
      <c r="A415" s="2" t="s">
        <v>2848</v>
      </c>
      <c r="B415" s="193" t="s">
        <v>2845</v>
      </c>
      <c r="C415" s="193"/>
      <c r="D415" s="193" t="s">
        <v>2859</v>
      </c>
    </row>
    <row r="416" spans="1:7" ht="14">
      <c r="A416" s="2" t="s">
        <v>2848</v>
      </c>
      <c r="B416" s="193" t="s">
        <v>2843</v>
      </c>
      <c r="C416" s="193"/>
      <c r="D416" s="193" t="s">
        <v>2857</v>
      </c>
    </row>
    <row r="417" spans="1:7" ht="14">
      <c r="A417" s="2" t="s">
        <v>2848</v>
      </c>
      <c r="B417" s="193" t="s">
        <v>2839</v>
      </c>
      <c r="C417" s="193"/>
      <c r="D417" s="193" t="s">
        <v>2853</v>
      </c>
    </row>
    <row r="418" spans="1:7" ht="14">
      <c r="A418" s="2" t="s">
        <v>2848</v>
      </c>
      <c r="B418" s="193" t="s">
        <v>2836</v>
      </c>
      <c r="C418" s="193"/>
      <c r="D418" s="193" t="s">
        <v>2850</v>
      </c>
    </row>
    <row r="419" spans="1:7" ht="14">
      <c r="A419" s="2" t="s">
        <v>2848</v>
      </c>
      <c r="B419" s="193" t="s">
        <v>2837</v>
      </c>
      <c r="C419" s="193"/>
      <c r="D419" s="193" t="s">
        <v>2851</v>
      </c>
    </row>
    <row r="420" spans="1:7" ht="14">
      <c r="A420" s="2" t="s">
        <v>2848</v>
      </c>
      <c r="B420" s="193" t="s">
        <v>2835</v>
      </c>
      <c r="C420" s="193"/>
      <c r="D420" s="193" t="s">
        <v>2849</v>
      </c>
    </row>
    <row r="421" spans="1:7" ht="14">
      <c r="A421" s="2" t="s">
        <v>2848</v>
      </c>
      <c r="B421" s="193" t="s">
        <v>2841</v>
      </c>
      <c r="C421" s="193"/>
      <c r="D421" s="193" t="s">
        <v>2855</v>
      </c>
    </row>
    <row r="422" spans="1:7" ht="14">
      <c r="A422" s="2" t="s">
        <v>2848</v>
      </c>
      <c r="B422" s="193" t="s">
        <v>2846</v>
      </c>
      <c r="C422" s="193"/>
      <c r="D422" s="193" t="s">
        <v>2860</v>
      </c>
    </row>
    <row r="423" spans="1:7" ht="14">
      <c r="A423" s="2" t="s">
        <v>2848</v>
      </c>
      <c r="B423" s="193" t="s">
        <v>2827</v>
      </c>
      <c r="C423" s="193"/>
      <c r="D423" s="193" t="s">
        <v>2828</v>
      </c>
      <c r="F423" t="str">
        <f>IF($D423="","",IF(OR($A423="current_liabilities",OR($A423 = "noncurrent_liabilities", $A423 = "liabilities")),$B423, ""))</f>
        <v/>
      </c>
      <c r="G423" t="str">
        <f>IF($D423="","",IF($A423="deferred_inflows",$B423, ""))</f>
        <v/>
      </c>
    </row>
    <row r="424" spans="1:7" ht="14">
      <c r="A424" s="2" t="s">
        <v>2848</v>
      </c>
      <c r="B424" s="193" t="s">
        <v>2844</v>
      </c>
      <c r="C424" s="193"/>
      <c r="D424" s="193" t="s">
        <v>2858</v>
      </c>
    </row>
    <row r="425" spans="1:7" ht="14">
      <c r="A425" s="2" t="s">
        <v>2848</v>
      </c>
      <c r="B425" s="193" t="s">
        <v>2842</v>
      </c>
      <c r="C425" s="193"/>
      <c r="D425" s="193" t="s">
        <v>2856</v>
      </c>
    </row>
    <row r="426" spans="1:7" ht="14">
      <c r="A426" s="2" t="s">
        <v>2848</v>
      </c>
      <c r="B426" s="193" t="s">
        <v>2838</v>
      </c>
      <c r="C426" s="193"/>
      <c r="D426" s="193" t="s">
        <v>2852</v>
      </c>
    </row>
    <row r="427" spans="1:7" ht="14">
      <c r="A427" s="2" t="s">
        <v>2848</v>
      </c>
      <c r="B427" s="193" t="s">
        <v>2840</v>
      </c>
      <c r="C427" s="193"/>
      <c r="D427" s="193" t="s">
        <v>2854</v>
      </c>
    </row>
    <row r="428" spans="1:7">
      <c r="A428" s="2" t="s">
        <v>2831</v>
      </c>
      <c r="B428" t="s">
        <v>2788</v>
      </c>
      <c r="D428" t="s">
        <v>2789</v>
      </c>
      <c r="E428" t="str">
        <f>IF(D428="","",IF(OR(A428="current_assets",OR(A428 = "noncurrent_assets", A428 = "assets" )),B428, ""))</f>
        <v/>
      </c>
      <c r="F428" t="str">
        <f>IF($D428="","",IF(OR($A428="current_liabilities",OR($A428 = "noncurrent_liabilities", $A428 = "liabilities")),$B428, ""))</f>
        <v>Accrued Benefits and Compensation Long Term, Modified Accrual</v>
      </c>
      <c r="G428" t="str">
        <f>IF($D428="","",IF($A428="deferred_inflows",$B428, ""))</f>
        <v/>
      </c>
    </row>
    <row r="429" spans="1:7">
      <c r="A429" s="2" t="s">
        <v>2831</v>
      </c>
      <c r="B429" t="s">
        <v>2786</v>
      </c>
      <c r="D429" t="s">
        <v>2787</v>
      </c>
      <c r="E429" t="str">
        <f>IF(D429="","",IF(OR(A429="current_assets",OR(A429 = "noncurrent_assets", A429 = "assets" )),B429, ""))</f>
        <v/>
      </c>
      <c r="F429" t="str">
        <f>IF($D429="","",IF(OR($A429="current_liabilities",OR($A429 = "noncurrent_liabilities", $A429 = "liabilities")),$B429, ""))</f>
        <v>Accrued Payroll Taxes, Modified Accrual</v>
      </c>
      <c r="G429" t="str">
        <f>IF($D429="","",IF($A429="deferred_inflows",$B429, ""))</f>
        <v/>
      </c>
    </row>
    <row r="430" spans="1:7">
      <c r="A430" s="2" t="s">
        <v>2831</v>
      </c>
      <c r="B430" t="s">
        <v>2796</v>
      </c>
      <c r="D430" t="s">
        <v>2797</v>
      </c>
      <c r="E430" t="str">
        <f>IF(D430="","",IF(OR(A430="current_assets",OR(A430 = "noncurrent_assets", A430 = "assets" )),B430, ""))</f>
        <v/>
      </c>
      <c r="F430" t="str">
        <f>IF($D430="","",IF(OR($A430="current_liabilities",OR($A430 = "noncurrent_liabilities", $A430 = "liabilities")),$B430, ""))</f>
        <v>Advances from Component Unit, Modified Accrual</v>
      </c>
      <c r="G430" t="str">
        <f>IF($D430="","",IF($A430="deferred_inflows",$B430, ""))</f>
        <v/>
      </c>
    </row>
    <row r="431" spans="1:7">
      <c r="A431" s="2" t="s">
        <v>2831</v>
      </c>
      <c r="B431" t="s">
        <v>2792</v>
      </c>
      <c r="D431" t="s">
        <v>2793</v>
      </c>
      <c r="E431" t="str">
        <f>IF(D431="","",IF(OR(A431="current_assets",OR(A431 = "noncurrent_assets", A431 = "assets" )),B431, ""))</f>
        <v/>
      </c>
      <c r="F431" t="str">
        <f>IF($D431="","",IF(OR($A431="current_liabilities",OR($A431 = "noncurrent_liabilities", $A431 = "liabilities")),$B431, ""))</f>
        <v>All Other Accounts Payable and Accrued Liabilities, Modified Accrual</v>
      </c>
      <c r="G431" t="str">
        <f>IF($D431="","",IF($A431="deferred_inflows",$B431, ""))</f>
        <v/>
      </c>
    </row>
    <row r="432" spans="1:7">
      <c r="A432" s="2" t="s">
        <v>2831</v>
      </c>
      <c r="B432" t="s">
        <v>2778</v>
      </c>
      <c r="D432" t="s">
        <v>2779</v>
      </c>
      <c r="E432" t="str">
        <f>IF(D432="","",IF(OR(A432="current_assets",OR(A432 = "noncurrent_assets", A432 = "assets" )),B432, ""))</f>
        <v/>
      </c>
      <c r="F432" t="str">
        <f>IF($D432="","",IF(OR($A432="current_liabilities",OR($A432 = "noncurrent_liabilities", $A432 = "liabilities")),$B432, ""))</f>
        <v>Benefits Payable, Modified Accrual</v>
      </c>
      <c r="G432" t="str">
        <f>IF($D432="","",IF($A432="deferred_inflows",$B432, ""))</f>
        <v/>
      </c>
    </row>
    <row r="433" spans="1:7">
      <c r="A433" s="2" t="s">
        <v>2831</v>
      </c>
      <c r="B433" t="s">
        <v>2804</v>
      </c>
      <c r="D433" t="s">
        <v>2805</v>
      </c>
      <c r="E433" t="str">
        <f>IF(D433="","",IF(OR(A433="current_assets",OR(A433 = "noncurrent_assets", A433 = "assets" )),B433, ""))</f>
        <v/>
      </c>
      <c r="F433" t="str">
        <f>IF($D433="","",IF(OR($A433="current_liabilities",OR($A433 = "noncurrent_liabilities", $A433 = "liabilities")),$B433, ""))</f>
        <v>Bonds Payable, Modified Accrual</v>
      </c>
      <c r="G433" t="str">
        <f>IF($D433="","",IF($A433="deferred_inflows",$B433, ""))</f>
        <v/>
      </c>
    </row>
    <row r="434" spans="1:7">
      <c r="A434" s="2" t="s">
        <v>2831</v>
      </c>
      <c r="B434" t="s">
        <v>2776</v>
      </c>
      <c r="D434" t="s">
        <v>2777</v>
      </c>
      <c r="E434" t="str">
        <f>IF(D434="","",IF(OR(A434="current_assets",OR(A434 = "noncurrent_assets", A434 = "assets" )),B434, ""))</f>
        <v/>
      </c>
      <c r="F434" t="str">
        <f>IF($D434="","",IF(OR($A434="current_liabilities",OR($A434 = "noncurrent_liabilities", $A434 = "liabilities")),$B434, ""))</f>
        <v>Cash Overdraft, Modified Accrual</v>
      </c>
      <c r="G434" t="str">
        <f>IF($D434="","",IF($A434="deferred_inflows",$B434, ""))</f>
        <v/>
      </c>
    </row>
    <row r="435" spans="1:7">
      <c r="A435" s="2" t="s">
        <v>2831</v>
      </c>
      <c r="B435" t="s">
        <v>2782</v>
      </c>
      <c r="D435" t="s">
        <v>2783</v>
      </c>
      <c r="E435" t="str">
        <f>IF(D435="","",IF(OR(A435="current_assets",OR(A435 = "noncurrent_assets", A435 = "assets" )),B435, ""))</f>
        <v/>
      </c>
      <c r="F435" t="str">
        <f>IF($D435="","",IF(OR($A435="current_liabilities",OR($A435 = "noncurrent_liabilities", $A435 = "liabilities")),$B435, ""))</f>
        <v>Claims and Judgments Payable, Modified Accrual</v>
      </c>
      <c r="G435" t="str">
        <f>IF($D435="","",IF($A435="deferred_inflows",$B435, ""))</f>
        <v/>
      </c>
    </row>
    <row r="436" spans="1:7">
      <c r="A436" s="2" t="s">
        <v>2831</v>
      </c>
      <c r="B436" t="s">
        <v>2790</v>
      </c>
      <c r="D436" t="s">
        <v>2791</v>
      </c>
      <c r="E436" t="str">
        <f>IF(D436="","",IF(OR(A436="current_assets",OR(A436 = "noncurrent_assets", A436 = "assets" )),B436, ""))</f>
        <v/>
      </c>
      <c r="F436" t="str">
        <f>IF($D436="","",IF(OR($A436="current_liabilities",OR($A436 = "noncurrent_liabilities", $A436 = "liabilities")),$B436, ""))</f>
        <v>Compensated Absences Payable, Modified Accrual</v>
      </c>
      <c r="G436" t="str">
        <f>IF($D436="","",IF($A436="deferred_inflows",$B436, ""))</f>
        <v/>
      </c>
    </row>
    <row r="437" spans="1:7">
      <c r="A437" s="2" t="s">
        <v>2831</v>
      </c>
      <c r="B437" t="s">
        <v>2814</v>
      </c>
      <c r="D437" t="s">
        <v>2815</v>
      </c>
      <c r="E437" t="str">
        <f>IF(D437="","",IF(OR(A437="current_assets",OR(A437 = "noncurrent_assets", A437 = "assets" )),B437, ""))</f>
        <v/>
      </c>
      <c r="F437" t="str">
        <f>IF($D437="","",IF(OR($A437="current_liabilities",OR($A437 = "noncurrent_liabilities", $A437 = "liabilities")),$B437, ""))</f>
        <v>Derivative Instruments, Liability, Modified Accrual</v>
      </c>
      <c r="G437" t="str">
        <f>IF($D437="","",IF($A437="deferred_inflows",$B437, ""))</f>
        <v/>
      </c>
    </row>
    <row r="438" spans="1:7">
      <c r="A438" s="2" t="s">
        <v>2831</v>
      </c>
      <c r="B438" t="s">
        <v>2794</v>
      </c>
      <c r="D438" t="s">
        <v>2795</v>
      </c>
      <c r="E438" t="str">
        <f>IF(D438="","",IF(OR(A438="current_assets",OR(A438 = "noncurrent_assets", A438 = "assets" )),B438, ""))</f>
        <v/>
      </c>
      <c r="F438" t="str">
        <f>IF($D438="","",IF(OR($A438="current_liabilities",OR($A438 = "noncurrent_liabilities", $A438 = "liabilities")),$B438, ""))</f>
        <v>Due to Enterprise Funds, Modified Accrual</v>
      </c>
      <c r="G438" t="str">
        <f>IF($D438="","",IF($A438="deferred_inflows",$B438, ""))</f>
        <v/>
      </c>
    </row>
    <row r="439" spans="1:7">
      <c r="A439" s="2" t="s">
        <v>2831</v>
      </c>
      <c r="B439" t="s">
        <v>2780</v>
      </c>
      <c r="D439" t="s">
        <v>2781</v>
      </c>
      <c r="E439" t="str">
        <f>IF(D439="","",IF(OR(A439="current_assets",OR(A439 = "noncurrent_assets", A439 = "assets" )),B439, ""))</f>
        <v/>
      </c>
      <c r="F439" t="str">
        <f>IF($D439="","",IF(OR($A439="current_liabilities",OR($A439 = "noncurrent_liabilities", $A439 = "liabilities")),$B439, ""))</f>
        <v>Inter Governmental Payable, Modified Accrual</v>
      </c>
      <c r="G439" t="str">
        <f>IF($D439="","",IF($A439="deferred_inflows",$B439, ""))</f>
        <v/>
      </c>
    </row>
    <row r="440" spans="1:7">
      <c r="A440" s="2" t="s">
        <v>2831</v>
      </c>
      <c r="B440" t="s">
        <v>2802</v>
      </c>
      <c r="D440" t="s">
        <v>2803</v>
      </c>
      <c r="E440" t="str">
        <f>IF(D440="","",IF(OR(A440="current_assets",OR(A440 = "noncurrent_assets", A440 = "assets" )),B440, ""))</f>
        <v/>
      </c>
      <c r="F440" t="str">
        <f>IF($D440="","",IF(OR($A440="current_liabilities",OR($A440 = "noncurrent_liabilities", $A440 = "liabilities")),$B440, ""))</f>
        <v>Leases Payable, Modified Accrual</v>
      </c>
      <c r="G440" t="str">
        <f>IF($D440="","",IF($A440="deferred_inflows",$B440, ""))</f>
        <v/>
      </c>
    </row>
    <row r="441" spans="1:7">
      <c r="A441" s="2" t="s">
        <v>2831</v>
      </c>
      <c r="B441" t="s">
        <v>2818</v>
      </c>
      <c r="D441" t="s">
        <v>2484</v>
      </c>
      <c r="E441" t="str">
        <f>IF(D441="","",IF(OR(A441="current_assets",OR(A441 = "noncurrent_assets", A441 = "assets" )),B441, ""))</f>
        <v/>
      </c>
      <c r="F441" t="str">
        <f>IF($D441="","",IF(OR($A441="current_liabilities",OR($A441 = "noncurrent_liabilities", $A441 = "liabilities")),$B441, ""))</f>
        <v>Liabilities, Modified Accrual</v>
      </c>
      <c r="G441" t="str">
        <f>IF($D441="","",IF($A441="deferred_inflows",$B441, ""))</f>
        <v/>
      </c>
    </row>
    <row r="442" spans="1:7">
      <c r="A442" s="2" t="s">
        <v>2831</v>
      </c>
      <c r="B442" t="s">
        <v>2806</v>
      </c>
      <c r="D442" t="s">
        <v>2807</v>
      </c>
      <c r="E442" t="str">
        <f>IF(D442="","",IF(OR(A442="current_assets",OR(A442 = "noncurrent_assets", A442 = "assets" )),B442, ""))</f>
        <v/>
      </c>
      <c r="F442" t="str">
        <f>IF($D442="","",IF(OR($A442="current_liabilities",OR($A442 = "noncurrent_liabilities", $A442 = "liabilities")),$B442, ""))</f>
        <v>Loans Payable, Modified Accrual</v>
      </c>
      <c r="G442" t="str">
        <f>IF($D442="","",IF($A442="deferred_inflows",$B442, ""))</f>
        <v/>
      </c>
    </row>
    <row r="443" spans="1:7">
      <c r="A443" s="2" t="s">
        <v>2831</v>
      </c>
      <c r="B443" t="s">
        <v>2810</v>
      </c>
      <c r="D443" t="s">
        <v>2811</v>
      </c>
      <c r="E443" t="str">
        <f>IF(D443="","",IF(OR(A443="current_assets",OR(A443 = "noncurrent_assets", A443 = "assets" )),B443, ""))</f>
        <v/>
      </c>
      <c r="F443" t="str">
        <f>IF($D443="","",IF(OR($A443="current_liabilities",OR($A443 = "noncurrent_liabilities", $A443 = "liabilities")),$B443, ""))</f>
        <v>Notes Payable, Due in More Than One Year, Modified Accrual</v>
      </c>
      <c r="G443" t="str">
        <f>IF($D443="","",IF($A443="deferred_inflows",$B443, ""))</f>
        <v/>
      </c>
    </row>
    <row r="444" spans="1:7">
      <c r="A444" s="2" t="s">
        <v>2831</v>
      </c>
      <c r="B444" t="s">
        <v>2808</v>
      </c>
      <c r="D444" t="s">
        <v>2809</v>
      </c>
      <c r="E444" t="str">
        <f>IF(D444="","",IF(OR(A444="current_assets",OR(A444 = "noncurrent_assets", A444 = "assets" )),B444, ""))</f>
        <v/>
      </c>
      <c r="F444" t="str">
        <f>IF($D444="","",IF(OR($A444="current_liabilities",OR($A444 = "noncurrent_liabilities", $A444 = "liabilities")),$B444, ""))</f>
        <v>Notes Payable, Modified Accrual</v>
      </c>
      <c r="G444" t="str">
        <f>IF($D444="","",IF($A444="deferred_inflows",$B444, ""))</f>
        <v/>
      </c>
    </row>
    <row r="445" spans="1:7">
      <c r="A445" s="2" t="s">
        <v>2831</v>
      </c>
      <c r="B445" t="s">
        <v>2816</v>
      </c>
      <c r="D445" t="s">
        <v>2817</v>
      </c>
      <c r="E445" t="str">
        <f>IF(D445="","",IF(OR(A445="current_assets",OR(A445 = "noncurrent_assets", A445 = "assets" )),B445, ""))</f>
        <v/>
      </c>
      <c r="F445" t="str">
        <f>IF($D445="","",IF(OR($A445="current_liabilities",OR($A445 = "noncurrent_liabilities", $A445 = "liabilities")),$B445, ""))</f>
        <v>Other Liabilities, Modified Accrual</v>
      </c>
      <c r="G445" t="str">
        <f>IF($D445="","",IF($A445="deferred_inflows",$B445, ""))</f>
        <v/>
      </c>
    </row>
    <row r="446" spans="1:7">
      <c r="A446" s="2" t="s">
        <v>2831</v>
      </c>
      <c r="B446" t="s">
        <v>2784</v>
      </c>
      <c r="D446" t="s">
        <v>2785</v>
      </c>
      <c r="E446" t="str">
        <f>IF(D446="","",IF(OR(A446="current_assets",OR(A446 = "noncurrent_assets", A446 = "assets" )),B446, ""))</f>
        <v/>
      </c>
      <c r="F446" t="str">
        <f>IF($D446="","",IF(OR($A446="current_liabilities",OR($A446 = "noncurrent_liabilities", $A446 = "liabilities")),$B446, ""))</f>
        <v>Payables for Others, Modified Accrual</v>
      </c>
      <c r="G446" t="str">
        <f>IF($D446="","",IF($A446="deferred_inflows",$B446, ""))</f>
        <v/>
      </c>
    </row>
    <row r="447" spans="1:7">
      <c r="A447" s="2" t="s">
        <v>2831</v>
      </c>
      <c r="B447" t="s">
        <v>2798</v>
      </c>
      <c r="D447" t="s">
        <v>2799</v>
      </c>
      <c r="E447" t="str">
        <f>IF(D447="","",IF(OR(A447="current_assets",OR(A447 = "noncurrent_assets", A447 = "assets" )),B447, ""))</f>
        <v/>
      </c>
      <c r="F447" t="str">
        <f>IF($D447="","",IF(OR($A447="current_liabilities",OR($A447 = "noncurrent_liabilities", $A447 = "liabilities")),$B447, ""))</f>
        <v>Provision for Property Tax Refunds, Modified Accrual</v>
      </c>
      <c r="G447" t="str">
        <f>IF($D447="","",IF($A447="deferred_inflows",$B447, ""))</f>
        <v/>
      </c>
    </row>
    <row r="448" spans="1:7">
      <c r="A448" s="2" t="s">
        <v>2831</v>
      </c>
      <c r="B448" t="s">
        <v>2812</v>
      </c>
      <c r="D448" t="s">
        <v>2813</v>
      </c>
      <c r="E448" t="str">
        <f>IF(D448="","",IF(OR(A448="current_assets",OR(A448 = "noncurrent_assets", A448 = "assets" )),B448, ""))</f>
        <v/>
      </c>
      <c r="F448" t="str">
        <f>IF($D448="","",IF(OR($A448="current_liabilities",OR($A448 = "noncurrent_liabilities", $A448 = "liabilities")),$B448, ""))</f>
        <v>Regulatory Liability, Modified Accrual</v>
      </c>
      <c r="G448" t="str">
        <f>IF($D448="","",IF($A448="deferred_inflows",$B448, ""))</f>
        <v/>
      </c>
    </row>
    <row r="449" spans="1:7">
      <c r="A449" s="2" t="s">
        <v>2831</v>
      </c>
      <c r="B449" t="s">
        <v>2800</v>
      </c>
      <c r="D449" t="s">
        <v>2801</v>
      </c>
      <c r="E449" t="str">
        <f>IF(D449="","",IF(OR(A449="current_assets",OR(A449 = "noncurrent_assets", A449 = "assets" )),B449, ""))</f>
        <v/>
      </c>
      <c r="F449" t="str">
        <f>IF($D449="","",IF(OR($A449="current_liabilities",OR($A449 = "noncurrent_liabilities", $A449 = "liabilities")),$B449, ""))</f>
        <v>Unamortized Premium on Bonds, Modified Accrual</v>
      </c>
      <c r="G449" t="str">
        <f>IF($D449="","",IF($A449="deferred_inflows",$B449, ""))</f>
        <v/>
      </c>
    </row>
    <row r="450" spans="1:7">
      <c r="A450" t="s">
        <v>64</v>
      </c>
      <c r="B450" t="s">
        <v>182</v>
      </c>
      <c r="C450" t="s">
        <v>47</v>
      </c>
      <c r="D450" t="s">
        <v>1241</v>
      </c>
      <c r="E450" t="str">
        <f>IF(D450="","",IF(OR(A450="current_assets",OR(A450 = "noncurrent_assets", A450 = "assets" )),B450, ""))</f>
        <v/>
      </c>
      <c r="F450" t="str">
        <f>IF($D450="","",IF(OR($A450="current_liabilities",OR($A450 = "noncurrent_liabilities", $A450 = "liabilities ")),$B450, ""))</f>
        <v/>
      </c>
      <c r="G450" t="str">
        <f>IF($D450="","",IF($A450="deferred_inflows",$B450, ""))</f>
        <v/>
      </c>
    </row>
    <row r="451" spans="1:7">
      <c r="A451" t="s">
        <v>64</v>
      </c>
      <c r="B451" t="s">
        <v>452</v>
      </c>
      <c r="C451" t="s">
        <v>926</v>
      </c>
      <c r="D451" t="s">
        <v>1241</v>
      </c>
      <c r="E451" t="str">
        <f>IF(D451="","",IF(OR(A451="current_assets",OR(A451 = "noncurrent_assets", A451 = "assets" )),B451, ""))</f>
        <v/>
      </c>
      <c r="F451" t="str">
        <f>IF($D451="","",IF(OR($A451="current_liabilities",OR($A451 = "noncurrent_liabilities", $A451 = "liabilities ")),$B451, ""))</f>
        <v/>
      </c>
      <c r="G451" t="str">
        <f>IF($D451="","",IF($A451="deferred_inflows",$B451, ""))</f>
        <v/>
      </c>
    </row>
    <row r="452" spans="1:7">
      <c r="A452" t="s">
        <v>64</v>
      </c>
      <c r="B452" t="s">
        <v>451</v>
      </c>
      <c r="C452" t="s">
        <v>927</v>
      </c>
      <c r="D452" t="s">
        <v>1241</v>
      </c>
      <c r="E452" t="str">
        <f>IF(D452="","",IF(OR(A452="current_assets",OR(A452 = "noncurrent_assets", A452 = "assets" )),B452, ""))</f>
        <v/>
      </c>
      <c r="F452" t="str">
        <f>IF($D452="","",IF(OR($A452="current_liabilities",OR($A452 = "noncurrent_liabilities", $A452 = "liabilities ")),$B452, ""))</f>
        <v/>
      </c>
      <c r="G452" t="str">
        <f>IF($D452="","",IF($A452="deferred_inflows",$B452, ""))</f>
        <v/>
      </c>
    </row>
    <row r="453" spans="1:7">
      <c r="A453" t="s">
        <v>64</v>
      </c>
      <c r="B453" t="s">
        <v>453</v>
      </c>
      <c r="C453" t="s">
        <v>48</v>
      </c>
      <c r="D453" t="s">
        <v>1241</v>
      </c>
      <c r="E453" t="str">
        <f>IF(D453="","",IF(OR(A453="current_assets",OR(A453 = "noncurrent_assets", A453 = "assets" )),B453, ""))</f>
        <v/>
      </c>
      <c r="F453" t="str">
        <f>IF($D453="","",IF(OR($A453="current_liabilities",OR($A453 = "noncurrent_liabilities", $A453 = "liabilities ")),$B453, ""))</f>
        <v/>
      </c>
      <c r="G453" t="str">
        <f>IF($D453="","",IF($A453="deferred_inflows",$B453, ""))</f>
        <v/>
      </c>
    </row>
    <row r="454" spans="1:7">
      <c r="A454" t="s">
        <v>64</v>
      </c>
      <c r="B454" t="s">
        <v>436</v>
      </c>
      <c r="C454" t="s">
        <v>928</v>
      </c>
      <c r="D454" t="s">
        <v>1241</v>
      </c>
      <c r="E454" t="str">
        <f>IF(D454="","",IF(OR(A454="current_assets",OR(A454 = "noncurrent_assets", A454 = "assets" )),B454, ""))</f>
        <v/>
      </c>
      <c r="F454" t="str">
        <f>IF($D454="","",IF(OR($A454="current_liabilities",OR($A454 = "noncurrent_liabilities", $A454 = "liabilities ")),$B454, ""))</f>
        <v/>
      </c>
      <c r="G454" t="str">
        <f>IF($D454="","",IF($A454="deferred_inflows",$B454, ""))</f>
        <v/>
      </c>
    </row>
    <row r="455" spans="1:7">
      <c r="A455" t="s">
        <v>64</v>
      </c>
      <c r="B455" t="s">
        <v>440</v>
      </c>
      <c r="C455" t="s">
        <v>929</v>
      </c>
      <c r="D455" t="s">
        <v>1241</v>
      </c>
      <c r="E455" t="str">
        <f>IF(D455="","",IF(OR(A455="current_assets",OR(A455 = "noncurrent_assets", A455 = "assets" )),B455, ""))</f>
        <v/>
      </c>
      <c r="F455" t="str">
        <f>IF($D455="","",IF(OR($A455="current_liabilities",OR($A455 = "noncurrent_liabilities", $A455 = "liabilities ")),$B455, ""))</f>
        <v/>
      </c>
      <c r="G455" t="str">
        <f>IF($D455="","",IF($A455="deferred_inflows",$B455, ""))</f>
        <v/>
      </c>
    </row>
    <row r="456" spans="1:7">
      <c r="A456" t="s">
        <v>64</v>
      </c>
      <c r="B456" t="s">
        <v>435</v>
      </c>
      <c r="C456" t="s">
        <v>930</v>
      </c>
      <c r="D456" t="s">
        <v>1241</v>
      </c>
      <c r="E456" t="str">
        <f>IF(D456="","",IF(OR(A456="current_assets",OR(A456 = "noncurrent_assets", A456 = "assets" )),B456, ""))</f>
        <v/>
      </c>
      <c r="F456" t="str">
        <f>IF($D456="","",IF(OR($A456="current_liabilities",OR($A456 = "noncurrent_liabilities", $A456 = "liabilities ")),$B456, ""))</f>
        <v/>
      </c>
      <c r="G456" t="str">
        <f>IF($D456="","",IF($A456="deferred_inflows",$B456, ""))</f>
        <v/>
      </c>
    </row>
    <row r="457" spans="1:7">
      <c r="A457" t="s">
        <v>64</v>
      </c>
      <c r="B457" t="s">
        <v>448</v>
      </c>
      <c r="C457" t="s">
        <v>931</v>
      </c>
      <c r="D457" t="s">
        <v>1241</v>
      </c>
      <c r="E457" t="str">
        <f>IF(D457="","",IF(OR(A457="current_assets",OR(A457 = "noncurrent_assets", A457 = "assets" )),B457, ""))</f>
        <v/>
      </c>
      <c r="F457" t="str">
        <f>IF($D457="","",IF(OR($A457="current_liabilities",OR($A457 = "noncurrent_liabilities", $A457 = "liabilities ")),$B457, ""))</f>
        <v/>
      </c>
      <c r="G457" t="str">
        <f>IF($D457="","",IF($A457="deferred_inflows",$B457, ""))</f>
        <v/>
      </c>
    </row>
    <row r="458" spans="1:7">
      <c r="A458" t="s">
        <v>64</v>
      </c>
      <c r="B458" t="s">
        <v>437</v>
      </c>
      <c r="C458" t="s">
        <v>932</v>
      </c>
      <c r="D458" t="s">
        <v>1241</v>
      </c>
      <c r="E458" t="str">
        <f>IF(D458="","",IF(OR(A458="current_assets",OR(A458 = "noncurrent_assets", A458 = "assets" )),B458, ""))</f>
        <v/>
      </c>
      <c r="F458" t="str">
        <f>IF($D458="","",IF(OR($A458="current_liabilities",OR($A458 = "noncurrent_liabilities", $A458 = "liabilities ")),$B458, ""))</f>
        <v/>
      </c>
      <c r="G458" t="str">
        <f>IF($D458="","",IF($A458="deferred_inflows",$B458, ""))</f>
        <v/>
      </c>
    </row>
    <row r="459" spans="1:7">
      <c r="A459" t="s">
        <v>64</v>
      </c>
      <c r="B459" t="s">
        <v>447</v>
      </c>
      <c r="C459" t="s">
        <v>933</v>
      </c>
      <c r="D459" t="s">
        <v>1241</v>
      </c>
      <c r="E459" t="str">
        <f>IF(D459="","",IF(OR(A459="current_assets",OR(A459 = "noncurrent_assets", A459 = "assets" )),B459, ""))</f>
        <v/>
      </c>
      <c r="F459" t="str">
        <f>IF($D459="","",IF(OR($A459="current_liabilities",OR($A459 = "noncurrent_liabilities", $A459 = "liabilities ")),$B459, ""))</f>
        <v/>
      </c>
      <c r="G459" t="str">
        <f>IF($D459="","",IF($A459="deferred_inflows",$B459, ""))</f>
        <v/>
      </c>
    </row>
    <row r="460" spans="1:7">
      <c r="A460" t="s">
        <v>64</v>
      </c>
      <c r="B460" t="s">
        <v>441</v>
      </c>
      <c r="C460" t="s">
        <v>934</v>
      </c>
      <c r="D460" t="s">
        <v>1241</v>
      </c>
      <c r="E460" t="str">
        <f>IF(D460="","",IF(OR(A460="current_assets",OR(A460 = "noncurrent_assets", A460 = "assets" )),B460, ""))</f>
        <v/>
      </c>
      <c r="F460" t="str">
        <f>IF($D460="","",IF(OR($A460="current_liabilities",OR($A460 = "noncurrent_liabilities", $A460 = "liabilities ")),$B460, ""))</f>
        <v/>
      </c>
      <c r="G460" t="str">
        <f>IF($D460="","",IF($A460="deferred_inflows",$B460, ""))</f>
        <v/>
      </c>
    </row>
    <row r="461" spans="1:7">
      <c r="A461" t="s">
        <v>64</v>
      </c>
      <c r="B461" t="s">
        <v>439</v>
      </c>
      <c r="C461" t="s">
        <v>935</v>
      </c>
      <c r="D461" t="s">
        <v>1241</v>
      </c>
      <c r="E461" t="str">
        <f>IF(D461="","",IF(OR(A461="current_assets",OR(A461 = "noncurrent_assets", A461 = "assets" )),B461, ""))</f>
        <v/>
      </c>
      <c r="F461" t="str">
        <f>IF($D461="","",IF(OR($A461="current_liabilities",OR($A461 = "noncurrent_liabilities", $A461 = "liabilities ")),$B461, ""))</f>
        <v/>
      </c>
      <c r="G461" t="str">
        <f>IF($D461="","",IF($A461="deferred_inflows",$B461, ""))</f>
        <v/>
      </c>
    </row>
    <row r="462" spans="1:7">
      <c r="A462" t="s">
        <v>64</v>
      </c>
      <c r="B462" t="s">
        <v>438</v>
      </c>
      <c r="C462" t="s">
        <v>936</v>
      </c>
      <c r="D462" t="s">
        <v>1241</v>
      </c>
      <c r="E462" t="str">
        <f>IF(D462="","",IF(OR(A462="current_assets",OR(A462 = "noncurrent_assets", A462 = "assets" )),B462, ""))</f>
        <v/>
      </c>
      <c r="F462" t="str">
        <f>IF($D462="","",IF(OR($A462="current_liabilities",OR($A462 = "noncurrent_liabilities", $A462 = "liabilities ")),$B462, ""))</f>
        <v/>
      </c>
      <c r="G462" t="str">
        <f>IF($D462="","",IF($A462="deferred_inflows",$B462, ""))</f>
        <v/>
      </c>
    </row>
    <row r="463" spans="1:7">
      <c r="A463" t="s">
        <v>64</v>
      </c>
      <c r="B463" t="s">
        <v>450</v>
      </c>
      <c r="C463" t="s">
        <v>937</v>
      </c>
      <c r="D463" t="s">
        <v>1241</v>
      </c>
      <c r="E463" t="str">
        <f>IF(D463="","",IF(OR(A463="current_assets",OR(A463 = "noncurrent_assets", A463 = "assets" )),B463, ""))</f>
        <v/>
      </c>
      <c r="F463" t="str">
        <f>IF($D463="","",IF(OR($A463="current_liabilities",OR($A463 = "noncurrent_liabilities", $A463 = "liabilities ")),$B463, ""))</f>
        <v/>
      </c>
      <c r="G463" t="str">
        <f>IF($D463="","",IF($A463="deferred_inflows",$B463, ""))</f>
        <v/>
      </c>
    </row>
    <row r="464" spans="1:7">
      <c r="A464" t="s">
        <v>64</v>
      </c>
      <c r="B464" t="s">
        <v>445</v>
      </c>
      <c r="C464" t="s">
        <v>938</v>
      </c>
      <c r="D464" t="s">
        <v>1241</v>
      </c>
      <c r="E464" t="str">
        <f>IF(D464="","",IF(OR(A464="current_assets",OR(A464 = "noncurrent_assets", A464 = "assets" )),B464, ""))</f>
        <v/>
      </c>
      <c r="F464" t="str">
        <f>IF($D464="","",IF(OR($A464="current_liabilities",OR($A464 = "noncurrent_liabilities", $A464 = "liabilities ")),$B464, ""))</f>
        <v/>
      </c>
      <c r="G464" t="str">
        <f>IF($D464="","",IF($A464="deferred_inflows",$B464, ""))</f>
        <v/>
      </c>
    </row>
    <row r="465" spans="1:7">
      <c r="A465" t="s">
        <v>64</v>
      </c>
      <c r="B465" t="s">
        <v>449</v>
      </c>
      <c r="C465" t="s">
        <v>939</v>
      </c>
      <c r="D465" t="s">
        <v>1241</v>
      </c>
      <c r="E465" t="str">
        <f>IF(D465="","",IF(OR(A465="current_assets",OR(A465 = "noncurrent_assets", A465 = "assets" )),B465, ""))</f>
        <v/>
      </c>
      <c r="F465" t="str">
        <f>IF($D465="","",IF(OR($A465="current_liabilities",OR($A465 = "noncurrent_liabilities", $A465 = "liabilities ")),$B465, ""))</f>
        <v/>
      </c>
      <c r="G465" t="str">
        <f>IF($D465="","",IF($A465="deferred_inflows",$B465, ""))</f>
        <v/>
      </c>
    </row>
    <row r="466" spans="1:7">
      <c r="A466" t="s">
        <v>64</v>
      </c>
      <c r="B466" t="s">
        <v>443</v>
      </c>
      <c r="C466" t="s">
        <v>940</v>
      </c>
      <c r="D466" t="s">
        <v>1241</v>
      </c>
      <c r="E466" t="str">
        <f>IF(D466="","",IF(OR(A466="current_assets",OR(A466 = "noncurrent_assets", A466 = "assets" )),B466, ""))</f>
        <v/>
      </c>
      <c r="F466" t="str">
        <f>IF($D466="","",IF(OR($A466="current_liabilities",OR($A466 = "noncurrent_liabilities", $A466 = "liabilities ")),$B466, ""))</f>
        <v/>
      </c>
      <c r="G466" t="str">
        <f>IF($D466="","",IF($A466="deferred_inflows",$B466, ""))</f>
        <v/>
      </c>
    </row>
    <row r="467" spans="1:7">
      <c r="A467" t="s">
        <v>64</v>
      </c>
      <c r="B467" t="s">
        <v>442</v>
      </c>
      <c r="C467" t="s">
        <v>941</v>
      </c>
      <c r="D467" t="s">
        <v>1241</v>
      </c>
      <c r="E467" t="str">
        <f>IF(D467="","",IF(OR(A467="current_assets",OR(A467 = "noncurrent_assets", A467 = "assets" )),B467, ""))</f>
        <v/>
      </c>
      <c r="F467" t="str">
        <f>IF($D467="","",IF(OR($A467="current_liabilities",OR($A467 = "noncurrent_liabilities", $A467 = "liabilities ")),$B467, ""))</f>
        <v/>
      </c>
      <c r="G467" t="str">
        <f>IF($D467="","",IF($A467="deferred_inflows",$B467, ""))</f>
        <v/>
      </c>
    </row>
    <row r="468" spans="1:7">
      <c r="A468" t="s">
        <v>64</v>
      </c>
      <c r="B468" t="s">
        <v>444</v>
      </c>
      <c r="C468" t="s">
        <v>942</v>
      </c>
      <c r="D468" t="s">
        <v>1241</v>
      </c>
      <c r="E468" t="str">
        <f>IF(D468="","",IF(OR(A468="current_assets",OR(A468 = "noncurrent_assets", A468 = "assets" )),B468, ""))</f>
        <v/>
      </c>
      <c r="F468" t="str">
        <f>IF($D468="","",IF(OR($A468="current_liabilities",OR($A468 = "noncurrent_liabilities", $A468 = "liabilities ")),$B468, ""))</f>
        <v/>
      </c>
      <c r="G468" t="str">
        <f>IF($D468="","",IF($A468="deferred_inflows",$B468, ""))</f>
        <v/>
      </c>
    </row>
    <row r="469" spans="1:7">
      <c r="A469" t="s">
        <v>64</v>
      </c>
      <c r="B469" t="s">
        <v>446</v>
      </c>
      <c r="C469" t="s">
        <v>943</v>
      </c>
      <c r="D469" t="s">
        <v>1241</v>
      </c>
      <c r="E469" t="str">
        <f>IF(D469="","",IF(OR(A469="current_assets",OR(A469 = "noncurrent_assets", A469 = "assets" )),B469, ""))</f>
        <v/>
      </c>
      <c r="F469" t="str">
        <f>IF($D469="","",IF(OR($A469="current_liabilities",OR($A469 = "noncurrent_liabilities", $A469 = "liabilities ")),$B469, ""))</f>
        <v/>
      </c>
      <c r="G469" t="str">
        <f>IF($D469="","",IF($A469="deferred_inflows",$B469, ""))</f>
        <v/>
      </c>
    </row>
    <row r="470" spans="1:7">
      <c r="A470" t="s">
        <v>64</v>
      </c>
      <c r="B470" t="s">
        <v>183</v>
      </c>
      <c r="C470" t="s">
        <v>49</v>
      </c>
      <c r="D470" t="s">
        <v>1241</v>
      </c>
      <c r="E470" t="str">
        <f>IF(D470="","",IF(OR(A470="current_assets",OR(A470 = "noncurrent_assets", A470 = "assets" )),B470, ""))</f>
        <v/>
      </c>
      <c r="F470" t="str">
        <f>IF($D470="","",IF(OR($A470="current_liabilities",OR($A470 = "noncurrent_liabilities", $A470 = "liabilities ")),$B470, ""))</f>
        <v/>
      </c>
      <c r="G470" t="str">
        <f>IF($D470="","",IF($A470="deferred_inflows",$B470, ""))</f>
        <v/>
      </c>
    </row>
    <row r="471" spans="1:7">
      <c r="A471" s="2" t="s">
        <v>58</v>
      </c>
      <c r="B471" t="s">
        <v>411</v>
      </c>
      <c r="C471" t="s">
        <v>579</v>
      </c>
      <c r="D471" t="s">
        <v>1241</v>
      </c>
      <c r="E471" t="str">
        <f>IF(D471="","",IF(OR(A471="current_assets",OR(A471 = "noncurrent_assets", A471 = "assets" )),B471, ""))</f>
        <v/>
      </c>
      <c r="F471" t="str">
        <f>IF($D471="","",IF(OR($A471="current_liabilities",OR($A471 = "noncurrent_liabilities", $A471 = "liabilities ")),$B471, ""))</f>
        <v/>
      </c>
      <c r="G471" t="str">
        <f>IF($D471="","",IF($A471="deferred_inflows",$B471, ""))</f>
        <v/>
      </c>
    </row>
    <row r="472" spans="1:7">
      <c r="A472" s="2" t="s">
        <v>58</v>
      </c>
      <c r="B472" t="s">
        <v>409</v>
      </c>
      <c r="C472" t="s">
        <v>580</v>
      </c>
      <c r="D472" t="s">
        <v>1241</v>
      </c>
      <c r="E472" t="str">
        <f>IF(D472="","",IF(OR(A472="current_assets",OR(A472 = "noncurrent_assets", A472 = "assets" )),B472, ""))</f>
        <v/>
      </c>
      <c r="F472" t="str">
        <f>IF($D472="","",IF(OR($A472="current_liabilities",OR($A472 = "noncurrent_liabilities", $A472 = "liabilities ")),$B472, ""))</f>
        <v/>
      </c>
      <c r="G472" t="str">
        <f>IF($D472="","",IF($A472="deferred_inflows",$B472, ""))</f>
        <v/>
      </c>
    </row>
    <row r="473" spans="1:7">
      <c r="A473" s="2" t="s">
        <v>58</v>
      </c>
      <c r="B473" t="s">
        <v>410</v>
      </c>
      <c r="C473" t="s">
        <v>581</v>
      </c>
      <c r="D473" t="s">
        <v>1241</v>
      </c>
      <c r="E473" t="str">
        <f>IF(D473="","",IF(OR(A473="current_assets",OR(A473 = "noncurrent_assets", A473 = "assets" )),B473, ""))</f>
        <v/>
      </c>
      <c r="F473" t="str">
        <f>IF($D473="","",IF(OR($A473="current_liabilities",OR($A473 = "noncurrent_liabilities", $A473 = "liabilities ")),$B473, ""))</f>
        <v/>
      </c>
      <c r="G473" t="str">
        <f>IF($D473="","",IF($A473="deferred_inflows",$B473, ""))</f>
        <v/>
      </c>
    </row>
    <row r="474" spans="1:7">
      <c r="A474" t="s">
        <v>58</v>
      </c>
      <c r="B474" t="s">
        <v>145</v>
      </c>
      <c r="C474" t="s">
        <v>944</v>
      </c>
      <c r="D474" t="s">
        <v>1241</v>
      </c>
      <c r="E474" t="str">
        <f>IF(D474="","",IF(OR(A474="current_assets",OR(A474 = "noncurrent_assets", A474 = "assets" )),B474, ""))</f>
        <v/>
      </c>
      <c r="F474" t="str">
        <f>IF($D474="","",IF(OR($A474="current_liabilities",OR($A474 = "noncurrent_liabilities", $A474 = "liabilities ")),$B474, ""))</f>
        <v/>
      </c>
      <c r="G474" t="str">
        <f>IF($D474="","",IF($A474="deferred_inflows",$B474, ""))</f>
        <v/>
      </c>
    </row>
    <row r="475" spans="1:7">
      <c r="A475" t="s">
        <v>58</v>
      </c>
      <c r="B475" t="s">
        <v>567</v>
      </c>
      <c r="C475" t="s">
        <v>945</v>
      </c>
      <c r="D475" t="s">
        <v>1241</v>
      </c>
      <c r="E475" t="str">
        <f>IF(D475="","",IF(OR(A475="current_assets",OR(A475 = "noncurrent_assets", A475 = "assets" )),B475, ""))</f>
        <v/>
      </c>
      <c r="F475" t="str">
        <f>IF($D475="","",IF(OR($A475="current_liabilities",OR($A475 = "noncurrent_liabilities", $A475 = "liabilities ")),$B475, ""))</f>
        <v/>
      </c>
      <c r="G475" t="str">
        <f>IF($D475="","",IF($A475="deferred_inflows",$B475, ""))</f>
        <v/>
      </c>
    </row>
    <row r="476" spans="1:7">
      <c r="A476" t="s">
        <v>58</v>
      </c>
      <c r="B476" t="s">
        <v>376</v>
      </c>
      <c r="C476" t="s">
        <v>946</v>
      </c>
      <c r="D476" t="s">
        <v>1241</v>
      </c>
      <c r="E476" t="str">
        <f>IF(D476="","",IF(OR(A476="current_assets",OR(A476 = "noncurrent_assets", A476 = "assets" )),B476, ""))</f>
        <v/>
      </c>
      <c r="F476" t="str">
        <f>IF($D476="","",IF(OR($A476="current_liabilities",OR($A476 = "noncurrent_liabilities", $A476 = "liabilities ")),$B476, ""))</f>
        <v/>
      </c>
      <c r="G476" t="str">
        <f>IF($D476="","",IF($A476="deferred_inflows",$B476, ""))</f>
        <v/>
      </c>
    </row>
    <row r="477" spans="1:7">
      <c r="A477" t="s">
        <v>58</v>
      </c>
      <c r="B477" t="s">
        <v>371</v>
      </c>
      <c r="C477" t="s">
        <v>947</v>
      </c>
      <c r="D477" t="s">
        <v>1241</v>
      </c>
      <c r="E477" t="str">
        <f>IF(D477="","",IF(OR(A477="current_assets",OR(A477 = "noncurrent_assets", A477 = "assets" )),B477, ""))</f>
        <v/>
      </c>
      <c r="F477" t="str">
        <f>IF($D477="","",IF(OR($A477="current_liabilities",OR($A477 = "noncurrent_liabilities", $A477 = "liabilities ")),$B477, ""))</f>
        <v/>
      </c>
      <c r="G477" t="str">
        <f>IF($D477="","",IF($A477="deferred_inflows",$B477, ""))</f>
        <v/>
      </c>
    </row>
    <row r="478" spans="1:7">
      <c r="A478" t="s">
        <v>58</v>
      </c>
      <c r="B478" t="s">
        <v>364</v>
      </c>
      <c r="C478" t="s">
        <v>948</v>
      </c>
      <c r="D478" t="s">
        <v>1241</v>
      </c>
      <c r="E478" t="str">
        <f>IF(D478="","",IF(OR(A478="current_assets",OR(A478 = "noncurrent_assets", A478 = "assets" )),B478, ""))</f>
        <v/>
      </c>
      <c r="F478" t="str">
        <f>IF($D478="","",IF(OR($A478="current_liabilities",OR($A478 = "noncurrent_liabilities", $A478 = "liabilities ")),$B478, ""))</f>
        <v/>
      </c>
      <c r="G478" t="str">
        <f>IF($D478="","",IF($A478="deferred_inflows",$B478, ""))</f>
        <v/>
      </c>
    </row>
    <row r="479" spans="1:7">
      <c r="A479" t="s">
        <v>58</v>
      </c>
      <c r="B479" t="s">
        <v>375</v>
      </c>
      <c r="C479" t="s">
        <v>949</v>
      </c>
      <c r="D479" t="s">
        <v>1241</v>
      </c>
      <c r="E479" t="str">
        <f>IF(D479="","",IF(OR(A479="current_assets",OR(A479 = "noncurrent_assets", A479 = "assets" )),B479, ""))</f>
        <v/>
      </c>
      <c r="F479" t="str">
        <f>IF($D479="","",IF(OR($A479="current_liabilities",OR($A479 = "noncurrent_liabilities", $A479 = "liabilities ")),$B479, ""))</f>
        <v/>
      </c>
      <c r="G479" t="str">
        <f>IF($D479="","",IF($A479="deferred_inflows",$B479, ""))</f>
        <v/>
      </c>
    </row>
    <row r="480" spans="1:7">
      <c r="A480" t="s">
        <v>58</v>
      </c>
      <c r="B480" t="s">
        <v>367</v>
      </c>
      <c r="C480" t="s">
        <v>950</v>
      </c>
      <c r="D480" t="s">
        <v>1241</v>
      </c>
      <c r="E480" t="str">
        <f>IF(D480="","",IF(OR(A480="current_assets",OR(A480 = "noncurrent_assets", A480 = "assets" )),B480, ""))</f>
        <v/>
      </c>
      <c r="F480" t="str">
        <f>IF($D480="","",IF(OR($A480="current_liabilities",OR($A480 = "noncurrent_liabilities", $A480 = "liabilities ")),$B480, ""))</f>
        <v/>
      </c>
      <c r="G480" t="str">
        <f>IF($D480="","",IF($A480="deferred_inflows",$B480, ""))</f>
        <v/>
      </c>
    </row>
    <row r="481" spans="1:7">
      <c r="A481" t="s">
        <v>58</v>
      </c>
      <c r="B481" t="s">
        <v>374</v>
      </c>
      <c r="C481" t="s">
        <v>951</v>
      </c>
      <c r="D481" t="s">
        <v>1241</v>
      </c>
      <c r="E481" t="str">
        <f>IF(D481="","",IF(OR(A481="current_assets",OR(A481 = "noncurrent_assets", A481 = "assets" )),B481, ""))</f>
        <v/>
      </c>
      <c r="F481" t="str">
        <f>IF($D481="","",IF(OR($A481="current_liabilities",OR($A481 = "noncurrent_liabilities", $A481 = "liabilities ")),$B481, ""))</f>
        <v/>
      </c>
      <c r="G481" t="str">
        <f>IF($D481="","",IF($A481="deferred_inflows",$B481, ""))</f>
        <v/>
      </c>
    </row>
    <row r="482" spans="1:7">
      <c r="A482" t="s">
        <v>58</v>
      </c>
      <c r="B482" t="s">
        <v>369</v>
      </c>
      <c r="C482" t="s">
        <v>952</v>
      </c>
      <c r="D482" t="s">
        <v>1241</v>
      </c>
      <c r="E482" t="str">
        <f>IF(D482="","",IF(OR(A482="current_assets",OR(A482 = "noncurrent_assets", A482 = "assets" )),B482, ""))</f>
        <v/>
      </c>
      <c r="F482" t="str">
        <f>IF($D482="","",IF(OR($A482="current_liabilities",OR($A482 = "noncurrent_liabilities", $A482 = "liabilities ")),$B482, ""))</f>
        <v/>
      </c>
      <c r="G482" t="str">
        <f>IF($D482="","",IF($A482="deferred_inflows",$B482, ""))</f>
        <v/>
      </c>
    </row>
    <row r="483" spans="1:7">
      <c r="A483" t="s">
        <v>58</v>
      </c>
      <c r="B483" t="s">
        <v>365</v>
      </c>
      <c r="C483" t="s">
        <v>953</v>
      </c>
      <c r="D483" t="s">
        <v>1241</v>
      </c>
      <c r="E483" t="str">
        <f>IF(D483="","",IF(OR(A483="current_assets",OR(A483 = "noncurrent_assets", A483 = "assets" )),B483, ""))</f>
        <v/>
      </c>
      <c r="F483" t="str">
        <f>IF($D483="","",IF(OR($A483="current_liabilities",OR($A483 = "noncurrent_liabilities", $A483 = "liabilities ")),$B483, ""))</f>
        <v/>
      </c>
      <c r="G483" t="str">
        <f>IF($D483="","",IF($A483="deferred_inflows",$B483, ""))</f>
        <v/>
      </c>
    </row>
    <row r="484" spans="1:7">
      <c r="A484" t="s">
        <v>58</v>
      </c>
      <c r="B484" t="s">
        <v>373</v>
      </c>
      <c r="C484" t="s">
        <v>954</v>
      </c>
      <c r="D484" t="s">
        <v>1241</v>
      </c>
      <c r="E484" t="str">
        <f>IF(D484="","",IF(OR(A484="current_assets",OR(A484 = "noncurrent_assets", A484 = "assets" )),B484, ""))</f>
        <v/>
      </c>
      <c r="F484" t="str">
        <f>IF($D484="","",IF(OR($A484="current_liabilities",OR($A484 = "noncurrent_liabilities", $A484 = "liabilities ")),$B484, ""))</f>
        <v/>
      </c>
      <c r="G484" t="str">
        <f>IF($D484="","",IF($A484="deferred_inflows",$B484, ""))</f>
        <v/>
      </c>
    </row>
    <row r="485" spans="1:7">
      <c r="A485" t="s">
        <v>58</v>
      </c>
      <c r="B485" t="s">
        <v>366</v>
      </c>
      <c r="C485" t="s">
        <v>955</v>
      </c>
      <c r="D485" t="s">
        <v>1241</v>
      </c>
      <c r="E485" t="str">
        <f>IF(D485="","",IF(OR(A485="current_assets",OR(A485 = "noncurrent_assets", A485 = "assets" )),B485, ""))</f>
        <v/>
      </c>
      <c r="F485" t="str">
        <f>IF($D485="","",IF(OR($A485="current_liabilities",OR($A485 = "noncurrent_liabilities", $A485 = "liabilities ")),$B485, ""))</f>
        <v/>
      </c>
      <c r="G485" t="str">
        <f>IF($D485="","",IF($A485="deferred_inflows",$B485, ""))</f>
        <v/>
      </c>
    </row>
    <row r="486" spans="1:7">
      <c r="A486" t="s">
        <v>58</v>
      </c>
      <c r="B486" t="s">
        <v>370</v>
      </c>
      <c r="C486" t="s">
        <v>956</v>
      </c>
      <c r="D486" t="s">
        <v>1241</v>
      </c>
      <c r="E486" t="str">
        <f>IF(D486="","",IF(OR(A486="current_assets",OR(A486 = "noncurrent_assets", A486 = "assets" )),B486, ""))</f>
        <v/>
      </c>
      <c r="F486" t="str">
        <f>IF($D486="","",IF(OR($A486="current_liabilities",OR($A486 = "noncurrent_liabilities", $A486 = "liabilities ")),$B486, ""))</f>
        <v/>
      </c>
      <c r="G486" t="str">
        <f>IF($D486="","",IF($A486="deferred_inflows",$B486, ""))</f>
        <v/>
      </c>
    </row>
    <row r="487" spans="1:7">
      <c r="A487" t="s">
        <v>58</v>
      </c>
      <c r="B487" t="s">
        <v>372</v>
      </c>
      <c r="C487" t="s">
        <v>957</v>
      </c>
      <c r="D487" t="s">
        <v>1241</v>
      </c>
      <c r="E487" t="str">
        <f>IF(D487="","",IF(OR(A487="current_assets",OR(A487 = "noncurrent_assets", A487 = "assets" )),B487, ""))</f>
        <v/>
      </c>
      <c r="F487" t="str">
        <f>IF($D487="","",IF(OR($A487="current_liabilities",OR($A487 = "noncurrent_liabilities", $A487 = "liabilities ")),$B487, ""))</f>
        <v/>
      </c>
      <c r="G487" t="str">
        <f>IF($D487="","",IF($A487="deferred_inflows",$B487, ""))</f>
        <v/>
      </c>
    </row>
    <row r="488" spans="1:7">
      <c r="A488" t="s">
        <v>58</v>
      </c>
      <c r="B488" t="s">
        <v>368</v>
      </c>
      <c r="C488" t="s">
        <v>958</v>
      </c>
      <c r="D488" t="s">
        <v>1241</v>
      </c>
      <c r="E488" t="str">
        <f>IF(D488="","",IF(OR(A488="current_assets",OR(A488 = "noncurrent_assets", A488 = "assets" )),B488, ""))</f>
        <v/>
      </c>
      <c r="F488" t="str">
        <f>IF($D488="","",IF(OR($A488="current_liabilities",OR($A488 = "noncurrent_liabilities", $A488 = "liabilities ")),$B488, ""))</f>
        <v/>
      </c>
      <c r="G488" t="str">
        <f>IF($D488="","",IF($A488="deferred_inflows",$B488, ""))</f>
        <v/>
      </c>
    </row>
    <row r="489" spans="1:7">
      <c r="A489" t="s">
        <v>58</v>
      </c>
      <c r="B489" t="s">
        <v>244</v>
      </c>
      <c r="C489" t="s">
        <v>959</v>
      </c>
      <c r="D489" t="s">
        <v>1241</v>
      </c>
      <c r="E489" t="str">
        <f>IF(D489="","",IF(OR(A489="current_assets",OR(A489 = "noncurrent_assets", A489 = "assets" )),B489, ""))</f>
        <v/>
      </c>
      <c r="F489" t="str">
        <f>IF($D489="","",IF(OR($A489="current_liabilities",OR($A489 = "noncurrent_liabilities", $A489 = "liabilities ")),$B489, ""))</f>
        <v/>
      </c>
      <c r="G489" t="str">
        <f>IF($D489="","",IF($A489="deferred_inflows",$B489, ""))</f>
        <v/>
      </c>
    </row>
    <row r="490" spans="1:7">
      <c r="A490" s="2" t="s">
        <v>58</v>
      </c>
      <c r="B490" t="s">
        <v>378</v>
      </c>
      <c r="C490" t="s">
        <v>588</v>
      </c>
      <c r="D490" t="s">
        <v>1241</v>
      </c>
      <c r="E490" t="str">
        <f>IF(D490="","",IF(OR(A490="current_assets",OR(A490 = "noncurrent_assets", A490 = "assets" )),B490, ""))</f>
        <v/>
      </c>
      <c r="F490" t="str">
        <f>IF($D490="","",IF(OR($A490="current_liabilities",OR($A490 = "noncurrent_liabilities", $A490 = "liabilities ")),$B490, ""))</f>
        <v/>
      </c>
      <c r="G490" t="str">
        <f>IF($D490="","",IF($A490="deferred_inflows",$B490, ""))</f>
        <v/>
      </c>
    </row>
    <row r="491" spans="1:7">
      <c r="A491" s="2" t="s">
        <v>58</v>
      </c>
      <c r="B491" t="s">
        <v>573</v>
      </c>
      <c r="C491" t="s">
        <v>589</v>
      </c>
      <c r="D491" t="s">
        <v>1241</v>
      </c>
      <c r="E491" t="str">
        <f>IF(D491="","",IF(OR(A491="current_assets",OR(A491 = "noncurrent_assets", A491 = "assets" )),B491, ""))</f>
        <v/>
      </c>
      <c r="F491" t="str">
        <f>IF($D491="","",IF(OR($A491="current_liabilities",OR($A491 = "noncurrent_liabilities", $A491 = "liabilities ")),$B491, ""))</f>
        <v/>
      </c>
      <c r="G491" t="str">
        <f>IF($D491="","",IF($A491="deferred_inflows",$B491, ""))</f>
        <v/>
      </c>
    </row>
    <row r="492" spans="1:7">
      <c r="A492" s="2" t="s">
        <v>58</v>
      </c>
      <c r="B492" t="s">
        <v>461</v>
      </c>
      <c r="C492" t="s">
        <v>590</v>
      </c>
      <c r="D492" t="s">
        <v>1241</v>
      </c>
      <c r="E492" t="str">
        <f>IF(D492="","",IF(OR(A492="current_assets",OR(A492 = "noncurrent_assets", A492 = "assets" )),B492, ""))</f>
        <v/>
      </c>
      <c r="F492" t="str">
        <f>IF($D492="","",IF(OR($A492="current_liabilities",OR($A492 = "noncurrent_liabilities", $A492 = "liabilities ")),$B492, ""))</f>
        <v/>
      </c>
      <c r="G492" t="str">
        <f>IF($D492="","",IF($A492="deferred_inflows",$B492, ""))</f>
        <v/>
      </c>
    </row>
    <row r="493" spans="1:7">
      <c r="A493" t="s">
        <v>58</v>
      </c>
      <c r="B493" t="s">
        <v>150</v>
      </c>
      <c r="C493" t="s">
        <v>960</v>
      </c>
      <c r="D493" t="s">
        <v>1241</v>
      </c>
      <c r="E493" t="str">
        <f>IF(D493="","",IF(OR(A493="current_assets",OR(A493 = "noncurrent_assets", A493 = "assets" )),B493, ""))</f>
        <v/>
      </c>
      <c r="F493" t="str">
        <f>IF($D493="","",IF(OR($A493="current_liabilities",OR($A493 = "noncurrent_liabilities", $A493 = "liabilities ")),$B493, ""))</f>
        <v/>
      </c>
      <c r="G493" t="str">
        <f>IF($D493="","",IF($A493="deferred_inflows",$B493, ""))</f>
        <v/>
      </c>
    </row>
    <row r="494" spans="1:7">
      <c r="A494" t="s">
        <v>58</v>
      </c>
      <c r="B494" t="s">
        <v>430</v>
      </c>
      <c r="C494" t="s">
        <v>961</v>
      </c>
      <c r="D494" t="s">
        <v>1241</v>
      </c>
      <c r="E494" t="str">
        <f>IF(D494="","",IF(OR(A494="current_assets",OR(A494 = "noncurrent_assets", A494 = "assets" )),B494, ""))</f>
        <v/>
      </c>
      <c r="F494" t="str">
        <f>IF($D494="","",IF(OR($A494="current_liabilities",OR($A494 = "noncurrent_liabilities", $A494 = "liabilities ")),$B494, ""))</f>
        <v/>
      </c>
      <c r="G494" t="str">
        <f>IF($D494="","",IF($A494="deferred_inflows",$B494, ""))</f>
        <v/>
      </c>
    </row>
    <row r="495" spans="1:7">
      <c r="A495" t="s">
        <v>58</v>
      </c>
      <c r="B495" t="s">
        <v>475</v>
      </c>
      <c r="C495" t="s">
        <v>962</v>
      </c>
      <c r="D495" t="s">
        <v>1241</v>
      </c>
      <c r="E495" t="str">
        <f>IF(D495="","",IF(OR(A495="current_assets",OR(A495 = "noncurrent_assets", A495 = "assets" )),B495, ""))</f>
        <v/>
      </c>
      <c r="F495" t="str">
        <f>IF($D495="","",IF(OR($A495="current_liabilities",OR($A495 = "noncurrent_liabilities", $A495 = "liabilities ")),$B495, ""))</f>
        <v/>
      </c>
      <c r="G495" t="str">
        <f>IF($D495="","",IF($A495="deferred_inflows",$B495, ""))</f>
        <v/>
      </c>
    </row>
    <row r="496" spans="1:7">
      <c r="A496" t="s">
        <v>58</v>
      </c>
      <c r="B496" t="s">
        <v>87</v>
      </c>
      <c r="C496" t="s">
        <v>963</v>
      </c>
      <c r="D496" t="s">
        <v>1241</v>
      </c>
      <c r="E496" t="str">
        <f>IF(D496="","",IF(OR(A496="current_assets",OR(A496 = "noncurrent_assets", A496 = "assets" )),B496, ""))</f>
        <v/>
      </c>
      <c r="F496" t="str">
        <f>IF($D496="","",IF(OR($A496="current_liabilities",OR($A496 = "noncurrent_liabilities", $A496 = "liabilities ")),$B496, ""))</f>
        <v/>
      </c>
      <c r="G496" t="str">
        <f>IF($D496="","",IF($A496="deferred_inflows",$B496, ""))</f>
        <v/>
      </c>
    </row>
    <row r="497" spans="1:7">
      <c r="A497" t="s">
        <v>58</v>
      </c>
      <c r="B497" t="s">
        <v>478</v>
      </c>
      <c r="C497" t="s">
        <v>964</v>
      </c>
      <c r="D497" t="s">
        <v>1241</v>
      </c>
      <c r="E497" t="str">
        <f>IF(D497="","",IF(OR(A497="current_assets",OR(A497 = "noncurrent_assets", A497 = "assets" )),B497, ""))</f>
        <v/>
      </c>
      <c r="F497" t="str">
        <f>IF($D497="","",IF(OR($A497="current_liabilities",OR($A497 = "noncurrent_liabilities", $A497 = "liabilities ")),$B497, ""))</f>
        <v/>
      </c>
      <c r="G497" t="str">
        <f>IF($D497="","",IF($A497="deferred_inflows",$B497, ""))</f>
        <v/>
      </c>
    </row>
    <row r="498" spans="1:7">
      <c r="A498" t="s">
        <v>58</v>
      </c>
      <c r="B498" t="s">
        <v>142</v>
      </c>
      <c r="C498" t="s">
        <v>965</v>
      </c>
      <c r="D498" t="s">
        <v>1241</v>
      </c>
      <c r="E498" t="str">
        <f>IF(D498="","",IF(OR(A498="current_assets",OR(A498 = "noncurrent_assets", A498 = "assets" )),B498, ""))</f>
        <v/>
      </c>
      <c r="F498" t="str">
        <f>IF($D498="","",IF(OR($A498="current_liabilities",OR($A498 = "noncurrent_liabilities", $A498 = "liabilities ")),$B498, ""))</f>
        <v/>
      </c>
      <c r="G498" t="str">
        <f>IF($D498="","",IF($A498="deferred_inflows",$B498, ""))</f>
        <v/>
      </c>
    </row>
    <row r="499" spans="1:7">
      <c r="A499" t="s">
        <v>58</v>
      </c>
      <c r="B499" t="s">
        <v>247</v>
      </c>
      <c r="C499" t="s">
        <v>15</v>
      </c>
      <c r="D499" t="s">
        <v>1241</v>
      </c>
      <c r="E499" t="str">
        <f>IF(D499="","",IF(OR(A499="current_assets",OR(A499 = "noncurrent_assets", A499 = "assets" )),B499, ""))</f>
        <v/>
      </c>
      <c r="F499" t="str">
        <f>IF($D499="","",IF(OR($A499="current_liabilities",OR($A499 = "noncurrent_liabilities", $A499 = "liabilities ")),$B499, ""))</f>
        <v/>
      </c>
      <c r="G499" t="str">
        <f>IF($D499="","",IF($A499="deferred_inflows",$B499, ""))</f>
        <v/>
      </c>
    </row>
    <row r="500" spans="1:7">
      <c r="A500" t="s">
        <v>58</v>
      </c>
      <c r="B500" t="s">
        <v>245</v>
      </c>
      <c r="C500" t="s">
        <v>966</v>
      </c>
      <c r="D500" t="s">
        <v>1241</v>
      </c>
      <c r="E500" t="str">
        <f>IF(D500="","",IF(OR(A500="current_assets",OR(A500 = "noncurrent_assets", A500 = "assets" )),B500, ""))</f>
        <v/>
      </c>
      <c r="F500" t="str">
        <f>IF($D500="","",IF(OR($A500="current_liabilities",OR($A500 = "noncurrent_liabilities", $A500 = "liabilities ")),$B500, ""))</f>
        <v/>
      </c>
      <c r="G500" t="str">
        <f>IF($D500="","",IF($A500="deferred_inflows",$B500, ""))</f>
        <v/>
      </c>
    </row>
    <row r="501" spans="1:7">
      <c r="A501" t="s">
        <v>58</v>
      </c>
      <c r="B501" t="s">
        <v>243</v>
      </c>
      <c r="C501" t="s">
        <v>14</v>
      </c>
      <c r="D501" t="s">
        <v>1241</v>
      </c>
      <c r="E501" t="str">
        <f>IF(D501="","",IF(OR(A501="current_assets",OR(A501 = "noncurrent_assets", A501 = "assets" )),B501, ""))</f>
        <v/>
      </c>
      <c r="F501" t="str">
        <f>IF($D501="","",IF(OR($A501="current_liabilities",OR($A501 = "noncurrent_liabilities", $A501 = "liabilities ")),$B501, ""))</f>
        <v/>
      </c>
      <c r="G501" t="str">
        <f>IF($D501="","",IF($A501="deferred_inflows",$B501, ""))</f>
        <v/>
      </c>
    </row>
    <row r="502" spans="1:7">
      <c r="A502" t="s">
        <v>58</v>
      </c>
      <c r="B502" t="s">
        <v>241</v>
      </c>
      <c r="C502" t="s">
        <v>967</v>
      </c>
      <c r="D502" t="s">
        <v>1241</v>
      </c>
      <c r="E502" t="str">
        <f>IF(D502="","",IF(OR(A502="current_assets",OR(A502 = "noncurrent_assets", A502 = "assets" )),B502, ""))</f>
        <v/>
      </c>
      <c r="F502" t="str">
        <f>IF($D502="","",IF(OR($A502="current_liabilities",OR($A502 = "noncurrent_liabilities", $A502 = "liabilities ")),$B502, ""))</f>
        <v/>
      </c>
      <c r="G502" t="str">
        <f>IF($D502="","",IF($A502="deferred_inflows",$B502, ""))</f>
        <v/>
      </c>
    </row>
    <row r="503" spans="1:7">
      <c r="A503" t="s">
        <v>58</v>
      </c>
      <c r="B503" t="s">
        <v>136</v>
      </c>
      <c r="C503" t="s">
        <v>968</v>
      </c>
      <c r="D503" t="s">
        <v>1241</v>
      </c>
      <c r="E503" t="str">
        <f>IF(D503="","",IF(OR(A503="current_assets",OR(A503 = "noncurrent_assets", A503 = "assets" )),B503, ""))</f>
        <v/>
      </c>
      <c r="F503" t="str">
        <f>IF($D503="","",IF(OR($A503="current_liabilities",OR($A503 = "noncurrent_liabilities", $A503 = "liabilities ")),$B503, ""))</f>
        <v/>
      </c>
      <c r="G503" t="str">
        <f>IF($D503="","",IF($A503="deferred_inflows",$B503, ""))</f>
        <v/>
      </c>
    </row>
    <row r="504" spans="1:7">
      <c r="A504" t="s">
        <v>58</v>
      </c>
      <c r="B504" t="s">
        <v>140</v>
      </c>
      <c r="C504" t="s">
        <v>969</v>
      </c>
      <c r="D504" t="s">
        <v>1241</v>
      </c>
      <c r="E504" t="str">
        <f>IF(D504="","",IF(OR(A504="current_assets",OR(A504 = "noncurrent_assets", A504 = "assets" )),B504, ""))</f>
        <v/>
      </c>
      <c r="F504" t="str">
        <f>IF($D504="","",IF(OR($A504="current_liabilities",OR($A504 = "noncurrent_liabilities", $A504 = "liabilities ")),$B504, ""))</f>
        <v/>
      </c>
      <c r="G504" t="str">
        <f>IF($D504="","",IF($A504="deferred_inflows",$B504, ""))</f>
        <v/>
      </c>
    </row>
    <row r="505" spans="1:7">
      <c r="A505" t="s">
        <v>58</v>
      </c>
      <c r="B505" t="s">
        <v>407</v>
      </c>
      <c r="C505" t="s">
        <v>970</v>
      </c>
      <c r="D505" t="s">
        <v>2658</v>
      </c>
      <c r="E505" t="str">
        <f>IF(D505="","",IF(OR(A505="current_assets",OR(A505 = "noncurrent_assets", A505 = "assets" )),B505, ""))</f>
        <v>Construction In Progress</v>
      </c>
      <c r="F505" t="str">
        <f>IF($D505="","",IF(OR($A505="current_liabilities",OR($A505 = "noncurrent_liabilities", $A505 = "liabilities ")),$B505, ""))</f>
        <v/>
      </c>
      <c r="G505" t="str">
        <f>IF($D505="","",IF($A505="deferred_inflows",$B505, ""))</f>
        <v/>
      </c>
    </row>
    <row r="506" spans="1:7">
      <c r="A506" t="s">
        <v>58</v>
      </c>
      <c r="B506" t="s">
        <v>144</v>
      </c>
      <c r="C506" t="s">
        <v>971</v>
      </c>
      <c r="D506" t="s">
        <v>1241</v>
      </c>
      <c r="E506" t="str">
        <f>IF(D506="","",IF(OR(A506="current_assets",OR(A506 = "noncurrent_assets", A506 = "assets" )),B506, ""))</f>
        <v/>
      </c>
      <c r="F506" t="str">
        <f>IF($D506="","",IF(OR($A506="current_liabilities",OR($A506 = "noncurrent_liabilities", $A506 = "liabilities ")),$B506, ""))</f>
        <v/>
      </c>
      <c r="G506" t="str">
        <f>IF($D506="","",IF($A506="deferred_inflows",$B506, ""))</f>
        <v/>
      </c>
    </row>
    <row r="507" spans="1:7">
      <c r="A507" t="s">
        <v>58</v>
      </c>
      <c r="B507" t="s">
        <v>148</v>
      </c>
      <c r="C507" t="s">
        <v>972</v>
      </c>
      <c r="D507" t="s">
        <v>1241</v>
      </c>
      <c r="E507" t="str">
        <f>IF(D507="","",IF(OR(A507="current_assets",OR(A507 = "noncurrent_assets", A507 = "assets" )),B507, ""))</f>
        <v/>
      </c>
      <c r="F507" t="str">
        <f>IF($D507="","",IF(OR($A507="current_liabilities",OR($A507 = "noncurrent_liabilities", $A507 = "liabilities ")),$B507, ""))</f>
        <v/>
      </c>
      <c r="G507" t="str">
        <f>IF($D507="","",IF($A507="deferred_inflows",$B507, ""))</f>
        <v/>
      </c>
    </row>
    <row r="508" spans="1:7">
      <c r="A508" t="s">
        <v>58</v>
      </c>
      <c r="B508" t="s">
        <v>139</v>
      </c>
      <c r="C508" t="s">
        <v>973</v>
      </c>
      <c r="D508" t="s">
        <v>1241</v>
      </c>
      <c r="E508" t="str">
        <f>IF(D508="","",IF(OR(A508="current_assets",OR(A508 = "noncurrent_assets", A508 = "assets" )),B508, ""))</f>
        <v/>
      </c>
      <c r="F508" t="str">
        <f>IF($D508="","",IF(OR($A508="current_liabilities",OR($A508 = "noncurrent_liabilities", $A508 = "liabilities ")),$B508, ""))</f>
        <v/>
      </c>
      <c r="G508" t="str">
        <f>IF($D508="","",IF($A508="deferred_inflows",$B508, ""))</f>
        <v/>
      </c>
    </row>
    <row r="509" spans="1:7">
      <c r="A509" t="s">
        <v>58</v>
      </c>
      <c r="B509" t="s">
        <v>151</v>
      </c>
      <c r="C509" t="s">
        <v>974</v>
      </c>
      <c r="D509" t="s">
        <v>1241</v>
      </c>
      <c r="E509" t="str">
        <f>IF(D509="","",IF(OR(A509="current_assets",OR(A509 = "noncurrent_assets", A509 = "assets" )),B509, ""))</f>
        <v/>
      </c>
      <c r="F509" t="str">
        <f>IF($D509="","",IF(OR($A509="current_liabilities",OR($A509 = "noncurrent_liabilities", $A509 = "liabilities ")),$B509, ""))</f>
        <v/>
      </c>
      <c r="G509" t="str">
        <f>IF($D509="","",IF($A509="deferred_inflows",$B509, ""))</f>
        <v/>
      </c>
    </row>
    <row r="510" spans="1:7">
      <c r="A510" t="s">
        <v>58</v>
      </c>
      <c r="B510" t="s">
        <v>138</v>
      </c>
      <c r="C510" t="s">
        <v>975</v>
      </c>
      <c r="D510" t="s">
        <v>1241</v>
      </c>
      <c r="E510" t="str">
        <f>IF(D510="","",IF(OR(A510="current_assets",OR(A510 = "noncurrent_assets", A510 = "assets" )),B510, ""))</f>
        <v/>
      </c>
      <c r="F510" t="str">
        <f>IF($D510="","",IF(OR($A510="current_liabilities",OR($A510 = "noncurrent_liabilities", $A510 = "liabilities ")),$B510, ""))</f>
        <v/>
      </c>
      <c r="G510" t="str">
        <f>IF($D510="","",IF($A510="deferred_inflows",$B510, ""))</f>
        <v/>
      </c>
    </row>
    <row r="511" spans="1:7">
      <c r="A511" t="s">
        <v>58</v>
      </c>
      <c r="B511" t="s">
        <v>137</v>
      </c>
      <c r="C511" t="s">
        <v>976</v>
      </c>
      <c r="D511" t="s">
        <v>1241</v>
      </c>
      <c r="E511" t="str">
        <f>IF(D511="","",IF(OR(A511="current_assets",OR(A511 = "noncurrent_assets", A511 = "assets" )),B511, ""))</f>
        <v/>
      </c>
      <c r="F511" t="str">
        <f>IF($D511="","",IF(OR($A511="current_liabilities",OR($A511 = "noncurrent_liabilities", $A511 = "liabilities ")),$B511, ""))</f>
        <v/>
      </c>
      <c r="G511" t="str">
        <f>IF($D511="","",IF($A511="deferred_inflows",$B511, ""))</f>
        <v/>
      </c>
    </row>
    <row r="512" spans="1:7">
      <c r="A512" t="s">
        <v>58</v>
      </c>
      <c r="B512" t="s">
        <v>186</v>
      </c>
      <c r="C512" t="s">
        <v>977</v>
      </c>
      <c r="D512" t="s">
        <v>1241</v>
      </c>
      <c r="E512" t="str">
        <f>IF(D512="","",IF(OR(A512="current_assets",OR(A512 = "noncurrent_assets", A512 = "assets" )),B512, ""))</f>
        <v/>
      </c>
      <c r="F512" t="str">
        <f>IF($D512="","",IF(OR($A512="current_liabilities",OR($A512 = "noncurrent_liabilities", $A512 = "liabilities ")),$B512, ""))</f>
        <v/>
      </c>
      <c r="G512" t="str">
        <f>IF($D512="","",IF($A512="deferred_inflows",$B512, ""))</f>
        <v/>
      </c>
    </row>
    <row r="513" spans="1:7">
      <c r="A513" t="s">
        <v>58</v>
      </c>
      <c r="B513" t="s">
        <v>189</v>
      </c>
      <c r="C513" t="s">
        <v>978</v>
      </c>
      <c r="D513" t="s">
        <v>1241</v>
      </c>
      <c r="E513" t="str">
        <f>IF(D513="","",IF(OR(A513="current_assets",OR(A513 = "noncurrent_assets", A513 = "assets" )),B513, ""))</f>
        <v/>
      </c>
      <c r="F513" t="str">
        <f>IF($D513="","",IF(OR($A513="current_liabilities",OR($A513 = "noncurrent_liabilities", $A513 = "liabilities ")),$B513, ""))</f>
        <v/>
      </c>
      <c r="G513" t="str">
        <f>IF($D513="","",IF($A513="deferred_inflows",$B513, ""))</f>
        <v/>
      </c>
    </row>
    <row r="514" spans="1:7">
      <c r="A514" s="2" t="s">
        <v>58</v>
      </c>
      <c r="B514" t="s">
        <v>379</v>
      </c>
      <c r="C514" t="s">
        <v>667</v>
      </c>
      <c r="D514" t="s">
        <v>1241</v>
      </c>
      <c r="E514" t="str">
        <f>IF(D514="","",IF(OR(A514="current_assets",OR(A514 = "noncurrent_assets", A514 = "assets" )),B514, ""))</f>
        <v/>
      </c>
      <c r="F514" t="str">
        <f>IF($D514="","",IF(OR($A514="current_liabilities",OR($A514 = "noncurrent_liabilities", $A514 = "liabilities ")),$B514, ""))</f>
        <v/>
      </c>
      <c r="G514" t="str">
        <f>IF($D514="","",IF($A514="deferred_inflows",$B514, ""))</f>
        <v/>
      </c>
    </row>
    <row r="515" spans="1:7">
      <c r="A515" s="2" t="s">
        <v>58</v>
      </c>
      <c r="B515" t="s">
        <v>377</v>
      </c>
      <c r="C515" t="s">
        <v>668</v>
      </c>
      <c r="D515" t="s">
        <v>1241</v>
      </c>
      <c r="E515" t="str">
        <f>IF(D515="","",IF(OR(A515="current_assets",OR(A515 = "noncurrent_assets", A515 = "assets" )),B515, ""))</f>
        <v/>
      </c>
      <c r="F515" t="str">
        <f>IF($D515="","",IF(OR($A515="current_liabilities",OR($A515 = "noncurrent_liabilities", $A515 = "liabilities ")),$B515, ""))</f>
        <v/>
      </c>
      <c r="G515" t="str">
        <f>IF($D515="","",IF($A515="deferred_inflows",$B515, ""))</f>
        <v/>
      </c>
    </row>
    <row r="516" spans="1:7">
      <c r="A516" t="s">
        <v>58</v>
      </c>
      <c r="B516" t="s">
        <v>477</v>
      </c>
      <c r="C516" t="s">
        <v>979</v>
      </c>
      <c r="D516" t="s">
        <v>1241</v>
      </c>
      <c r="E516" t="str">
        <f>IF(D516="","",IF(OR(A516="current_assets",OR(A516 = "noncurrent_assets", A516 = "assets" )),B516, ""))</f>
        <v/>
      </c>
      <c r="F516" t="str">
        <f>IF($D516="","",IF(OR($A516="current_liabilities",OR($A516 = "noncurrent_liabilities", $A516 = "liabilities ")),$B516, ""))</f>
        <v/>
      </c>
      <c r="G516" t="str">
        <f>IF($D516="","",IF($A516="deferred_inflows",$B516, ""))</f>
        <v/>
      </c>
    </row>
    <row r="517" spans="1:7">
      <c r="A517" t="s">
        <v>58</v>
      </c>
      <c r="B517" t="s">
        <v>571</v>
      </c>
      <c r="C517" t="s">
        <v>980</v>
      </c>
      <c r="D517" t="s">
        <v>1241</v>
      </c>
      <c r="E517" t="str">
        <f>IF(D517="","",IF(OR(A517="current_assets",OR(A517 = "noncurrent_assets", A517 = "assets" )),B517, ""))</f>
        <v/>
      </c>
      <c r="F517" t="str">
        <f>IF($D517="","",IF(OR($A517="current_liabilities",OR($A517 = "noncurrent_liabilities", $A517 = "liabilities ")),$B517, ""))</f>
        <v/>
      </c>
      <c r="G517" t="str">
        <f>IF($D517="","",IF($A517="deferred_inflows",$B517, ""))</f>
        <v/>
      </c>
    </row>
    <row r="518" spans="1:7">
      <c r="A518" t="s">
        <v>58</v>
      </c>
      <c r="B518" t="s">
        <v>141</v>
      </c>
      <c r="C518" t="s">
        <v>981</v>
      </c>
      <c r="D518" t="s">
        <v>1241</v>
      </c>
      <c r="E518" t="str">
        <f>IF(D518="","",IF(OR(A518="current_assets",OR(A518 = "noncurrent_assets", A518 = "assets" )),B518, ""))</f>
        <v/>
      </c>
      <c r="F518" t="str">
        <f>IF($D518="","",IF(OR($A518="current_liabilities",OR($A518 = "noncurrent_liabilities", $A518 = "liabilities ")),$B518, ""))</f>
        <v/>
      </c>
      <c r="G518" t="str">
        <f>IF($D518="","",IF($A518="deferred_inflows",$B518, ""))</f>
        <v/>
      </c>
    </row>
    <row r="519" spans="1:7">
      <c r="A519" t="s">
        <v>58</v>
      </c>
      <c r="B519" t="s">
        <v>147</v>
      </c>
      <c r="C519" t="s">
        <v>982</v>
      </c>
      <c r="D519" t="s">
        <v>1241</v>
      </c>
      <c r="E519" t="str">
        <f>IF(D519="","",IF(OR(A519="current_assets",OR(A519 = "noncurrent_assets", A519 = "assets" )),B519, ""))</f>
        <v/>
      </c>
      <c r="F519" t="str">
        <f>IF($D519="","",IF(OR($A519="current_liabilities",OR($A519 = "noncurrent_liabilities", $A519 = "liabilities ")),$B519, ""))</f>
        <v/>
      </c>
      <c r="G519" t="str">
        <f>IF($D519="","",IF($A519="deferred_inflows",$B519, ""))</f>
        <v/>
      </c>
    </row>
    <row r="520" spans="1:7">
      <c r="A520" t="s">
        <v>58</v>
      </c>
      <c r="B520" t="s">
        <v>249</v>
      </c>
      <c r="C520" t="s">
        <v>983</v>
      </c>
      <c r="D520" t="s">
        <v>1241</v>
      </c>
      <c r="E520" t="str">
        <f>IF(D520="","",IF(OR(A520="current_assets",OR(A520 = "noncurrent_assets", A520 = "assets" )),B520, ""))</f>
        <v/>
      </c>
      <c r="F520" t="str">
        <f>IF($D520="","",IF(OR($A520="current_liabilities",OR($A520 = "noncurrent_liabilities", $A520 = "liabilities ")),$B520, ""))</f>
        <v/>
      </c>
      <c r="G520" t="str">
        <f>IF($D520="","",IF($A520="deferred_inflows",$B520, ""))</f>
        <v/>
      </c>
    </row>
    <row r="521" spans="1:7">
      <c r="A521" t="s">
        <v>58</v>
      </c>
      <c r="B521" t="s">
        <v>253</v>
      </c>
      <c r="C521" t="s">
        <v>984</v>
      </c>
      <c r="D521" t="s">
        <v>1241</v>
      </c>
      <c r="E521" t="str">
        <f>IF(D521="","",IF(OR(A521="current_assets",OR(A521 = "noncurrent_assets", A521 = "assets" )),B521, ""))</f>
        <v/>
      </c>
      <c r="F521" t="str">
        <f>IF($D521="","",IF(OR($A521="current_liabilities",OR($A521 = "noncurrent_liabilities", $A521 = "liabilities ")),$B521, ""))</f>
        <v/>
      </c>
      <c r="G521" t="str">
        <f>IF($D521="","",IF($A521="deferred_inflows",$B521, ""))</f>
        <v/>
      </c>
    </row>
    <row r="522" spans="1:7">
      <c r="A522" t="s">
        <v>58</v>
      </c>
      <c r="B522" t="s">
        <v>250</v>
      </c>
      <c r="C522" t="s">
        <v>985</v>
      </c>
      <c r="D522" t="s">
        <v>2659</v>
      </c>
      <c r="E522" t="str">
        <f>IF(D522="","",IF(OR(A522="current_assets",OR(A522 = "noncurrent_assets", A522 = "assets" )),B522, ""))</f>
        <v>Investments In Joint Ventures</v>
      </c>
      <c r="F522" t="str">
        <f>IF($D522="","",IF(OR($A522="current_liabilities",OR($A522 = "noncurrent_liabilities", $A522 = "liabilities ")),$B522, ""))</f>
        <v/>
      </c>
      <c r="G522" t="str">
        <f>IF($D522="","",IF($A522="deferred_inflows",$B522, ""))</f>
        <v/>
      </c>
    </row>
    <row r="523" spans="1:7">
      <c r="A523" t="s">
        <v>58</v>
      </c>
      <c r="B523" t="s">
        <v>252</v>
      </c>
      <c r="C523" t="s">
        <v>986</v>
      </c>
      <c r="D523" t="s">
        <v>1241</v>
      </c>
      <c r="E523" t="str">
        <f>IF(D523="","",IF(OR(A523="current_assets",OR(A523 = "noncurrent_assets", A523 = "assets" )),B523, ""))</f>
        <v/>
      </c>
      <c r="F523" t="str">
        <f>IF($D523="","",IF(OR($A523="current_liabilities",OR($A523 = "noncurrent_liabilities", $A523 = "liabilities ")),$B523, ""))</f>
        <v/>
      </c>
      <c r="G523" t="str">
        <f>IF($D523="","",IF($A523="deferred_inflows",$B523, ""))</f>
        <v/>
      </c>
    </row>
    <row r="524" spans="1:7">
      <c r="A524" t="s">
        <v>58</v>
      </c>
      <c r="B524" t="s">
        <v>251</v>
      </c>
      <c r="C524" t="s">
        <v>987</v>
      </c>
      <c r="D524" t="s">
        <v>2660</v>
      </c>
      <c r="E524" t="str">
        <f>IF(D524="","",IF(OR(A524="current_assets",OR(A524 = "noncurrent_assets", A524 = "assets" )),B524, ""))</f>
        <v>Investments Of Surplus Funds</v>
      </c>
      <c r="F524" t="str">
        <f>IF($D524="","",IF(OR($A524="current_liabilities",OR($A524 = "noncurrent_liabilities", $A524 = "liabilities ")),$B524, ""))</f>
        <v/>
      </c>
      <c r="G524" t="str">
        <f>IF($D524="","",IF($A524="deferred_inflows",$B524, ""))</f>
        <v/>
      </c>
    </row>
    <row r="525" spans="1:7">
      <c r="A525" t="s">
        <v>58</v>
      </c>
      <c r="B525" t="s">
        <v>54</v>
      </c>
      <c r="C525" t="s">
        <v>53</v>
      </c>
      <c r="D525" t="s">
        <v>1241</v>
      </c>
      <c r="E525" t="str">
        <f>IF(D525="","",IF(OR(A525="current_assets",OR(A525 = "noncurrent_assets", A525 = "assets" )),B525, ""))</f>
        <v/>
      </c>
      <c r="F525" t="str">
        <f>IF($D525="","",IF(OR($A525="current_liabilities",OR($A525 = "noncurrent_liabilities", $A525 = "liabilities ")),$B525, ""))</f>
        <v/>
      </c>
      <c r="G525" t="str">
        <f>IF($D525="","",IF($A525="deferred_inflows",$B525, ""))</f>
        <v/>
      </c>
    </row>
    <row r="526" spans="1:7">
      <c r="A526" t="s">
        <v>58</v>
      </c>
      <c r="B526" t="s">
        <v>408</v>
      </c>
      <c r="C526" t="s">
        <v>988</v>
      </c>
      <c r="D526" t="s">
        <v>1241</v>
      </c>
      <c r="E526" t="str">
        <f>IF(D526="","",IF(OR(A526="current_assets",OR(A526 = "noncurrent_assets", A526 = "assets" )),B526, ""))</f>
        <v/>
      </c>
      <c r="F526" t="str">
        <f>IF($D526="","",IF(OR($A526="current_liabilities",OR($A526 = "noncurrent_liabilities", $A526 = "liabilities ")),$B526, ""))</f>
        <v/>
      </c>
      <c r="G526" t="str">
        <f>IF($D526="","",IF($A526="deferred_inflows",$B526, ""))</f>
        <v/>
      </c>
    </row>
    <row r="527" spans="1:7">
      <c r="A527" t="s">
        <v>58</v>
      </c>
      <c r="B527" t="s">
        <v>331</v>
      </c>
      <c r="C527" t="s">
        <v>989</v>
      </c>
      <c r="D527" t="s">
        <v>1241</v>
      </c>
      <c r="E527" t="str">
        <f>IF(D527="","",IF(OR(A527="current_assets",OR(A527 = "noncurrent_assets", A527 = "assets" )),B527, ""))</f>
        <v/>
      </c>
      <c r="F527" t="str">
        <f>IF($D527="","",IF(OR($A527="current_liabilities",OR($A527 = "noncurrent_liabilities", $A527 = "liabilities ")),$B527, ""))</f>
        <v/>
      </c>
      <c r="G527" t="str">
        <f>IF($D527="","",IF($A527="deferred_inflows",$B527, ""))</f>
        <v/>
      </c>
    </row>
    <row r="528" spans="1:7">
      <c r="A528" t="s">
        <v>58</v>
      </c>
      <c r="B528" t="s">
        <v>505</v>
      </c>
      <c r="C528" t="s">
        <v>990</v>
      </c>
      <c r="D528" t="s">
        <v>1241</v>
      </c>
      <c r="E528" t="str">
        <f>IF(D528="","",IF(OR(A528="current_assets",OR(A528 = "noncurrent_assets", A528 = "assets" )),B528, ""))</f>
        <v/>
      </c>
      <c r="F528" t="str">
        <f>IF($D528="","",IF(OR($A528="current_liabilities",OR($A528 = "noncurrent_liabilities", $A528 = "liabilities ")),$B528, ""))</f>
        <v/>
      </c>
      <c r="G528" t="str">
        <f>IF($D528="","",IF($A528="deferred_inflows",$B528, ""))</f>
        <v/>
      </c>
    </row>
    <row r="529" spans="1:7">
      <c r="A529" t="s">
        <v>58</v>
      </c>
      <c r="B529" t="s">
        <v>431</v>
      </c>
      <c r="C529" t="s">
        <v>991</v>
      </c>
      <c r="D529" t="s">
        <v>1241</v>
      </c>
      <c r="E529" t="str">
        <f>IF(D529="","",IF(OR(A529="current_assets",OR(A529 = "noncurrent_assets", A529 = "assets" )),B529, ""))</f>
        <v/>
      </c>
      <c r="F529" t="str">
        <f>IF($D529="","",IF(OR($A529="current_liabilities",OR($A529 = "noncurrent_liabilities", $A529 = "liabilities ")),$B529, ""))</f>
        <v/>
      </c>
      <c r="G529" t="str">
        <f>IF($D529="","",IF($A529="deferred_inflows",$B529, ""))</f>
        <v/>
      </c>
    </row>
    <row r="530" spans="1:7">
      <c r="A530" t="s">
        <v>58</v>
      </c>
      <c r="B530" t="s">
        <v>330</v>
      </c>
      <c r="C530" t="s">
        <v>992</v>
      </c>
      <c r="D530" t="s">
        <v>1241</v>
      </c>
      <c r="E530" t="str">
        <f>IF(D530="","",IF(OR(A530="current_assets",OR(A530 = "noncurrent_assets", A530 = "assets" )),B530, ""))</f>
        <v/>
      </c>
      <c r="F530" t="str">
        <f>IF($D530="","",IF(OR($A530="current_liabilities",OR($A530 = "noncurrent_liabilities", $A530 = "liabilities ")),$B530, ""))</f>
        <v/>
      </c>
      <c r="G530" t="str">
        <f>IF($D530="","",IF($A530="deferred_inflows",$B530, ""))</f>
        <v/>
      </c>
    </row>
    <row r="531" spans="1:7">
      <c r="A531" t="s">
        <v>58</v>
      </c>
      <c r="B531" t="s">
        <v>329</v>
      </c>
      <c r="C531" t="s">
        <v>993</v>
      </c>
      <c r="D531" t="s">
        <v>1241</v>
      </c>
      <c r="E531" t="str">
        <f>IF(D531="","",IF(OR(A531="current_assets",OR(A531 = "noncurrent_assets", A531 = "assets" )),B531, ""))</f>
        <v/>
      </c>
      <c r="F531" t="str">
        <f>IF($D531="","",IF(OR($A531="current_liabilities",OR($A531 = "noncurrent_liabilities", $A531 = "liabilities ")),$B531, ""))</f>
        <v/>
      </c>
      <c r="G531" t="str">
        <f>IF($D531="","",IF($A531="deferred_inflows",$B531, ""))</f>
        <v/>
      </c>
    </row>
    <row r="532" spans="1:7">
      <c r="A532" t="s">
        <v>58</v>
      </c>
      <c r="B532" t="s">
        <v>476</v>
      </c>
      <c r="C532" t="s">
        <v>994</v>
      </c>
      <c r="D532" t="s">
        <v>1241</v>
      </c>
      <c r="E532" t="str">
        <f>IF(D532="","",IF(OR(A532="current_assets",OR(A532 = "noncurrent_assets", A532 = "assets" )),B532, ""))</f>
        <v/>
      </c>
      <c r="F532" t="str">
        <f>IF($D532="","",IF(OR($A532="current_liabilities",OR($A532 = "noncurrent_liabilities", $A532 = "liabilities ")),$B532, ""))</f>
        <v/>
      </c>
      <c r="G532" t="str">
        <f>IF($D532="","",IF($A532="deferred_inflows",$B532, ""))</f>
        <v/>
      </c>
    </row>
    <row r="533" spans="1:7">
      <c r="A533" t="s">
        <v>58</v>
      </c>
      <c r="B533" t="s">
        <v>566</v>
      </c>
      <c r="C533" t="s">
        <v>995</v>
      </c>
      <c r="D533" t="s">
        <v>2661</v>
      </c>
      <c r="E533" t="str">
        <f>IF(D533="","",IF(OR(A533="current_assets",OR(A533 = "noncurrent_assets", A533 = "assets" )),B533, ""))</f>
        <v>Leases Accumulated Amortization</v>
      </c>
      <c r="F533" t="str">
        <f>IF($D533="","",IF(OR($A533="current_liabilities",OR($A533 = "noncurrent_liabilities", $A533 = "liabilities ")),$B533, ""))</f>
        <v/>
      </c>
      <c r="G533" t="str">
        <f>IF($D533="","",IF($A533="deferred_inflows",$B533, ""))</f>
        <v/>
      </c>
    </row>
    <row r="534" spans="1:7">
      <c r="A534" s="2" t="s">
        <v>58</v>
      </c>
      <c r="B534" t="s">
        <v>574</v>
      </c>
      <c r="C534" t="s">
        <v>695</v>
      </c>
      <c r="D534" t="s">
        <v>1241</v>
      </c>
      <c r="E534" t="str">
        <f>IF(D534="","",IF(OR(A534="current_assets",OR(A534 = "noncurrent_assets", A534 = "assets" )),B534, ""))</f>
        <v/>
      </c>
      <c r="F534" t="str">
        <f>IF($D534="","",IF(OR($A534="current_liabilities",OR($A534 = "noncurrent_liabilities", $A534 = "liabilities ")),$B534, ""))</f>
        <v/>
      </c>
      <c r="G534" t="str">
        <f>IF($D534="","",IF($A534="deferred_inflows",$B534, ""))</f>
        <v/>
      </c>
    </row>
    <row r="535" spans="1:7">
      <c r="A535" s="2" t="s">
        <v>58</v>
      </c>
      <c r="B535" t="s">
        <v>572</v>
      </c>
      <c r="C535" t="s">
        <v>697</v>
      </c>
      <c r="D535" t="s">
        <v>1241</v>
      </c>
      <c r="E535" t="str">
        <f>IF(D535="","",IF(OR(A535="current_assets",OR(A535 = "noncurrent_assets", A535 = "assets" )),B535, ""))</f>
        <v/>
      </c>
      <c r="F535" t="str">
        <f>IF($D535="","",IF(OR($A535="current_liabilities",OR($A535 = "noncurrent_liabilities", $A535 = "liabilities ")),$B535, ""))</f>
        <v/>
      </c>
      <c r="G535" t="str">
        <f>IF($D535="","",IF($A535="deferred_inflows",$B535, ""))</f>
        <v/>
      </c>
    </row>
    <row r="536" spans="1:7">
      <c r="A536" t="s">
        <v>58</v>
      </c>
      <c r="B536" t="s">
        <v>143</v>
      </c>
      <c r="C536" t="s">
        <v>996</v>
      </c>
      <c r="D536" t="s">
        <v>2662</v>
      </c>
      <c r="E536" t="str">
        <f>IF(D536="","",IF(OR(A536="current_assets",OR(A536 = "noncurrent_assets", A536 = "assets" )),B536, ""))</f>
        <v>Long Term Contracts Receivable</v>
      </c>
      <c r="F536" t="str">
        <f>IF($D536="","",IF(OR($A536="current_liabilities",OR($A536 = "noncurrent_liabilities", $A536 = "liabilities ")),$B536, ""))</f>
        <v/>
      </c>
      <c r="G536" t="str">
        <f>IF($D536="","",IF($A536="deferred_inflows",$B536, ""))</f>
        <v/>
      </c>
    </row>
    <row r="537" spans="1:7">
      <c r="A537" t="s">
        <v>58</v>
      </c>
      <c r="B537" t="s">
        <v>255</v>
      </c>
      <c r="C537" t="s">
        <v>997</v>
      </c>
      <c r="D537" t="s">
        <v>2663</v>
      </c>
      <c r="E537" t="str">
        <f>IF(D537="","",IF(OR(A537="current_assets",OR(A537 = "noncurrent_assets", A537 = "assets" )),B537, ""))</f>
        <v>Long Term Investments</v>
      </c>
      <c r="F537" t="str">
        <f>IF($D537="","",IF(OR($A537="current_liabilities",OR($A537 = "noncurrent_liabilities", $A537 = "liabilities ")),$B537, ""))</f>
        <v/>
      </c>
      <c r="G537" t="str">
        <f>IF($D537="","",IF($A537="deferred_inflows",$B537, ""))</f>
        <v/>
      </c>
    </row>
    <row r="538" spans="1:7">
      <c r="A538" t="s">
        <v>58</v>
      </c>
      <c r="B538" t="s">
        <v>149</v>
      </c>
      <c r="C538" t="s">
        <v>998</v>
      </c>
      <c r="D538" t="s">
        <v>1241</v>
      </c>
      <c r="E538" t="str">
        <f>IF(D538="","",IF(OR(A538="current_assets",OR(A538 = "noncurrent_assets", A538 = "assets" )),B538, ""))</f>
        <v/>
      </c>
      <c r="F538" t="str">
        <f>IF($D538="","",IF(OR($A538="current_liabilities",OR($A538 = "noncurrent_liabilities", $A538 = "liabilities ")),$B538, ""))</f>
        <v/>
      </c>
      <c r="G538" t="str">
        <f>IF($D538="","",IF($A538="deferred_inflows",$B538, ""))</f>
        <v/>
      </c>
    </row>
    <row r="539" spans="1:7">
      <c r="A539" t="s">
        <v>58</v>
      </c>
      <c r="B539" t="s">
        <v>190</v>
      </c>
      <c r="C539" t="s">
        <v>999</v>
      </c>
      <c r="D539" t="s">
        <v>1241</v>
      </c>
      <c r="E539" t="str">
        <f>IF(D539="","",IF(OR(A539="current_assets",OR(A539 = "noncurrent_assets", A539 = "assets" )),B539, ""))</f>
        <v/>
      </c>
      <c r="F539" t="str">
        <f>IF($D539="","",IF(OR($A539="current_liabilities",OR($A539 = "noncurrent_liabilities", $A539 = "liabilities ")),$B539, ""))</f>
        <v/>
      </c>
      <c r="G539" t="str">
        <f>IF($D539="","",IF($A539="deferred_inflows",$B539, ""))</f>
        <v/>
      </c>
    </row>
    <row r="540" spans="1:7">
      <c r="A540" t="s">
        <v>58</v>
      </c>
      <c r="B540" t="s">
        <v>568</v>
      </c>
      <c r="C540" t="s">
        <v>1000</v>
      </c>
      <c r="D540" t="s">
        <v>1241</v>
      </c>
      <c r="E540" t="str">
        <f>IF(D540="","",IF(OR(A540="current_assets",OR(A540 = "noncurrent_assets", A540 = "assets" )),B540, ""))</f>
        <v/>
      </c>
      <c r="F540" t="str">
        <f>IF($D540="","",IF(OR($A540="current_liabilities",OR($A540 = "noncurrent_liabilities", $A540 = "liabilities ")),$B540, ""))</f>
        <v/>
      </c>
      <c r="G540" t="str">
        <f>IF($D540="","",IF($A540="deferred_inflows",$B540, ""))</f>
        <v/>
      </c>
    </row>
    <row r="541" spans="1:7">
      <c r="A541" t="s">
        <v>58</v>
      </c>
      <c r="B541" t="s">
        <v>569</v>
      </c>
      <c r="C541" t="s">
        <v>1001</v>
      </c>
      <c r="D541" t="s">
        <v>1241</v>
      </c>
      <c r="E541" t="str">
        <f>IF(D541="","",IF(OR(A541="current_assets",OR(A541 = "noncurrent_assets", A541 = "assets" )),B541, ""))</f>
        <v/>
      </c>
      <c r="F541" t="str">
        <f>IF($D541="","",IF(OR($A541="current_liabilities",OR($A541 = "noncurrent_liabilities", $A541 = "liabilities ")),$B541, ""))</f>
        <v/>
      </c>
      <c r="G541" t="str">
        <f>IF($D541="","",IF($A541="deferred_inflows",$B541, ""))</f>
        <v/>
      </c>
    </row>
    <row r="542" spans="1:7">
      <c r="A542" t="s">
        <v>58</v>
      </c>
      <c r="B542" t="s">
        <v>154</v>
      </c>
      <c r="C542" t="s">
        <v>1002</v>
      </c>
      <c r="D542" t="s">
        <v>2664</v>
      </c>
      <c r="E542" t="str">
        <f>IF(D542="","",IF(OR(A542="current_assets",OR(A542 = "noncurrent_assets", A542 = "assets" )),B542, ""))</f>
        <v>Net OPEB Asset</v>
      </c>
      <c r="F542" t="str">
        <f>IF($D542="","",IF(OR($A542="current_liabilities",OR($A542 = "noncurrent_liabilities", $A542 = "liabilities ")),$B542, ""))</f>
        <v/>
      </c>
      <c r="G542" t="str">
        <f>IF($D542="","",IF($A542="deferred_inflows",$B542, ""))</f>
        <v/>
      </c>
    </row>
    <row r="543" spans="1:7">
      <c r="A543" t="s">
        <v>58</v>
      </c>
      <c r="B543" t="s">
        <v>153</v>
      </c>
      <c r="C543" t="s">
        <v>1003</v>
      </c>
      <c r="D543" t="s">
        <v>2665</v>
      </c>
      <c r="E543" t="str">
        <f>IF(D543="","",IF(OR(A543="current_assets",OR(A543 = "noncurrent_assets", A543 = "assets" )),B543, ""))</f>
        <v>Net Pension Asset</v>
      </c>
      <c r="F543" t="str">
        <f>IF($D543="","",IF(OR($A543="current_liabilities",OR($A543 = "noncurrent_liabilities", $A543 = "liabilities ")),$B543, ""))</f>
        <v/>
      </c>
      <c r="G543" t="str">
        <f>IF($D543="","",IF($A543="deferred_inflows",$B543, ""))</f>
        <v/>
      </c>
    </row>
    <row r="544" spans="1:7">
      <c r="A544" t="s">
        <v>58</v>
      </c>
      <c r="B544" t="s">
        <v>156</v>
      </c>
      <c r="C544" t="s">
        <v>1004</v>
      </c>
      <c r="D544" t="s">
        <v>1241</v>
      </c>
      <c r="E544" t="str">
        <f>IF(D544="","",IF(OR(A544="current_assets",OR(A544 = "noncurrent_assets", A544 = "assets" )),B544, ""))</f>
        <v/>
      </c>
      <c r="F544" t="str">
        <f>IF($D544="","",IF(OR($A544="current_liabilities",OR($A544 = "noncurrent_liabilities", $A544 = "liabilities ")),$B544, ""))</f>
        <v/>
      </c>
      <c r="G544" t="str">
        <f>IF($D544="","",IF($A544="deferred_inflows",$B544, ""))</f>
        <v/>
      </c>
    </row>
    <row r="545" spans="1:7">
      <c r="A545" s="2" t="s">
        <v>58</v>
      </c>
      <c r="B545" t="s">
        <v>405</v>
      </c>
      <c r="C545" t="s">
        <v>709</v>
      </c>
      <c r="D545" t="s">
        <v>1241</v>
      </c>
      <c r="E545" t="str">
        <f>IF(D545="","",IF(OR(A545="current_assets",OR(A545 = "noncurrent_assets", A545 = "assets" )),B545, ""))</f>
        <v/>
      </c>
      <c r="F545" t="str">
        <f>IF($D545="","",IF(OR($A545="current_liabilities",OR($A545 = "noncurrent_liabilities", $A545 = "liabilities ")),$B545, ""))</f>
        <v/>
      </c>
      <c r="G545" t="str">
        <f>IF($D545="","",IF($A545="deferred_inflows",$B545, ""))</f>
        <v/>
      </c>
    </row>
    <row r="546" spans="1:7">
      <c r="A546" s="2" t="s">
        <v>58</v>
      </c>
      <c r="B546" t="s">
        <v>462</v>
      </c>
      <c r="C546" t="s">
        <v>710</v>
      </c>
      <c r="D546" t="s">
        <v>1241</v>
      </c>
      <c r="E546" t="str">
        <f>IF(D546="","",IF(OR(A546="current_assets",OR(A546 = "noncurrent_assets", A546 = "assets" )),B546, ""))</f>
        <v/>
      </c>
      <c r="F546" t="str">
        <f>IF($D546="","",IF(OR($A546="current_liabilities",OR($A546 = "noncurrent_liabilities", $A546 = "liabilities ")),$B546, ""))</f>
        <v/>
      </c>
      <c r="G546" t="str">
        <f>IF($D546="","",IF($A546="deferred_inflows",$B546, ""))</f>
        <v/>
      </c>
    </row>
    <row r="547" spans="1:7">
      <c r="A547" s="2" t="s">
        <v>58</v>
      </c>
      <c r="B547" t="s">
        <v>460</v>
      </c>
      <c r="C547" t="s">
        <v>711</v>
      </c>
      <c r="D547" t="s">
        <v>1241</v>
      </c>
      <c r="E547" t="str">
        <f>IF(D547="","",IF(OR(A547="current_assets",OR(A547 = "noncurrent_assets", A547 = "assets" )),B547, ""))</f>
        <v/>
      </c>
      <c r="F547" t="str">
        <f>IF($D547="","",IF(OR($A547="current_liabilities",OR($A547 = "noncurrent_liabilities", $A547 = "liabilities ")),$B547, ""))</f>
        <v/>
      </c>
      <c r="G547" t="str">
        <f>IF($D547="","",IF($A547="deferred_inflows",$B547, ""))</f>
        <v/>
      </c>
    </row>
    <row r="548" spans="1:7">
      <c r="A548" t="s">
        <v>58</v>
      </c>
      <c r="B548" t="s">
        <v>188</v>
      </c>
      <c r="C548" t="s">
        <v>1005</v>
      </c>
      <c r="D548" t="s">
        <v>1241</v>
      </c>
      <c r="E548" t="str">
        <f>IF(D548="","",IF(OR(A548="current_assets",OR(A548 = "noncurrent_assets", A548 = "assets" )),B548, ""))</f>
        <v/>
      </c>
      <c r="F548" t="str">
        <f>IF($D548="","",IF(OR($A548="current_liabilities",OR($A548 = "noncurrent_liabilities", $A548 = "liabilities ")),$B548, ""))</f>
        <v/>
      </c>
      <c r="G548" t="str">
        <f>IF($D548="","",IF($A548="deferred_inflows",$B548, ""))</f>
        <v/>
      </c>
    </row>
    <row r="549" spans="1:7">
      <c r="A549" t="s">
        <v>58</v>
      </c>
      <c r="B549" t="s">
        <v>158</v>
      </c>
      <c r="C549" t="s">
        <v>1006</v>
      </c>
      <c r="D549" t="s">
        <v>2666</v>
      </c>
      <c r="E549" t="str">
        <f>IF(D549="","",IF(OR(A549="current_assets",OR(A549 = "noncurrent_assets", A549 = "assets" )),B549, ""))</f>
        <v>Other Assets</v>
      </c>
      <c r="F549" t="str">
        <f>IF($D549="","",IF(OR($A549="current_liabilities",OR($A549 = "noncurrent_liabilities", $A549 = "liabilities ")),$B549, ""))</f>
        <v/>
      </c>
      <c r="G549" t="str">
        <f>IF($D549="","",IF($A549="deferred_inflows",$B549, ""))</f>
        <v/>
      </c>
    </row>
    <row r="550" spans="1:7">
      <c r="A550" t="s">
        <v>58</v>
      </c>
      <c r="B550" t="s">
        <v>248</v>
      </c>
      <c r="C550" t="s">
        <v>1007</v>
      </c>
      <c r="D550" t="s">
        <v>1241</v>
      </c>
      <c r="E550" t="str">
        <f>IF(D550="","",IF(OR(A550="current_assets",OR(A550 = "noncurrent_assets", A550 = "assets" )),B550, ""))</f>
        <v/>
      </c>
      <c r="F550" t="str">
        <f>IF($D550="","",IF(OR($A550="current_liabilities",OR($A550 = "noncurrent_liabilities", $A550 = "liabilities ")),$B550, ""))</f>
        <v/>
      </c>
      <c r="G550" t="str">
        <f>IF($D550="","",IF($A550="deferred_inflows",$B550, ""))</f>
        <v/>
      </c>
    </row>
    <row r="551" spans="1:7">
      <c r="A551" t="s">
        <v>58</v>
      </c>
      <c r="B551" t="s">
        <v>246</v>
      </c>
      <c r="C551" t="s">
        <v>1008</v>
      </c>
      <c r="D551" t="s">
        <v>1241</v>
      </c>
      <c r="E551" t="str">
        <f>IF(D551="","",IF(OR(A551="current_assets",OR(A551 = "noncurrent_assets", A551 = "assets" )),B551, ""))</f>
        <v/>
      </c>
      <c r="F551" t="str">
        <f>IF($D551="","",IF(OR($A551="current_liabilities",OR($A551 = "noncurrent_liabilities", $A551 = "liabilities ")),$B551, ""))</f>
        <v/>
      </c>
      <c r="G551" t="str">
        <f>IF($D551="","",IF($A551="deferred_inflows",$B551, ""))</f>
        <v/>
      </c>
    </row>
    <row r="552" spans="1:7">
      <c r="A552" t="s">
        <v>58</v>
      </c>
      <c r="B552" t="s">
        <v>242</v>
      </c>
      <c r="C552" t="s">
        <v>1009</v>
      </c>
      <c r="D552" t="s">
        <v>1241</v>
      </c>
      <c r="E552" t="str">
        <f>IF(D552="","",IF(OR(A552="current_assets",OR(A552 = "noncurrent_assets", A552 = "assets" )),B552, ""))</f>
        <v/>
      </c>
      <c r="F552" t="str">
        <f>IF($D552="","",IF(OR($A552="current_liabilities",OR($A552 = "noncurrent_liabilities", $A552 = "liabilities ")),$B552, ""))</f>
        <v/>
      </c>
      <c r="G552" t="str">
        <f>IF($D552="","",IF($A552="deferred_inflows",$B552, ""))</f>
        <v/>
      </c>
    </row>
    <row r="553" spans="1:7">
      <c r="A553" t="s">
        <v>58</v>
      </c>
      <c r="B553" t="s">
        <v>254</v>
      </c>
      <c r="C553" t="s">
        <v>1010</v>
      </c>
      <c r="D553" t="s">
        <v>2667</v>
      </c>
      <c r="E553" t="str">
        <f>IF(D553="","",IF(OR(A553="current_assets",OR(A553 = "noncurrent_assets", A553 = "assets" )),B553, ""))</f>
        <v>Other Investments</v>
      </c>
      <c r="F553" t="str">
        <f>IF($D553="","",IF(OR($A553="current_liabilities",OR($A553 = "noncurrent_liabilities", $A553 = "liabilities ")),$B553, ""))</f>
        <v/>
      </c>
      <c r="G553" t="str">
        <f>IF($D553="","",IF($A553="deferred_inflows",$B553, ""))</f>
        <v/>
      </c>
    </row>
    <row r="554" spans="1:7">
      <c r="A554" t="s">
        <v>58</v>
      </c>
      <c r="B554" t="s">
        <v>157</v>
      </c>
      <c r="C554" t="s">
        <v>12</v>
      </c>
      <c r="D554" t="s">
        <v>1241</v>
      </c>
      <c r="E554" t="str">
        <f>IF(D554="","",IF(OR(A554="current_assets",OR(A554 = "noncurrent_assets", A554 = "assets" )),B554, ""))</f>
        <v/>
      </c>
      <c r="F554" t="str">
        <f>IF($D554="","",IF(OR($A554="current_liabilities",OR($A554 = "noncurrent_liabilities", $A554 = "liabilities ")),$B554, ""))</f>
        <v/>
      </c>
      <c r="G554" t="str">
        <f>IF($D554="","",IF($A554="deferred_inflows",$B554, ""))</f>
        <v/>
      </c>
    </row>
    <row r="555" spans="1:7">
      <c r="A555" t="s">
        <v>58</v>
      </c>
      <c r="B555" t="s">
        <v>426</v>
      </c>
      <c r="C555" t="s">
        <v>1011</v>
      </c>
      <c r="D555" t="s">
        <v>1241</v>
      </c>
      <c r="E555" t="str">
        <f>IF(D555="","",IF(OR(A555="current_assets",OR(A555 = "noncurrent_assets", A555 = "assets" )),B555, ""))</f>
        <v/>
      </c>
      <c r="F555" t="str">
        <f>IF($D555="","",IF(OR($A555="current_liabilities",OR($A555 = "noncurrent_liabilities", $A555 = "liabilities ")),$B555, ""))</f>
        <v/>
      </c>
      <c r="G555" t="str">
        <f>IF($D555="","",IF($A555="deferred_inflows",$B555, ""))</f>
        <v/>
      </c>
    </row>
    <row r="556" spans="1:7">
      <c r="A556" t="s">
        <v>58</v>
      </c>
      <c r="B556" t="s">
        <v>152</v>
      </c>
      <c r="C556" t="s">
        <v>1012</v>
      </c>
      <c r="D556" t="s">
        <v>1241</v>
      </c>
      <c r="E556" t="str">
        <f>IF(D556="","",IF(OR(A556="current_assets",OR(A556 = "noncurrent_assets", A556 = "assets" )),B556, ""))</f>
        <v/>
      </c>
      <c r="F556" t="str">
        <f>IF($D556="","",IF(OR($A556="current_liabilities",OR($A556 = "noncurrent_liabilities", $A556 = "liabilities ")),$B556, ""))</f>
        <v/>
      </c>
      <c r="G556" t="str">
        <f>IF($D556="","",IF($A556="deferred_inflows",$B556, ""))</f>
        <v/>
      </c>
    </row>
    <row r="557" spans="1:7">
      <c r="A557" t="s">
        <v>58</v>
      </c>
      <c r="B557" t="s">
        <v>184</v>
      </c>
      <c r="C557" t="s">
        <v>1013</v>
      </c>
      <c r="D557" t="s">
        <v>1241</v>
      </c>
      <c r="E557" t="str">
        <f>IF(D557="","",IF(OR(A557="current_assets",OR(A557 = "noncurrent_assets", A557 = "assets" )),B557, ""))</f>
        <v/>
      </c>
      <c r="F557" t="str">
        <f>IF($D557="","",IF(OR($A557="current_liabilities",OR($A557 = "noncurrent_liabilities", $A557 = "liabilities ")),$B557, ""))</f>
        <v/>
      </c>
      <c r="G557" t="str">
        <f>IF($D557="","",IF($A557="deferred_inflows",$B557, ""))</f>
        <v/>
      </c>
    </row>
    <row r="558" spans="1:7">
      <c r="A558" t="s">
        <v>58</v>
      </c>
      <c r="B558" t="s">
        <v>185</v>
      </c>
      <c r="C558" t="s">
        <v>1014</v>
      </c>
      <c r="D558" t="s">
        <v>1241</v>
      </c>
      <c r="E558" t="str">
        <f>IF(D558="","",IF(OR(A558="current_assets",OR(A558 = "noncurrent_assets", A558 = "assets" )),B558, ""))</f>
        <v/>
      </c>
      <c r="F558" t="str">
        <f>IF($D558="","",IF(OR($A558="current_liabilities",OR($A558 = "noncurrent_liabilities", $A558 = "liabilities ")),$B558, ""))</f>
        <v/>
      </c>
      <c r="G558" t="str">
        <f>IF($D558="","",IF($A558="deferred_inflows",$B558, ""))</f>
        <v/>
      </c>
    </row>
    <row r="559" spans="1:7">
      <c r="A559" t="s">
        <v>58</v>
      </c>
      <c r="B559" t="s">
        <v>146</v>
      </c>
      <c r="C559" t="s">
        <v>1015</v>
      </c>
      <c r="D559" t="s">
        <v>1241</v>
      </c>
      <c r="E559" t="str">
        <f>IF(D559="","",IF(OR(A559="current_assets",OR(A559 = "noncurrent_assets", A559 = "assets" )),B559, ""))</f>
        <v/>
      </c>
      <c r="F559" t="str">
        <f>IF($D559="","",IF(OR($A559="current_liabilities",OR($A559 = "noncurrent_liabilities", $A559 = "liabilities ")),$B559, ""))</f>
        <v/>
      </c>
      <c r="G559" t="str">
        <f>IF($D559="","",IF($A559="deferred_inflows",$B559, ""))</f>
        <v/>
      </c>
    </row>
    <row r="560" spans="1:7">
      <c r="A560" t="s">
        <v>58</v>
      </c>
      <c r="B560" t="s">
        <v>155</v>
      </c>
      <c r="C560" t="s">
        <v>1016</v>
      </c>
      <c r="D560" t="s">
        <v>2668</v>
      </c>
      <c r="E560" t="str">
        <f>IF(D560="","",IF(OR(A560="current_assets",OR(A560 = "noncurrent_assets", A560 = "assets" )),B560, ""))</f>
        <v>Unamortized Discounts On Bonds Sold By Local Unit</v>
      </c>
      <c r="F560" t="str">
        <f>IF($D560="","",IF(OR($A560="current_liabilities",OR($A560 = "noncurrent_liabilities", $A560 = "liabilities ")),$B560, ""))</f>
        <v/>
      </c>
      <c r="G560" t="str">
        <f>IF($D560="","",IF($A560="deferred_inflows",$B560, ""))</f>
        <v/>
      </c>
    </row>
    <row r="561" spans="1:7">
      <c r="A561" t="s">
        <v>58</v>
      </c>
      <c r="B561" t="s">
        <v>570</v>
      </c>
      <c r="C561" t="s">
        <v>1017</v>
      </c>
      <c r="D561" t="s">
        <v>1241</v>
      </c>
      <c r="E561" t="str">
        <f>IF(D561="","",IF(OR(A561="current_assets",OR(A561 = "noncurrent_assets", A561 = "assets" )),B561, ""))</f>
        <v/>
      </c>
      <c r="F561" t="str">
        <f>IF($D561="","",IF(OR($A561="current_liabilities",OR($A561 = "noncurrent_liabilities", $A561 = "liabilities ")),$B561, ""))</f>
        <v/>
      </c>
      <c r="G561" t="str">
        <f>IF($D561="","",IF($A561="deferred_inflows",$B561, ""))</f>
        <v/>
      </c>
    </row>
    <row r="562" spans="1:7">
      <c r="A562" t="s">
        <v>58</v>
      </c>
      <c r="B562" t="s">
        <v>240</v>
      </c>
      <c r="C562" t="s">
        <v>1018</v>
      </c>
      <c r="D562" t="s">
        <v>1241</v>
      </c>
      <c r="E562" t="str">
        <f>IF(D562="","",IF(OR(A562="current_assets",OR(A562 = "noncurrent_assets", A562 = "assets" )),B562, ""))</f>
        <v/>
      </c>
      <c r="F562" t="str">
        <f>IF($D562="","",IF(OR($A562="current_liabilities",OR($A562 = "noncurrent_liabilities", $A562 = "liabilities ")),$B562, ""))</f>
        <v/>
      </c>
      <c r="G562" t="str">
        <f>IF($D562="","",IF($A562="deferred_inflows",$B562, ""))</f>
        <v/>
      </c>
    </row>
    <row r="563" spans="1:7">
      <c r="A563" t="s">
        <v>58</v>
      </c>
      <c r="B563" t="s">
        <v>187</v>
      </c>
      <c r="C563" t="s">
        <v>1019</v>
      </c>
      <c r="D563" t="s">
        <v>1241</v>
      </c>
      <c r="E563" t="str">
        <f>IF(D563="","",IF(OR(A563="current_assets",OR(A563 = "noncurrent_assets", A563 = "assets" )),B563, ""))</f>
        <v/>
      </c>
      <c r="F563" t="str">
        <f>IF($D563="","",IF(OR($A563="current_liabilities",OR($A563 = "noncurrent_liabilities", $A563 = "liabilities ")),$B563, ""))</f>
        <v/>
      </c>
      <c r="G563" t="str">
        <f>IF($D563="","",IF($A563="deferred_inflows",$B563, ""))</f>
        <v/>
      </c>
    </row>
    <row r="564" spans="1:7">
      <c r="A564" t="s">
        <v>62</v>
      </c>
      <c r="B564" t="s">
        <v>204</v>
      </c>
      <c r="C564" t="s">
        <v>1020</v>
      </c>
      <c r="D564" t="s">
        <v>1241</v>
      </c>
      <c r="E564" t="str">
        <f>IF(D564="","",IF(OR(A564="current_assets",OR(A564 = "noncurrent_assets", A564 = "assets" )),B564, ""))</f>
        <v/>
      </c>
      <c r="F564" t="str">
        <f>IF($D564="","",IF(OR($A564="current_liabilities",OR($A564 = "noncurrent_liabilities", $A564 = "liabilities ")),$B564, ""))</f>
        <v/>
      </c>
      <c r="G564" t="str">
        <f>IF($D564="","",IF($A564="deferred_inflows",$B564, ""))</f>
        <v/>
      </c>
    </row>
    <row r="565" spans="1:7">
      <c r="A565" t="s">
        <v>62</v>
      </c>
      <c r="B565" t="s">
        <v>230</v>
      </c>
      <c r="C565" t="s">
        <v>1021</v>
      </c>
      <c r="D565" t="s">
        <v>1241</v>
      </c>
      <c r="E565" t="str">
        <f>IF(D565="","",IF(OR(A565="current_assets",OR(A565 = "noncurrent_assets", A565 = "assets" )),B565, ""))</f>
        <v/>
      </c>
      <c r="F565" t="str">
        <f>IF($D565="","",IF(OR($A565="current_liabilities",OR($A565 = "noncurrent_liabilities", $A565 = "liabilities ")),$B565, ""))</f>
        <v/>
      </c>
      <c r="G565" t="str">
        <f>IF($D565="","",IF($A565="deferred_inflows",$B565, ""))</f>
        <v/>
      </c>
    </row>
    <row r="566" spans="1:7">
      <c r="A566" t="s">
        <v>62</v>
      </c>
      <c r="B566" t="s">
        <v>199</v>
      </c>
      <c r="C566" t="s">
        <v>1022</v>
      </c>
      <c r="D566" t="s">
        <v>1241</v>
      </c>
      <c r="E566" t="str">
        <f>IF(D566="","",IF(OR(A566="current_assets",OR(A566 = "noncurrent_assets", A566 = "assets" )),B566, ""))</f>
        <v/>
      </c>
      <c r="F566" t="str">
        <f>IF($D566="","",IF(OR($A566="current_liabilities",OR($A566 = "noncurrent_liabilities", $A566 = "liabilities ")),$B566, ""))</f>
        <v/>
      </c>
      <c r="G566" t="str">
        <f>IF($D566="","",IF($A566="deferred_inflows",$B566, ""))</f>
        <v/>
      </c>
    </row>
    <row r="567" spans="1:7">
      <c r="A567" t="s">
        <v>62</v>
      </c>
      <c r="B567" t="s">
        <v>196</v>
      </c>
      <c r="C567" t="s">
        <v>1023</v>
      </c>
      <c r="D567" t="s">
        <v>1241</v>
      </c>
      <c r="E567" t="str">
        <f>IF(D567="","",IF(OR(A567="current_assets",OR(A567 = "noncurrent_assets", A567 = "assets" )),B567, ""))</f>
        <v/>
      </c>
      <c r="F567" t="str">
        <f>IF($D567="","",IF(OR($A567="current_liabilities",OR($A567 = "noncurrent_liabilities", $A567 = "liabilities ")),$B567, ""))</f>
        <v/>
      </c>
      <c r="G567" t="str">
        <f>IF($D567="","",IF($A567="deferred_inflows",$B567, ""))</f>
        <v/>
      </c>
    </row>
    <row r="568" spans="1:7">
      <c r="A568" t="s">
        <v>62</v>
      </c>
      <c r="B568" t="s">
        <v>195</v>
      </c>
      <c r="C568" t="s">
        <v>1024</v>
      </c>
      <c r="D568" t="s">
        <v>1241</v>
      </c>
      <c r="E568" t="str">
        <f>IF(D568="","",IF(OR(A568="current_assets",OR(A568 = "noncurrent_assets", A568 = "assets" )),B568, ""))</f>
        <v/>
      </c>
      <c r="F568" t="str">
        <f>IF($D568="","",IF(OR($A568="current_liabilities",OR($A568 = "noncurrent_liabilities", $A568 = "liabilities ")),$B568, ""))</f>
        <v/>
      </c>
      <c r="G568" t="str">
        <f>IF($D568="","",IF($A568="deferred_inflows",$B568, ""))</f>
        <v/>
      </c>
    </row>
    <row r="569" spans="1:7">
      <c r="A569" t="s">
        <v>62</v>
      </c>
      <c r="B569" t="s">
        <v>194</v>
      </c>
      <c r="C569" t="s">
        <v>1025</v>
      </c>
      <c r="D569" t="s">
        <v>2669</v>
      </c>
      <c r="E569" t="str">
        <f>IF(D569="","",IF(OR(A569="current_assets",OR(A569 = "noncurrent_assets", A569 = "assets" )),B569, ""))</f>
        <v/>
      </c>
      <c r="F569" t="str">
        <f>IF($D569="","",IF(OR($A569="current_liabilities",OR($A569 = "noncurrent_liabilities", $A569 = "liabilities ")),$B569, ""))</f>
        <v>Advances To Component Unit</v>
      </c>
      <c r="G569" t="str">
        <f>IF($D569="","",IF($A569="deferred_inflows",$B569, ""))</f>
        <v/>
      </c>
    </row>
    <row r="570" spans="1:7">
      <c r="A570" t="s">
        <v>62</v>
      </c>
      <c r="B570" t="s">
        <v>193</v>
      </c>
      <c r="C570" t="s">
        <v>1026</v>
      </c>
      <c r="D570" t="s">
        <v>2670</v>
      </c>
      <c r="E570" t="str">
        <f>IF(D570="","",IF(OR(A570="current_assets",OR(A570 = "noncurrent_assets", A570 = "assets" )),B570, ""))</f>
        <v/>
      </c>
      <c r="F570" t="str">
        <f>IF($D570="","",IF(OR($A570="current_liabilities",OR($A570 = "noncurrent_liabilities", $A570 = "liabilities ")),$B570, ""))</f>
        <v>Advances To Other Funds</v>
      </c>
      <c r="G570" t="str">
        <f>IF($D570="","",IF($A570="deferred_inflows",$B570, ""))</f>
        <v/>
      </c>
    </row>
    <row r="571" spans="1:7">
      <c r="A571" t="s">
        <v>62</v>
      </c>
      <c r="B571" t="s">
        <v>191</v>
      </c>
      <c r="C571" t="s">
        <v>1027</v>
      </c>
      <c r="D571" t="s">
        <v>2671</v>
      </c>
      <c r="E571" t="str">
        <f>IF(D571="","",IF(OR(A571="current_assets",OR(A571 = "noncurrent_assets", A571 = "assets" )),B571, ""))</f>
        <v/>
      </c>
      <c r="F571" t="str">
        <f>IF($D571="","",IF(OR($A571="current_liabilities",OR($A571 = "noncurrent_liabilities", $A571 = "liabilities ")),$B571, ""))</f>
        <v>Advances To Other Governments</v>
      </c>
      <c r="G571" t="str">
        <f>IF($D571="","",IF($A571="deferred_inflows",$B571, ""))</f>
        <v/>
      </c>
    </row>
    <row r="572" spans="1:7">
      <c r="A572" t="s">
        <v>62</v>
      </c>
      <c r="B572" t="s">
        <v>192</v>
      </c>
      <c r="C572" t="s">
        <v>1028</v>
      </c>
      <c r="D572" t="s">
        <v>1241</v>
      </c>
      <c r="E572" t="str">
        <f>IF(D572="","",IF(OR(A572="current_assets",OR(A572 = "noncurrent_assets", A572 = "assets" )),B572, ""))</f>
        <v/>
      </c>
      <c r="F572" t="str">
        <f>IF($D572="","",IF(OR($A572="current_liabilities",OR($A572 = "noncurrent_liabilities", $A572 = "liabilities ")),$B572, ""))</f>
        <v/>
      </c>
      <c r="G572" t="str">
        <f>IF($D572="","",IF($A572="deferred_inflows",$B572, ""))</f>
        <v/>
      </c>
    </row>
    <row r="573" spans="1:7">
      <c r="A573" t="s">
        <v>62</v>
      </c>
      <c r="B573" t="s">
        <v>211</v>
      </c>
      <c r="C573" t="s">
        <v>1029</v>
      </c>
      <c r="D573" t="s">
        <v>1241</v>
      </c>
      <c r="E573" t="str">
        <f>IF(D573="","",IF(OR(A573="current_assets",OR(A573 = "noncurrent_assets", A573 = "assets" )),B573, ""))</f>
        <v/>
      </c>
      <c r="F573" t="str">
        <f>IF($D573="","",IF(OR($A573="current_liabilities",OR($A573 = "noncurrent_liabilities", $A573 = "liabilities ")),$B573, ""))</f>
        <v/>
      </c>
      <c r="G573" t="str">
        <f>IF($D573="","",IF($A573="deferred_inflows",$B573, ""))</f>
        <v/>
      </c>
    </row>
    <row r="574" spans="1:7">
      <c r="A574" t="s">
        <v>62</v>
      </c>
      <c r="B574" t="s">
        <v>205</v>
      </c>
      <c r="C574" t="s">
        <v>1030</v>
      </c>
      <c r="D574" t="s">
        <v>1241</v>
      </c>
      <c r="E574" t="str">
        <f>IF(D574="","",IF(OR(A574="current_assets",OR(A574 = "noncurrent_assets", A574 = "assets" )),B574, ""))</f>
        <v/>
      </c>
      <c r="F574" t="str">
        <f>IF($D574="","",IF(OR($A574="current_liabilities",OR($A574 = "noncurrent_liabilities", $A574 = "liabilities ")),$B574, ""))</f>
        <v/>
      </c>
      <c r="G574" t="str">
        <f>IF($D574="","",IF($A574="deferred_inflows",$B574, ""))</f>
        <v/>
      </c>
    </row>
    <row r="575" spans="1:7">
      <c r="A575" t="s">
        <v>62</v>
      </c>
      <c r="B575" t="s">
        <v>212</v>
      </c>
      <c r="C575" t="s">
        <v>1031</v>
      </c>
      <c r="D575" t="s">
        <v>1241</v>
      </c>
      <c r="E575" t="str">
        <f>IF(D575="","",IF(OR(A575="current_assets",OR(A575 = "noncurrent_assets", A575 = "assets" )),B575, ""))</f>
        <v/>
      </c>
      <c r="F575" t="str">
        <f>IF($D575="","",IF(OR($A575="current_liabilities",OR($A575 = "noncurrent_liabilities", $A575 = "liabilities ")),$B575, ""))</f>
        <v/>
      </c>
      <c r="G575" t="str">
        <f>IF($D575="","",IF($A575="deferred_inflows",$B575, ""))</f>
        <v/>
      </c>
    </row>
    <row r="576" spans="1:7">
      <c r="A576" t="s">
        <v>62</v>
      </c>
      <c r="B576" t="s">
        <v>228</v>
      </c>
      <c r="C576" t="s">
        <v>1032</v>
      </c>
      <c r="D576" t="s">
        <v>1241</v>
      </c>
      <c r="E576" t="str">
        <f>IF(D576="","",IF(OR(A576="current_assets",OR(A576 = "noncurrent_assets", A576 = "assets" )),B576, ""))</f>
        <v/>
      </c>
      <c r="F576" t="str">
        <f>IF($D576="","",IF(OR($A576="current_liabilities",OR($A576 = "noncurrent_liabilities", $A576 = "liabilities ")),$B576, ""))</f>
        <v/>
      </c>
      <c r="G576" t="str">
        <f>IF($D576="","",IF($A576="deferred_inflows",$B576, ""))</f>
        <v/>
      </c>
    </row>
    <row r="577" spans="1:7">
      <c r="A577" t="s">
        <v>62</v>
      </c>
      <c r="B577" t="s">
        <v>197</v>
      </c>
      <c r="C577" t="s">
        <v>34</v>
      </c>
      <c r="D577" t="s">
        <v>1241</v>
      </c>
      <c r="E577" t="str">
        <f>IF(D577="","",IF(OR(A577="current_assets",OR(A577 = "noncurrent_assets", A577 = "assets" )),B577, ""))</f>
        <v/>
      </c>
      <c r="F577" t="str">
        <f>IF($D577="","",IF(OR($A577="current_liabilities",OR($A577 = "noncurrent_liabilities", $A577 = "liabilities ")),$B577, ""))</f>
        <v/>
      </c>
      <c r="G577" t="str">
        <f>IF($D577="","",IF($A577="deferred_inflows",$B577, ""))</f>
        <v/>
      </c>
    </row>
    <row r="578" spans="1:7">
      <c r="A578" t="s">
        <v>62</v>
      </c>
      <c r="B578" t="s">
        <v>221</v>
      </c>
      <c r="C578" t="s">
        <v>1033</v>
      </c>
      <c r="D578" t="s">
        <v>1241</v>
      </c>
      <c r="E578" t="str">
        <f>IF(D578="","",IF(OR(A578="current_assets",OR(A578 = "noncurrent_assets", A578 = "assets" )),B578, ""))</f>
        <v/>
      </c>
      <c r="F578" t="str">
        <f>IF($D578="","",IF(OR($A578="current_liabilities",OR($A578 = "noncurrent_liabilities", $A578 = "liabilities ")),$B578, ""))</f>
        <v/>
      </c>
      <c r="G578" t="str">
        <f>IF($D578="","",IF($A578="deferred_inflows",$B578, ""))</f>
        <v/>
      </c>
    </row>
    <row r="579" spans="1:7">
      <c r="A579" t="s">
        <v>62</v>
      </c>
      <c r="B579" t="s">
        <v>229</v>
      </c>
      <c r="C579" t="s">
        <v>1034</v>
      </c>
      <c r="D579" t="s">
        <v>1241</v>
      </c>
      <c r="E579" t="str">
        <f>IF(D579="","",IF(OR(A579="current_assets",OR(A579 = "noncurrent_assets", A579 = "assets" )),B579, ""))</f>
        <v/>
      </c>
      <c r="F579" t="str">
        <f>IF($D579="","",IF(OR($A579="current_liabilities",OR($A579 = "noncurrent_liabilities", $A579 = "liabilities ")),$B579, ""))</f>
        <v/>
      </c>
      <c r="G579" t="str">
        <f>IF($D579="","",IF($A579="deferred_inflows",$B579, ""))</f>
        <v/>
      </c>
    </row>
    <row r="580" spans="1:7">
      <c r="A580" t="s">
        <v>62</v>
      </c>
      <c r="B580" t="s">
        <v>225</v>
      </c>
      <c r="C580" t="s">
        <v>52</v>
      </c>
      <c r="D580" t="s">
        <v>1241</v>
      </c>
      <c r="E580" t="str">
        <f>IF(D580="","",IF(OR(A580="current_assets",OR(A580 = "noncurrent_assets", A580 = "assets" )),B580, ""))</f>
        <v/>
      </c>
      <c r="F580" t="str">
        <f>IF($D580="","",IF(OR($A580="current_liabilities",OR($A580 = "noncurrent_liabilities", $A580 = "liabilities ")),$B580, ""))</f>
        <v/>
      </c>
      <c r="G580" t="str">
        <f>IF($D580="","",IF($A580="deferred_inflows",$B580, ""))</f>
        <v/>
      </c>
    </row>
    <row r="581" spans="1:7">
      <c r="A581" t="s">
        <v>62</v>
      </c>
      <c r="B581" t="s">
        <v>226</v>
      </c>
      <c r="C581" t="s">
        <v>1035</v>
      </c>
      <c r="D581" t="s">
        <v>1241</v>
      </c>
      <c r="E581" t="str">
        <f>IF(D581="","",IF(OR(A581="current_assets",OR(A581 = "noncurrent_assets", A581 = "assets" )),B581, ""))</f>
        <v/>
      </c>
      <c r="F581" t="str">
        <f>IF($D581="","",IF(OR($A581="current_liabilities",OR($A581 = "noncurrent_liabilities", $A581 = "liabilities ")),$B581, ""))</f>
        <v/>
      </c>
      <c r="G581" t="str">
        <f>IF($D581="","",IF($A581="deferred_inflows",$B581, ""))</f>
        <v/>
      </c>
    </row>
    <row r="582" spans="1:7">
      <c r="A582" t="s">
        <v>62</v>
      </c>
      <c r="B582" t="s">
        <v>200</v>
      </c>
      <c r="C582" t="s">
        <v>1036</v>
      </c>
      <c r="D582" t="s">
        <v>1241</v>
      </c>
      <c r="E582" t="str">
        <f>IF(D582="","",IF(OR(A582="current_assets",OR(A582 = "noncurrent_assets", A582 = "assets" )),B582, ""))</f>
        <v/>
      </c>
      <c r="F582" t="str">
        <f>IF($D582="","",IF(OR($A582="current_liabilities",OR($A582 = "noncurrent_liabilities", $A582 = "liabilities ")),$B582, ""))</f>
        <v/>
      </c>
      <c r="G582" t="str">
        <f>IF($D582="","",IF($A582="deferred_inflows",$B582, ""))</f>
        <v/>
      </c>
    </row>
    <row r="583" spans="1:7">
      <c r="A583" t="s">
        <v>62</v>
      </c>
      <c r="B583" t="s">
        <v>198</v>
      </c>
      <c r="C583" t="s">
        <v>1037</v>
      </c>
      <c r="D583" t="s">
        <v>1241</v>
      </c>
      <c r="E583" t="str">
        <f>IF(D583="","",IF(OR(A583="current_assets",OR(A583 = "noncurrent_assets", A583 = "assets" )),B583, ""))</f>
        <v/>
      </c>
      <c r="F583" t="str">
        <f>IF($D583="","",IF(OR($A583="current_liabilities",OR($A583 = "noncurrent_liabilities", $A583 = "liabilities ")),$B583, ""))</f>
        <v/>
      </c>
      <c r="G583" t="str">
        <f>IF($D583="","",IF($A583="deferred_inflows",$B583, ""))</f>
        <v/>
      </c>
    </row>
    <row r="584" spans="1:7">
      <c r="A584" t="s">
        <v>62</v>
      </c>
      <c r="B584" t="s">
        <v>202</v>
      </c>
      <c r="C584" t="s">
        <v>1038</v>
      </c>
      <c r="D584" t="s">
        <v>1241</v>
      </c>
      <c r="E584" t="str">
        <f>IF(D584="","",IF(OR(A584="current_assets",OR(A584 = "noncurrent_assets", A584 = "assets" )),B584, ""))</f>
        <v/>
      </c>
      <c r="F584" t="str">
        <f>IF($D584="","",IF(OR($A584="current_liabilities",OR($A584 = "noncurrent_liabilities", $A584 = "liabilities ")),$B584, ""))</f>
        <v/>
      </c>
      <c r="G584" t="str">
        <f>IF($D584="","",IF($A584="deferred_inflows",$B584, ""))</f>
        <v/>
      </c>
    </row>
    <row r="585" spans="1:7">
      <c r="A585" t="s">
        <v>62</v>
      </c>
      <c r="B585" t="s">
        <v>206</v>
      </c>
      <c r="C585" t="s">
        <v>1039</v>
      </c>
      <c r="D585" t="s">
        <v>1241</v>
      </c>
      <c r="E585" t="str">
        <f>IF(D585="","",IF(OR(A585="current_assets",OR(A585 = "noncurrent_assets", A585 = "assets" )),B585, ""))</f>
        <v/>
      </c>
      <c r="F585" t="str">
        <f>IF($D585="","",IF(OR($A585="current_liabilities",OR($A585 = "noncurrent_liabilities", $A585 = "liabilities ")),$B585, ""))</f>
        <v/>
      </c>
      <c r="G585" t="str">
        <f>IF($D585="","",IF($A585="deferred_inflows",$B585, ""))</f>
        <v/>
      </c>
    </row>
    <row r="586" spans="1:7">
      <c r="A586" t="s">
        <v>62</v>
      </c>
      <c r="B586" t="s">
        <v>207</v>
      </c>
      <c r="C586" t="s">
        <v>1040</v>
      </c>
      <c r="D586" t="s">
        <v>1241</v>
      </c>
      <c r="E586" t="str">
        <f>IF(D586="","",IF(OR(A586="current_assets",OR(A586 = "noncurrent_assets", A586 = "assets" )),B586, ""))</f>
        <v/>
      </c>
      <c r="F586" t="str">
        <f>IF($D586="","",IF(OR($A586="current_liabilities",OR($A586 = "noncurrent_liabilities", $A586 = "liabilities ")),$B586, ""))</f>
        <v/>
      </c>
      <c r="G586" t="str">
        <f>IF($D586="","",IF($A586="deferred_inflows",$B586, ""))</f>
        <v/>
      </c>
    </row>
    <row r="587" spans="1:7">
      <c r="A587" t="s">
        <v>62</v>
      </c>
      <c r="B587" t="s">
        <v>210</v>
      </c>
      <c r="C587" t="s">
        <v>1041</v>
      </c>
      <c r="D587" t="s">
        <v>1241</v>
      </c>
      <c r="E587" t="str">
        <f>IF(D587="","",IF(OR(A587="current_assets",OR(A587 = "noncurrent_assets", A587 = "assets" )),B587, ""))</f>
        <v/>
      </c>
      <c r="F587" t="str">
        <f>IF($D587="","",IF(OR($A587="current_liabilities",OR($A587 = "noncurrent_liabilities", $A587 = "liabilities ")),$B587, ""))</f>
        <v/>
      </c>
      <c r="G587" t="str">
        <f>IF($D587="","",IF($A587="deferred_inflows",$B587, ""))</f>
        <v/>
      </c>
    </row>
    <row r="588" spans="1:7">
      <c r="A588" t="s">
        <v>62</v>
      </c>
      <c r="B588" t="s">
        <v>217</v>
      </c>
      <c r="C588" t="s">
        <v>1042</v>
      </c>
      <c r="D588" t="s">
        <v>1241</v>
      </c>
      <c r="E588" t="str">
        <f>IF(D588="","",IF(OR(A588="current_assets",OR(A588 = "noncurrent_assets", A588 = "assets" )),B588, ""))</f>
        <v/>
      </c>
      <c r="F588" t="str">
        <f>IF($D588="","",IF(OR($A588="current_liabilities",OR($A588 = "noncurrent_liabilities", $A588 = "liabilities ")),$B588, ""))</f>
        <v/>
      </c>
      <c r="G588" t="str">
        <f>IF($D588="","",IF($A588="deferred_inflows",$B588, ""))</f>
        <v/>
      </c>
    </row>
    <row r="589" spans="1:7">
      <c r="A589" t="s">
        <v>62</v>
      </c>
      <c r="B589" t="s">
        <v>209</v>
      </c>
      <c r="C589" t="s">
        <v>1043</v>
      </c>
      <c r="D589" t="s">
        <v>1241</v>
      </c>
      <c r="E589" t="str">
        <f>IF(D589="","",IF(OR(A589="current_assets",OR(A589 = "noncurrent_assets", A589 = "assets" )),B589, ""))</f>
        <v/>
      </c>
      <c r="F589" t="str">
        <f>IF($D589="","",IF(OR($A589="current_liabilities",OR($A589 = "noncurrent_liabilities", $A589 = "liabilities ")),$B589, ""))</f>
        <v/>
      </c>
      <c r="G589" t="str">
        <f>IF($D589="","",IF($A589="deferred_inflows",$B589, ""))</f>
        <v/>
      </c>
    </row>
    <row r="590" spans="1:7">
      <c r="A590" t="s">
        <v>62</v>
      </c>
      <c r="B590" t="s">
        <v>216</v>
      </c>
      <c r="C590" t="s">
        <v>1044</v>
      </c>
      <c r="D590" t="s">
        <v>1241</v>
      </c>
      <c r="E590" t="str">
        <f>IF(D590="","",IF(OR(A590="current_assets",OR(A590 = "noncurrent_assets", A590 = "assets" )),B590, ""))</f>
        <v/>
      </c>
      <c r="F590" t="str">
        <f>IF($D590="","",IF(OR($A590="current_liabilities",OR($A590 = "noncurrent_liabilities", $A590 = "liabilities ")),$B590, ""))</f>
        <v/>
      </c>
      <c r="G590" t="str">
        <f>IF($D590="","",IF($A590="deferred_inflows",$B590, ""))</f>
        <v/>
      </c>
    </row>
    <row r="591" spans="1:7">
      <c r="A591" t="s">
        <v>62</v>
      </c>
      <c r="B591" t="s">
        <v>215</v>
      </c>
      <c r="C591" t="s">
        <v>1045</v>
      </c>
      <c r="D591" t="s">
        <v>1241</v>
      </c>
      <c r="E591" t="str">
        <f>IF(D591="","",IF(OR(A591="current_assets",OR(A591 = "noncurrent_assets", A591 = "assets" )),B591, ""))</f>
        <v/>
      </c>
      <c r="F591" t="str">
        <f>IF($D591="","",IF(OR($A591="current_liabilities",OR($A591 = "noncurrent_liabilities", $A591 = "liabilities ")),$B591, ""))</f>
        <v/>
      </c>
      <c r="G591" t="str">
        <f>IF($D591="","",IF($A591="deferred_inflows",$B591, ""))</f>
        <v/>
      </c>
    </row>
    <row r="592" spans="1:7">
      <c r="A592" t="s">
        <v>62</v>
      </c>
      <c r="B592" t="s">
        <v>219</v>
      </c>
      <c r="C592" t="s">
        <v>1046</v>
      </c>
      <c r="D592" t="s">
        <v>1241</v>
      </c>
      <c r="E592" t="str">
        <f>IF(D592="","",IF(OR(A592="current_assets",OR(A592 = "noncurrent_assets", A592 = "assets" )),B592, ""))</f>
        <v/>
      </c>
      <c r="F592" t="str">
        <f>IF($D592="","",IF(OR($A592="current_liabilities",OR($A592 = "noncurrent_liabilities", $A592 = "liabilities ")),$B592, ""))</f>
        <v/>
      </c>
      <c r="G592" t="str">
        <f>IF($D592="","",IF($A592="deferred_inflows",$B592, ""))</f>
        <v/>
      </c>
    </row>
    <row r="593" spans="1:7">
      <c r="A593" t="s">
        <v>62</v>
      </c>
      <c r="B593" t="s">
        <v>223</v>
      </c>
      <c r="C593" t="s">
        <v>1047</v>
      </c>
      <c r="D593" t="s">
        <v>1241</v>
      </c>
      <c r="E593" t="str">
        <f>IF(D593="","",IF(OR(A593="current_assets",OR(A593 = "noncurrent_assets", A593 = "assets" )),B593, ""))</f>
        <v/>
      </c>
      <c r="F593" t="str">
        <f>IF($D593="","",IF(OR($A593="current_liabilities",OR($A593 = "noncurrent_liabilities", $A593 = "liabilities ")),$B593, ""))</f>
        <v/>
      </c>
      <c r="G593" t="str">
        <f>IF($D593="","",IF($A593="deferred_inflows",$B593, ""))</f>
        <v/>
      </c>
    </row>
    <row r="594" spans="1:7">
      <c r="A594" t="s">
        <v>62</v>
      </c>
      <c r="B594" t="s">
        <v>234</v>
      </c>
      <c r="C594" t="s">
        <v>35</v>
      </c>
      <c r="D594" t="s">
        <v>1241</v>
      </c>
      <c r="E594" t="str">
        <f>IF(D594="","",IF(OR(A594="current_assets",OR(A594 = "noncurrent_assets", A594 = "assets" )),B594, ""))</f>
        <v/>
      </c>
      <c r="F594" t="str">
        <f>IF($D594="","",IF(OR($A594="current_liabilities",OR($A594 = "noncurrent_liabilities", $A594 = "liabilities ")),$B594, ""))</f>
        <v/>
      </c>
      <c r="G594" t="str">
        <f>IF($D594="","",IF($A594="deferred_inflows",$B594, ""))</f>
        <v/>
      </c>
    </row>
    <row r="595" spans="1:7">
      <c r="A595" t="s">
        <v>62</v>
      </c>
      <c r="B595" t="s">
        <v>233</v>
      </c>
      <c r="C595" t="s">
        <v>36</v>
      </c>
      <c r="D595" t="s">
        <v>2672</v>
      </c>
      <c r="E595" t="str">
        <f>IF(D595="","",IF(OR(A595="current_assets",OR(A595 = "noncurrent_assets", A595 = "assets" )),B595, ""))</f>
        <v/>
      </c>
      <c r="F595" t="str">
        <f>IF($D595="","",IF(OR($A595="current_liabilities",OR($A595 = "noncurrent_liabilities", $A595 = "liabilities ")),$B595, ""))</f>
        <v>Net Pension Liability</v>
      </c>
      <c r="G595" t="str">
        <f>IF($D595="","",IF($A595="deferred_inflows",$B595, ""))</f>
        <v/>
      </c>
    </row>
    <row r="596" spans="1:7">
      <c r="A596" t="s">
        <v>62</v>
      </c>
      <c r="B596" t="s">
        <v>235</v>
      </c>
      <c r="C596" t="s">
        <v>1048</v>
      </c>
      <c r="D596" t="s">
        <v>1241</v>
      </c>
      <c r="E596" t="str">
        <f>IF(D596="","",IF(OR(A596="current_assets",OR(A596 = "noncurrent_assets", A596 = "assets" )),B596, ""))</f>
        <v/>
      </c>
      <c r="F596" t="str">
        <f>IF($D596="","",IF(OR($A596="current_liabilities",OR($A596 = "noncurrent_liabilities", $A596 = "liabilities ")),$B596, ""))</f>
        <v/>
      </c>
      <c r="G596" t="str">
        <f>IF($D596="","",IF($A596="deferred_inflows",$B596, ""))</f>
        <v/>
      </c>
    </row>
    <row r="597" spans="1:7">
      <c r="A597" t="s">
        <v>62</v>
      </c>
      <c r="B597" t="s">
        <v>203</v>
      </c>
      <c r="C597" t="s">
        <v>1049</v>
      </c>
      <c r="D597" t="s">
        <v>1241</v>
      </c>
      <c r="E597" t="str">
        <f>IF(D597="","",IF(OR(A597="current_assets",OR(A597 = "noncurrent_assets", A597 = "assets" )),B597, ""))</f>
        <v/>
      </c>
      <c r="F597" t="str">
        <f>IF($D597="","",IF(OR($A597="current_liabilities",OR($A597 = "noncurrent_liabilities", $A597 = "liabilities ")),$B597, ""))</f>
        <v/>
      </c>
      <c r="G597" t="str">
        <f>IF($D597="","",IF($A597="deferred_inflows",$B597, ""))</f>
        <v/>
      </c>
    </row>
    <row r="598" spans="1:7">
      <c r="A598" t="s">
        <v>62</v>
      </c>
      <c r="B598" t="s">
        <v>214</v>
      </c>
      <c r="C598" t="s">
        <v>1050</v>
      </c>
      <c r="D598" t="s">
        <v>1241</v>
      </c>
      <c r="E598" t="str">
        <f>IF(D598="","",IF(OR(A598="current_assets",OR(A598 = "noncurrent_assets", A598 = "assets" )),B598, ""))</f>
        <v/>
      </c>
      <c r="F598" t="str">
        <f>IF($D598="","",IF(OR($A598="current_liabilities",OR($A598 = "noncurrent_liabilities", $A598 = "liabilities ")),$B598, ""))</f>
        <v/>
      </c>
      <c r="G598" t="str">
        <f>IF($D598="","",IF($A598="deferred_inflows",$B598, ""))</f>
        <v/>
      </c>
    </row>
    <row r="599" spans="1:7">
      <c r="A599" t="s">
        <v>62</v>
      </c>
      <c r="B599" t="s">
        <v>236</v>
      </c>
      <c r="C599" t="s">
        <v>1051</v>
      </c>
      <c r="D599" t="s">
        <v>1241</v>
      </c>
      <c r="E599" t="str">
        <f>IF(D599="","",IF(OR(A599="current_assets",OR(A599 = "noncurrent_assets", A599 = "assets" )),B599, ""))</f>
        <v/>
      </c>
      <c r="F599" t="str">
        <f>IF($D599="","",IF(OR($A599="current_liabilities",OR($A599 = "noncurrent_liabilities", $A599 = "liabilities ")),$B599, ""))</f>
        <v/>
      </c>
      <c r="G599" t="str">
        <f>IF($D599="","",IF($A599="deferred_inflows",$B599, ""))</f>
        <v/>
      </c>
    </row>
    <row r="600" spans="1:7">
      <c r="A600" t="s">
        <v>62</v>
      </c>
      <c r="B600" t="s">
        <v>222</v>
      </c>
      <c r="C600" t="s">
        <v>1052</v>
      </c>
      <c r="D600" t="s">
        <v>1241</v>
      </c>
      <c r="E600" t="str">
        <f>IF(D600="","",IF(OR(A600="current_assets",OR(A600 = "noncurrent_assets", A600 = "assets" )),B600, ""))</f>
        <v/>
      </c>
      <c r="F600" t="str">
        <f>IF($D600="","",IF(OR($A600="current_liabilities",OR($A600 = "noncurrent_liabilities", $A600 = "liabilities ")),$B600, ""))</f>
        <v/>
      </c>
      <c r="G600" t="str">
        <f>IF($D600="","",IF($A600="deferred_inflows",$B600, ""))</f>
        <v/>
      </c>
    </row>
    <row r="601" spans="1:7">
      <c r="A601" t="s">
        <v>62</v>
      </c>
      <c r="B601" t="s">
        <v>231</v>
      </c>
      <c r="C601" t="s">
        <v>1053</v>
      </c>
      <c r="D601" t="s">
        <v>1241</v>
      </c>
      <c r="E601" t="str">
        <f>IF(D601="","",IF(OR(A601="current_assets",OR(A601 = "noncurrent_assets", A601 = "assets" )),B601, ""))</f>
        <v/>
      </c>
      <c r="F601" t="str">
        <f>IF($D601="","",IF(OR($A601="current_liabilities",OR($A601 = "noncurrent_liabilities", $A601 = "liabilities ")),$B601, ""))</f>
        <v/>
      </c>
      <c r="G601" t="str">
        <f>IF($D601="","",IF($A601="deferred_inflows",$B601, ""))</f>
        <v/>
      </c>
    </row>
    <row r="602" spans="1:7">
      <c r="A602" t="s">
        <v>62</v>
      </c>
      <c r="B602" t="s">
        <v>224</v>
      </c>
      <c r="C602" t="s">
        <v>1054</v>
      </c>
      <c r="D602" t="s">
        <v>1241</v>
      </c>
      <c r="E602" t="str">
        <f>IF(D602="","",IF(OR(A602="current_assets",OR(A602 = "noncurrent_assets", A602 = "assets" )),B602, ""))</f>
        <v/>
      </c>
      <c r="F602" t="str">
        <f>IF($D602="","",IF(OR($A602="current_liabilities",OR($A602 = "noncurrent_liabilities", $A602 = "liabilities ")),$B602, ""))</f>
        <v/>
      </c>
      <c r="G602" t="str">
        <f>IF($D602="","",IF($A602="deferred_inflows",$B602, ""))</f>
        <v/>
      </c>
    </row>
    <row r="603" spans="1:7">
      <c r="A603" t="s">
        <v>62</v>
      </c>
      <c r="B603" t="s">
        <v>227</v>
      </c>
      <c r="C603" t="s">
        <v>1055</v>
      </c>
      <c r="D603" t="s">
        <v>1241</v>
      </c>
      <c r="E603" t="str">
        <f>IF(D603="","",IF(OR(A603="current_assets",OR(A603 = "noncurrent_assets", A603 = "assets" )),B603, ""))</f>
        <v/>
      </c>
      <c r="F603" t="str">
        <f>IF($D603="","",IF(OR($A603="current_liabilities",OR($A603 = "noncurrent_liabilities", $A603 = "liabilities ")),$B603, ""))</f>
        <v/>
      </c>
      <c r="G603" t="str">
        <f>IF($D603="","",IF($A603="deferred_inflows",$B603, ""))</f>
        <v/>
      </c>
    </row>
    <row r="604" spans="1:7">
      <c r="A604" t="s">
        <v>62</v>
      </c>
      <c r="B604" t="s">
        <v>218</v>
      </c>
      <c r="C604" t="s">
        <v>1056</v>
      </c>
      <c r="D604" t="s">
        <v>1241</v>
      </c>
      <c r="E604" t="str">
        <f>IF(D604="","",IF(OR(A604="current_assets",OR(A604 = "noncurrent_assets", A604 = "assets" )),B604, ""))</f>
        <v/>
      </c>
      <c r="F604" t="str">
        <f>IF($D604="","",IF(OR($A604="current_liabilities",OR($A604 = "noncurrent_liabilities", $A604 = "liabilities ")),$B604, ""))</f>
        <v/>
      </c>
      <c r="G604" t="str">
        <f>IF($D604="","",IF($A604="deferred_inflows",$B604, ""))</f>
        <v/>
      </c>
    </row>
    <row r="605" spans="1:7">
      <c r="A605" t="s">
        <v>62</v>
      </c>
      <c r="B605" t="s">
        <v>232</v>
      </c>
      <c r="C605" t="s">
        <v>1057</v>
      </c>
      <c r="D605" t="s">
        <v>1241</v>
      </c>
      <c r="E605" t="str">
        <f>IF(D605="","",IF(OR(A605="current_assets",OR(A605 = "noncurrent_assets", A605 = "assets" )),B605, ""))</f>
        <v/>
      </c>
      <c r="F605" t="str">
        <f>IF($D605="","",IF(OR($A605="current_liabilities",OR($A605 = "noncurrent_liabilities", $A605 = "liabilities ")),$B605, ""))</f>
        <v/>
      </c>
      <c r="G605" t="str">
        <f>IF($D605="","",IF($A605="deferred_inflows",$B605, ""))</f>
        <v/>
      </c>
    </row>
    <row r="606" spans="1:7">
      <c r="A606" t="s">
        <v>62</v>
      </c>
      <c r="B606" t="s">
        <v>213</v>
      </c>
      <c r="C606" t="s">
        <v>1058</v>
      </c>
      <c r="D606" t="s">
        <v>1241</v>
      </c>
      <c r="E606" t="str">
        <f>IF(D606="","",IF(OR(A606="current_assets",OR(A606 = "noncurrent_assets", A606 = "assets" )),B606, ""))</f>
        <v/>
      </c>
      <c r="F606" t="str">
        <f>IF($D606="","",IF(OR($A606="current_liabilities",OR($A606 = "noncurrent_liabilities", $A606 = "liabilities ")),$B606, ""))</f>
        <v/>
      </c>
      <c r="G606" t="str">
        <f>IF($D606="","",IF($A606="deferred_inflows",$B606, ""))</f>
        <v/>
      </c>
    </row>
    <row r="607" spans="1:7">
      <c r="A607" t="s">
        <v>62</v>
      </c>
      <c r="B607" t="s">
        <v>201</v>
      </c>
      <c r="C607" t="s">
        <v>1059</v>
      </c>
      <c r="D607" t="s">
        <v>1241</v>
      </c>
      <c r="E607" t="str">
        <f>IF(D607="","",IF(OR(A607="current_assets",OR(A607 = "noncurrent_assets", A607 = "assets" )),B607, ""))</f>
        <v/>
      </c>
      <c r="F607" t="str">
        <f>IF($D607="","",IF(OR($A607="current_liabilities",OR($A607 = "noncurrent_liabilities", $A607 = "liabilities ")),$B607, ""))</f>
        <v/>
      </c>
      <c r="G607" t="str">
        <f>IF($D607="","",IF($A607="deferred_inflows",$B607, ""))</f>
        <v/>
      </c>
    </row>
    <row r="608" spans="1:7">
      <c r="A608" t="s">
        <v>62</v>
      </c>
      <c r="B608" t="s">
        <v>208</v>
      </c>
      <c r="C608" t="s">
        <v>1060</v>
      </c>
      <c r="D608" t="s">
        <v>1241</v>
      </c>
      <c r="E608" t="str">
        <f>IF(D608="","",IF(OR(A608="current_assets",OR(A608 = "noncurrent_assets", A608 = "assets" )),B608, ""))</f>
        <v/>
      </c>
      <c r="F608" t="str">
        <f>IF($D608="","",IF(OR($A608="current_liabilities",OR($A608 = "noncurrent_liabilities", $A608 = "liabilities ")),$B608, ""))</f>
        <v/>
      </c>
      <c r="G608" t="str">
        <f>IF($D608="","",IF($A608="deferred_inflows",$B608, ""))</f>
        <v/>
      </c>
    </row>
    <row r="609" spans="1:7">
      <c r="A609" t="s">
        <v>62</v>
      </c>
      <c r="B609" t="s">
        <v>220</v>
      </c>
      <c r="C609" t="s">
        <v>1061</v>
      </c>
      <c r="D609" t="s">
        <v>1241</v>
      </c>
      <c r="E609" t="str">
        <f>IF(D609="","",IF(OR(A609="current_assets",OR(A609 = "noncurrent_assets", A609 = "assets" )),B609, ""))</f>
        <v/>
      </c>
      <c r="F609" t="str">
        <f>IF($D609="","",IF(OR($A609="current_liabilities",OR($A609 = "noncurrent_liabilities", $A609 = "liabilities ")),$B609, ""))</f>
        <v/>
      </c>
      <c r="G609" t="str">
        <f>IF($D609="","",IF($A609="deferred_inflows",$B609, ""))</f>
        <v/>
      </c>
    </row>
    <row r="632" spans="4:4" ht="15">
      <c r="D632" s="243"/>
    </row>
    <row r="633" spans="4:4" ht="15">
      <c r="D633" s="243"/>
    </row>
    <row r="634" spans="4:4" ht="15">
      <c r="D634" s="243"/>
    </row>
    <row r="635" spans="4:4" ht="15">
      <c r="D635" s="243"/>
    </row>
    <row r="636" spans="4:4" ht="15">
      <c r="D636" s="243"/>
    </row>
    <row r="637" spans="4:4" ht="15">
      <c r="D637" s="243"/>
    </row>
    <row r="638" spans="4:4" ht="15">
      <c r="D638" s="243"/>
    </row>
    <row r="639" spans="4:4" ht="15">
      <c r="D639" s="243"/>
    </row>
    <row r="640" spans="4:4" ht="15">
      <c r="D640" s="243"/>
    </row>
    <row r="641" spans="4:4" ht="15">
      <c r="D641" s="243"/>
    </row>
    <row r="642" spans="4:4" ht="15">
      <c r="D642" s="243"/>
    </row>
    <row r="643" spans="4:4" ht="15">
      <c r="D643" s="243"/>
    </row>
    <row r="644" spans="4:4" ht="15">
      <c r="D644" s="243"/>
    </row>
    <row r="645" spans="4:4" ht="15">
      <c r="D645" s="243"/>
    </row>
    <row r="646" spans="4:4" ht="15">
      <c r="D646" s="243"/>
    </row>
    <row r="647" spans="4:4" ht="15">
      <c r="D647" s="243"/>
    </row>
    <row r="648" spans="4:4" ht="15">
      <c r="D648" s="243"/>
    </row>
    <row r="649" spans="4:4" ht="15">
      <c r="D649" s="243"/>
    </row>
    <row r="650" spans="4:4" ht="15">
      <c r="D650" s="243"/>
    </row>
    <row r="651" spans="4:4" ht="15">
      <c r="D651" s="243"/>
    </row>
    <row r="652" spans="4:4" ht="15">
      <c r="D652" s="243"/>
    </row>
    <row r="653" spans="4:4" ht="15">
      <c r="D653" s="243"/>
    </row>
    <row r="654" spans="4:4" ht="15">
      <c r="D654" s="243"/>
    </row>
    <row r="655" spans="4:4" ht="15">
      <c r="D655" s="243"/>
    </row>
    <row r="656" spans="4:4" ht="15">
      <c r="D656" s="243"/>
    </row>
    <row r="657" spans="4:4" ht="15">
      <c r="D657" s="243"/>
    </row>
    <row r="658" spans="4:4" ht="15">
      <c r="D658" s="243"/>
    </row>
    <row r="659" spans="4:4" ht="15">
      <c r="D659" s="243"/>
    </row>
    <row r="660" spans="4:4" ht="15">
      <c r="D660" s="243"/>
    </row>
    <row r="661" spans="4:4" ht="15">
      <c r="D661" s="243"/>
    </row>
    <row r="662" spans="4:4" ht="15">
      <c r="D662" s="243"/>
    </row>
    <row r="663" spans="4:4" ht="15">
      <c r="D663" s="243"/>
    </row>
    <row r="664" spans="4:4" ht="15">
      <c r="D664" s="243"/>
    </row>
    <row r="665" spans="4:4" ht="15">
      <c r="D665" s="243"/>
    </row>
    <row r="666" spans="4:4" ht="15">
      <c r="D666" s="243"/>
    </row>
    <row r="667" spans="4:4" ht="15">
      <c r="D667" s="243"/>
    </row>
    <row r="668" spans="4:4" ht="15">
      <c r="D668" s="243"/>
    </row>
    <row r="669" spans="4:4" ht="15">
      <c r="D669" s="243"/>
    </row>
    <row r="670" spans="4:4" ht="15">
      <c r="D670" s="243"/>
    </row>
    <row r="671" spans="4:4" ht="15">
      <c r="D671" s="243"/>
    </row>
    <row r="672" spans="4:4" ht="15">
      <c r="D672" s="243"/>
    </row>
    <row r="673" spans="4:4" ht="15">
      <c r="D673" s="243"/>
    </row>
    <row r="674" spans="4:4" ht="15">
      <c r="D674" s="243"/>
    </row>
    <row r="675" spans="4:4" ht="15">
      <c r="D675" s="243"/>
    </row>
    <row r="676" spans="4:4" ht="15">
      <c r="D676" s="243"/>
    </row>
    <row r="677" spans="4:4" ht="15">
      <c r="D677" s="243"/>
    </row>
    <row r="678" spans="4:4" ht="15">
      <c r="D678" s="243"/>
    </row>
    <row r="679" spans="4:4" ht="15">
      <c r="D679" s="243"/>
    </row>
    <row r="680" spans="4:4" ht="15">
      <c r="D680" s="243"/>
    </row>
    <row r="681" spans="4:4" ht="15">
      <c r="D681" s="243"/>
    </row>
    <row r="682" spans="4:4" ht="15">
      <c r="D682" s="243"/>
    </row>
    <row r="683" spans="4:4" ht="15">
      <c r="D683" s="243"/>
    </row>
    <row r="684" spans="4:4" ht="15">
      <c r="D684" s="243"/>
    </row>
    <row r="685" spans="4:4" ht="15">
      <c r="D685" s="243"/>
    </row>
    <row r="686" spans="4:4" ht="15">
      <c r="D686" s="246"/>
    </row>
    <row r="687" spans="4:4">
      <c r="D687" s="247"/>
    </row>
  </sheetData>
  <sortState xmlns:xlrd2="http://schemas.microsoft.com/office/spreadsheetml/2017/richdata2" ref="A2:G609">
    <sortCondition ref="A2:A609"/>
    <sortCondition ref="B2:B60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DB8B-2677-8542-9D52-68CB27390232}">
  <sheetPr>
    <tabColor theme="6"/>
  </sheetPr>
  <dimension ref="A1:B32"/>
  <sheetViews>
    <sheetView zoomScale="75" zoomScaleNormal="110" workbookViewId="0">
      <selection activeCell="F13" sqref="F13"/>
    </sheetView>
  </sheetViews>
  <sheetFormatPr baseColWidth="10" defaultRowHeight="13"/>
  <cols>
    <col min="1" max="1" width="31" style="120" customWidth="1"/>
    <col min="2" max="2" width="31.83203125" style="120" customWidth="1"/>
    <col min="3" max="16384" width="10.83203125" style="120"/>
  </cols>
  <sheetData>
    <row r="1" spans="1:2" ht="17">
      <c r="A1" s="80" t="s">
        <v>1062</v>
      </c>
      <c r="B1" s="156" t="str">
        <f>_xlfn.CONCAT('Master Info'!C2, ", ", 'Master Info'!$C$3)</f>
        <v>City of Clayton, California</v>
      </c>
    </row>
    <row r="2" spans="1:2" ht="17">
      <c r="A2" s="85" t="s">
        <v>1088</v>
      </c>
      <c r="B2" s="121" t="s">
        <v>1068</v>
      </c>
    </row>
    <row r="3" spans="1:2" ht="65" customHeight="1">
      <c r="A3" s="85" t="s">
        <v>1063</v>
      </c>
      <c r="B3" s="121" t="s">
        <v>2475</v>
      </c>
    </row>
    <row r="4" spans="1:2" ht="17" thickBot="1">
      <c r="A4" s="87" t="s">
        <v>1064</v>
      </c>
      <c r="B4" s="222">
        <f>'Master Info'!C4</f>
        <v>44742</v>
      </c>
    </row>
    <row r="6" spans="1:2" ht="16">
      <c r="A6" s="173" t="s">
        <v>2476</v>
      </c>
      <c r="B6" s="223"/>
    </row>
    <row r="7" spans="1:2" ht="15">
      <c r="A7" s="172"/>
      <c r="B7" s="172"/>
    </row>
    <row r="8" spans="1:2" ht="16">
      <c r="A8" s="157" t="s">
        <v>2477</v>
      </c>
      <c r="B8" s="157"/>
    </row>
    <row r="9" spans="1:2" ht="15">
      <c r="A9" s="158"/>
      <c r="B9" s="210"/>
    </row>
    <row r="10" spans="1:2" ht="15">
      <c r="A10" s="158"/>
      <c r="B10" s="210"/>
    </row>
    <row r="11" spans="1:2" ht="15">
      <c r="A11" s="158"/>
      <c r="B11" s="210"/>
    </row>
    <row r="12" spans="1:2" ht="15">
      <c r="A12" s="158"/>
      <c r="B12" s="210"/>
    </row>
    <row r="13" spans="1:2" ht="15">
      <c r="A13" s="158"/>
      <c r="B13" s="210"/>
    </row>
    <row r="14" spans="1:2" ht="32">
      <c r="A14" s="157" t="s">
        <v>2478</v>
      </c>
      <c r="B14" s="157"/>
    </row>
    <row r="15" spans="1:2" ht="15">
      <c r="A15" s="158"/>
      <c r="B15" s="210"/>
    </row>
    <row r="16" spans="1:2" ht="15">
      <c r="A16" s="158"/>
      <c r="B16" s="210"/>
    </row>
    <row r="17" spans="1:2" ht="15">
      <c r="A17" s="158"/>
      <c r="B17" s="210"/>
    </row>
    <row r="18" spans="1:2" ht="15">
      <c r="A18" s="158"/>
      <c r="B18" s="210"/>
    </row>
    <row r="19" spans="1:2" ht="15">
      <c r="A19" s="158"/>
      <c r="B19" s="210"/>
    </row>
    <row r="20" spans="1:2" ht="16">
      <c r="A20" s="157" t="s">
        <v>2479</v>
      </c>
      <c r="B20" s="157"/>
    </row>
    <row r="21" spans="1:2" ht="15">
      <c r="A21" s="158"/>
      <c r="B21" s="210"/>
    </row>
    <row r="22" spans="1:2" ht="15">
      <c r="A22" s="158"/>
      <c r="B22" s="210"/>
    </row>
    <row r="23" spans="1:2" ht="15">
      <c r="A23" s="158"/>
      <c r="B23" s="210"/>
    </row>
    <row r="24" spans="1:2" ht="15">
      <c r="A24" s="158"/>
      <c r="B24" s="210"/>
    </row>
    <row r="25" spans="1:2" ht="15">
      <c r="A25" s="158"/>
      <c r="B25" s="210"/>
    </row>
    <row r="26" spans="1:2" ht="32">
      <c r="A26" s="157" t="s">
        <v>2480</v>
      </c>
      <c r="B26" s="157"/>
    </row>
    <row r="27" spans="1:2" ht="15">
      <c r="A27" s="158"/>
      <c r="B27" s="210"/>
    </row>
    <row r="28" spans="1:2" ht="15">
      <c r="A28" s="158"/>
      <c r="B28" s="210"/>
    </row>
    <row r="29" spans="1:2" ht="15">
      <c r="A29" s="158"/>
      <c r="B29" s="210"/>
    </row>
    <row r="30" spans="1:2" ht="15">
      <c r="A30" s="158"/>
      <c r="B30" s="210"/>
    </row>
    <row r="31" spans="1:2" ht="15">
      <c r="A31" s="158"/>
      <c r="B31" s="224"/>
    </row>
    <row r="32" spans="1:2" ht="32">
      <c r="A32" s="176" t="s">
        <v>2481</v>
      </c>
      <c r="B32" s="225">
        <f>SUM(B27:B31, B21:B25, B15:B19, B9:B13, B7)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41F4-D4C9-9A45-AFFB-14EF6B58F69B}">
  <sheetPr>
    <tabColor theme="6"/>
  </sheetPr>
  <dimension ref="A1:J71"/>
  <sheetViews>
    <sheetView topLeftCell="A6" zoomScale="81" zoomScaleNormal="110" workbookViewId="0">
      <selection activeCell="B39" sqref="B39:B53"/>
    </sheetView>
  </sheetViews>
  <sheetFormatPr baseColWidth="10" defaultColWidth="9" defaultRowHeight="13"/>
  <cols>
    <col min="1" max="1" width="23.6640625" style="33" customWidth="1"/>
    <col min="2" max="2" width="41.5" style="33" customWidth="1"/>
    <col min="3" max="3" width="15" style="33" customWidth="1"/>
    <col min="4" max="4" width="15.83203125" style="33" customWidth="1"/>
    <col min="5" max="6" width="15.33203125" style="33" customWidth="1"/>
    <col min="7" max="7" width="16" style="33" customWidth="1"/>
    <col min="8" max="8" width="15.33203125" style="33" customWidth="1"/>
    <col min="9" max="9" width="15.6640625" style="33" customWidth="1"/>
    <col min="10" max="10" width="13.6640625" style="33" customWidth="1"/>
    <col min="11" max="16384" width="9" style="33"/>
  </cols>
  <sheetData>
    <row r="1" spans="1:10" ht="17">
      <c r="A1" s="28" t="s">
        <v>1062</v>
      </c>
      <c r="B1" s="156" t="str">
        <f>_xlfn.CONCAT('Master Info'!C2, ", ", 'Master Info'!$C$3)</f>
        <v>City of Clayton, California</v>
      </c>
      <c r="C1" s="38"/>
      <c r="D1" s="32"/>
      <c r="E1" s="32"/>
      <c r="F1" s="32"/>
      <c r="G1" s="32"/>
      <c r="H1" s="32"/>
      <c r="I1" s="32"/>
    </row>
    <row r="2" spans="1:10" ht="16">
      <c r="A2" s="29" t="s">
        <v>1088</v>
      </c>
      <c r="B2" s="30" t="s">
        <v>1068</v>
      </c>
      <c r="C2" s="38"/>
      <c r="D2" s="32"/>
      <c r="E2" s="32"/>
      <c r="F2" s="32"/>
      <c r="G2" s="32"/>
      <c r="H2" s="32"/>
      <c r="I2" s="32"/>
    </row>
    <row r="3" spans="1:10" ht="34">
      <c r="A3" s="29" t="s">
        <v>1063</v>
      </c>
      <c r="B3" s="43" t="s">
        <v>1069</v>
      </c>
      <c r="C3" s="38"/>
      <c r="D3" s="32"/>
      <c r="E3" s="32"/>
      <c r="F3" s="32"/>
      <c r="G3" s="32"/>
      <c r="H3" s="32"/>
      <c r="I3" s="32"/>
    </row>
    <row r="4" spans="1:10" ht="17" thickBot="1">
      <c r="A4" s="31" t="s">
        <v>1064</v>
      </c>
      <c r="B4" s="199" t="str">
        <f>_xlfn.CONCAT("For the year ended ", TEXT('Master Info'!C4, "mmmm dd, yyyy"))</f>
        <v>For the year ended June 30, 2022</v>
      </c>
      <c r="C4" s="38"/>
      <c r="D4" s="32"/>
      <c r="E4" s="32"/>
      <c r="F4" s="32"/>
      <c r="G4" s="32"/>
      <c r="H4" s="32"/>
      <c r="I4" s="32"/>
    </row>
    <row r="5" spans="1:10" s="35" customFormat="1" ht="11" customHeight="1">
      <c r="A5" s="39"/>
      <c r="B5" s="40"/>
      <c r="C5" s="34"/>
      <c r="D5" s="34"/>
      <c r="E5" s="34"/>
      <c r="F5" s="34"/>
      <c r="G5" s="34"/>
      <c r="H5" s="34"/>
      <c r="I5" s="34"/>
    </row>
    <row r="6" spans="1:10" s="46" customFormat="1" ht="28" customHeight="1">
      <c r="C6" s="47" t="s">
        <v>1070</v>
      </c>
      <c r="D6" s="49" t="s">
        <v>1094</v>
      </c>
      <c r="E6" s="49" t="s">
        <v>1094</v>
      </c>
      <c r="F6" s="49" t="s">
        <v>1094</v>
      </c>
      <c r="G6" s="49" t="s">
        <v>1094</v>
      </c>
      <c r="H6" s="49" t="s">
        <v>1094</v>
      </c>
      <c r="I6" s="49" t="s">
        <v>1094</v>
      </c>
      <c r="J6" s="48"/>
    </row>
    <row r="7" spans="1:10" s="46" customFormat="1" ht="43">
      <c r="A7" s="77" t="s">
        <v>1</v>
      </c>
      <c r="B7" s="78"/>
      <c r="C7" s="44" t="s">
        <v>1070</v>
      </c>
      <c r="D7" s="76" t="s">
        <v>1095</v>
      </c>
      <c r="E7" s="76" t="s">
        <v>1095</v>
      </c>
      <c r="F7" s="76" t="s">
        <v>1095</v>
      </c>
      <c r="G7" s="76" t="s">
        <v>1095</v>
      </c>
      <c r="H7" s="76" t="s">
        <v>1095</v>
      </c>
      <c r="I7" s="76" t="s">
        <v>1095</v>
      </c>
      <c r="J7" s="79" t="s">
        <v>1343</v>
      </c>
    </row>
    <row r="8" spans="1:10" ht="15">
      <c r="A8" s="5"/>
      <c r="B8" s="11" t="s">
        <v>1071</v>
      </c>
      <c r="C8" s="12"/>
      <c r="D8" s="12"/>
      <c r="E8" s="12"/>
      <c r="F8" s="12"/>
      <c r="G8" s="12"/>
      <c r="H8" s="12"/>
      <c r="I8" s="12"/>
      <c r="J8" s="12"/>
    </row>
    <row r="9" spans="1:10" ht="15">
      <c r="A9" s="6" t="str">
        <f>IF(B9="", "Choose from drop-down --&gt;", _xlfn.XLOOKUP(B9,'Lookup GovFund Stmt Rev Exp Ch'!$B$2:$B$394,'Lookup GovFund Stmt Rev Exp Ch'!$C$2:$C$394))</f>
        <v>Choose from drop-down --&gt;</v>
      </c>
      <c r="B9" s="15"/>
      <c r="C9" s="202"/>
      <c r="D9" s="203"/>
      <c r="E9" s="203"/>
      <c r="F9" s="203"/>
      <c r="G9" s="203"/>
      <c r="H9" s="203"/>
      <c r="I9" s="203"/>
      <c r="J9" s="226">
        <f t="shared" ref="J9:J22" si="0">SUM(C9:I9)</f>
        <v>0</v>
      </c>
    </row>
    <row r="10" spans="1:10" ht="15">
      <c r="A10" s="6" t="str">
        <f>IF(B10="", "Choose from drop-down --&gt;", _xlfn.XLOOKUP(B10,'Lookup GovFund Stmt Rev Exp Ch'!$B$2:$B$394,'Lookup GovFund Stmt Rev Exp Ch'!$C$2:$C$394))</f>
        <v>Choose from drop-down --&gt;</v>
      </c>
      <c r="B10" s="15"/>
      <c r="C10" s="202"/>
      <c r="D10" s="203"/>
      <c r="E10" s="203"/>
      <c r="F10" s="203"/>
      <c r="G10" s="203"/>
      <c r="H10" s="203"/>
      <c r="I10" s="203"/>
      <c r="J10" s="226">
        <f t="shared" si="0"/>
        <v>0</v>
      </c>
    </row>
    <row r="11" spans="1:10" ht="15">
      <c r="A11" s="6" t="str">
        <f>IF(B11="", "Choose from drop-down --&gt;", _xlfn.XLOOKUP(B11,'Lookup GovFund Stmt Rev Exp Ch'!$B$2:$B$394,'Lookup GovFund Stmt Rev Exp Ch'!$C$2:$C$394))</f>
        <v>Choose from drop-down --&gt;</v>
      </c>
      <c r="B11" s="15"/>
      <c r="C11" s="202"/>
      <c r="D11" s="203"/>
      <c r="E11" s="203"/>
      <c r="F11" s="203"/>
      <c r="G11" s="203"/>
      <c r="H11" s="203"/>
      <c r="I11" s="203"/>
      <c r="J11" s="226">
        <f t="shared" si="0"/>
        <v>0</v>
      </c>
    </row>
    <row r="12" spans="1:10" ht="15">
      <c r="A12" s="6" t="str">
        <f>IF(B12="", "Choose from drop-down --&gt;", _xlfn.XLOOKUP(B12,'Lookup GovFund Stmt Rev Exp Ch'!$B$2:$B$394,'Lookup GovFund Stmt Rev Exp Ch'!$C$2:$C$394))</f>
        <v>Choose from drop-down --&gt;</v>
      </c>
      <c r="B12" s="15"/>
      <c r="C12" s="202"/>
      <c r="D12" s="203"/>
      <c r="E12" s="203"/>
      <c r="F12" s="203"/>
      <c r="G12" s="203"/>
      <c r="H12" s="203"/>
      <c r="I12" s="203"/>
      <c r="J12" s="226">
        <f t="shared" si="0"/>
        <v>0</v>
      </c>
    </row>
    <row r="13" spans="1:10" ht="15">
      <c r="A13" s="6" t="str">
        <f>IF(B13="", "Choose from drop-down --&gt;", _xlfn.XLOOKUP(B13,'Lookup GovFund Stmt Rev Exp Ch'!$B$2:$B$394,'Lookup GovFund Stmt Rev Exp Ch'!$C$2:$C$394))</f>
        <v>Choose from drop-down --&gt;</v>
      </c>
      <c r="B13" s="15"/>
      <c r="C13" s="202"/>
      <c r="D13" s="203"/>
      <c r="E13" s="203"/>
      <c r="F13" s="203"/>
      <c r="G13" s="203"/>
      <c r="H13" s="203"/>
      <c r="I13" s="203"/>
      <c r="J13" s="226">
        <f t="shared" si="0"/>
        <v>0</v>
      </c>
    </row>
    <row r="14" spans="1:10" ht="15">
      <c r="A14" s="6" t="str">
        <f>IF(B14="", "Choose from drop-down --&gt;", _xlfn.XLOOKUP(B14,'Lookup GovFund Stmt Rev Exp Ch'!$B$2:$B$394,'Lookup GovFund Stmt Rev Exp Ch'!$C$2:$C$394))</f>
        <v>Choose from drop-down --&gt;</v>
      </c>
      <c r="B14" s="15"/>
      <c r="C14" s="202"/>
      <c r="D14" s="203"/>
      <c r="E14" s="203"/>
      <c r="F14" s="203"/>
      <c r="G14" s="203"/>
      <c r="H14" s="203"/>
      <c r="I14" s="203"/>
      <c r="J14" s="226">
        <f t="shared" si="0"/>
        <v>0</v>
      </c>
    </row>
    <row r="15" spans="1:10" ht="15">
      <c r="A15" s="6" t="str">
        <f>IF(B15="", "Choose from drop-down --&gt;", _xlfn.XLOOKUP(B15,'Lookup GovFund Stmt Rev Exp Ch'!$B$2:$B$394,'Lookup GovFund Stmt Rev Exp Ch'!$C$2:$C$394))</f>
        <v>Choose from drop-down --&gt;</v>
      </c>
      <c r="B15" s="15"/>
      <c r="C15" s="202"/>
      <c r="D15" s="203"/>
      <c r="E15" s="203"/>
      <c r="F15" s="203"/>
      <c r="G15" s="203"/>
      <c r="H15" s="203"/>
      <c r="I15" s="203"/>
      <c r="J15" s="226">
        <f t="shared" si="0"/>
        <v>0</v>
      </c>
    </row>
    <row r="16" spans="1:10" ht="15">
      <c r="A16" s="6" t="str">
        <f>IF(B16="", "Choose from drop-down --&gt;", _xlfn.XLOOKUP(B16,'Lookup GovFund Stmt Rev Exp Ch'!$B$2:$B$394,'Lookup GovFund Stmt Rev Exp Ch'!$C$2:$C$394))</f>
        <v>Choose from drop-down --&gt;</v>
      </c>
      <c r="B16" s="15"/>
      <c r="C16" s="202"/>
      <c r="D16" s="203"/>
      <c r="E16" s="203"/>
      <c r="F16" s="203"/>
      <c r="G16" s="203"/>
      <c r="H16" s="203"/>
      <c r="I16" s="203"/>
      <c r="J16" s="226">
        <f t="shared" si="0"/>
        <v>0</v>
      </c>
    </row>
    <row r="17" spans="1:10" ht="15">
      <c r="A17" s="6" t="str">
        <f>IF(B17="", "Choose from drop-down --&gt;", _xlfn.XLOOKUP(B17,'Lookup GovFund Stmt Rev Exp Ch'!$B$2:$B$394,'Lookup GovFund Stmt Rev Exp Ch'!$C$2:$C$394))</f>
        <v>Choose from drop-down --&gt;</v>
      </c>
      <c r="B17" s="15"/>
      <c r="C17" s="202"/>
      <c r="D17" s="203"/>
      <c r="E17" s="203"/>
      <c r="F17" s="203"/>
      <c r="G17" s="203"/>
      <c r="H17" s="203"/>
      <c r="I17" s="203"/>
      <c r="J17" s="226">
        <f t="shared" si="0"/>
        <v>0</v>
      </c>
    </row>
    <row r="18" spans="1:10" ht="15" hidden="1">
      <c r="A18" s="6" t="str">
        <f>IF(B18="", "Choose from drop-down --&gt;", _xlfn.XLOOKUP(B18,'Lookup GovFund Stmt Rev Exp Ch'!$B$2:$B$394,'Lookup GovFund Stmt Rev Exp Ch'!$C$2:$C$394))</f>
        <v>Choose from drop-down --&gt;</v>
      </c>
      <c r="B18" s="15"/>
      <c r="C18" s="202"/>
      <c r="D18" s="203"/>
      <c r="E18" s="203"/>
      <c r="F18" s="203"/>
      <c r="G18" s="203"/>
      <c r="H18" s="203"/>
      <c r="I18" s="203"/>
      <c r="J18" s="226">
        <f t="shared" si="0"/>
        <v>0</v>
      </c>
    </row>
    <row r="19" spans="1:10" ht="15" hidden="1">
      <c r="A19" s="6" t="str">
        <f>IF(B19="", "Choose from drop-down --&gt;", _xlfn.XLOOKUP(B19,'Lookup GovFund Stmt Rev Exp Ch'!$B$2:$B$394,'Lookup GovFund Stmt Rev Exp Ch'!$C$2:$C$394))</f>
        <v>Choose from drop-down --&gt;</v>
      </c>
      <c r="B19" s="15"/>
      <c r="C19" s="202"/>
      <c r="D19" s="203"/>
      <c r="E19" s="203"/>
      <c r="F19" s="203"/>
      <c r="G19" s="203"/>
      <c r="H19" s="203"/>
      <c r="I19" s="203"/>
      <c r="J19" s="226">
        <f t="shared" si="0"/>
        <v>0</v>
      </c>
    </row>
    <row r="20" spans="1:10" ht="15" hidden="1">
      <c r="A20" s="6" t="str">
        <f>IF(B20="", "Choose from drop-down --&gt;", _xlfn.XLOOKUP(B20,'Lookup GovFund Stmt Rev Exp Ch'!$B$2:$B$394,'Lookup GovFund Stmt Rev Exp Ch'!$C$2:$C$394))</f>
        <v>Choose from drop-down --&gt;</v>
      </c>
      <c r="B20" s="15"/>
      <c r="C20" s="202"/>
      <c r="D20" s="203"/>
      <c r="E20" s="203"/>
      <c r="F20" s="203"/>
      <c r="G20" s="203"/>
      <c r="H20" s="203"/>
      <c r="I20" s="203"/>
      <c r="J20" s="226">
        <f t="shared" si="0"/>
        <v>0</v>
      </c>
    </row>
    <row r="21" spans="1:10" ht="15" hidden="1">
      <c r="A21" s="6" t="str">
        <f>IF(B21="", "Choose from drop-down --&gt;", _xlfn.XLOOKUP(B21,'Lookup GovFund Stmt Rev Exp Ch'!$B$2:$B$394,'Lookup GovFund Stmt Rev Exp Ch'!$C$2:$C$394))</f>
        <v>Choose from drop-down --&gt;</v>
      </c>
      <c r="B21" s="15"/>
      <c r="C21" s="202"/>
      <c r="D21" s="203"/>
      <c r="E21" s="203"/>
      <c r="F21" s="203"/>
      <c r="G21" s="203"/>
      <c r="H21" s="203"/>
      <c r="I21" s="203"/>
      <c r="J21" s="226">
        <f t="shared" si="0"/>
        <v>0</v>
      </c>
    </row>
    <row r="22" spans="1:10" ht="15">
      <c r="A22" s="6" t="str">
        <f>IF(B22="", "Choose from drop-down --&gt;", _xlfn.XLOOKUP(B22,'Lookup GovFund Stmt Rev Exp Ch'!$B$2:$B$394,'Lookup GovFund Stmt Rev Exp Ch'!$C$2:$C$394))</f>
        <v>Choose from drop-down --&gt;</v>
      </c>
      <c r="B22" s="15"/>
      <c r="C22" s="202"/>
      <c r="D22" s="203"/>
      <c r="E22" s="203"/>
      <c r="F22" s="203"/>
      <c r="G22" s="203"/>
      <c r="H22" s="203"/>
      <c r="I22" s="203"/>
      <c r="J22" s="226">
        <f t="shared" si="0"/>
        <v>0</v>
      </c>
    </row>
    <row r="23" spans="1:10" ht="15">
      <c r="A23" s="6" t="s">
        <v>1072</v>
      </c>
      <c r="B23" s="7" t="s">
        <v>1073</v>
      </c>
      <c r="C23" s="206">
        <f t="shared" ref="C23:J23" si="1">IF(C7="","",SUM(C9:C22))</f>
        <v>0</v>
      </c>
      <c r="D23" s="206">
        <f t="shared" si="1"/>
        <v>0</v>
      </c>
      <c r="E23" s="206">
        <f t="shared" si="1"/>
        <v>0</v>
      </c>
      <c r="F23" s="206">
        <f t="shared" si="1"/>
        <v>0</v>
      </c>
      <c r="G23" s="206">
        <f t="shared" si="1"/>
        <v>0</v>
      </c>
      <c r="H23" s="206">
        <f t="shared" si="1"/>
        <v>0</v>
      </c>
      <c r="I23" s="206">
        <f t="shared" si="1"/>
        <v>0</v>
      </c>
      <c r="J23" s="206">
        <f t="shared" si="1"/>
        <v>0</v>
      </c>
    </row>
    <row r="25" spans="1:10" ht="15">
      <c r="A25" s="5"/>
      <c r="B25" s="11" t="s">
        <v>1074</v>
      </c>
      <c r="C25" s="11"/>
      <c r="D25" s="11"/>
      <c r="E25" s="11"/>
      <c r="F25" s="11"/>
      <c r="G25" s="11"/>
      <c r="H25" s="11"/>
      <c r="I25" s="11"/>
      <c r="J25" s="11"/>
    </row>
    <row r="26" spans="1:10" ht="15">
      <c r="A26" s="6" t="str">
        <f>IF(B26="", "Choose from drop-down --&gt;", _xlfn.XLOOKUP(B26,'Lookup GovFund Stmt Rev Exp Ch'!$B$2:$B$394,'Lookup GovFund Stmt Rev Exp Ch'!$C$2:$C$394))</f>
        <v>Choose from drop-down --&gt;</v>
      </c>
      <c r="B26" s="15"/>
      <c r="C26" s="202"/>
      <c r="D26" s="203"/>
      <c r="E26" s="203"/>
      <c r="F26" s="203"/>
      <c r="G26" s="203"/>
      <c r="H26" s="203"/>
      <c r="I26" s="203"/>
      <c r="J26" s="226">
        <f t="shared" ref="J26:J36" si="2">SUM(C26:I26)</f>
        <v>0</v>
      </c>
    </row>
    <row r="27" spans="1:10" ht="15">
      <c r="A27" s="6" t="str">
        <f>IF(B27="", "Choose from drop-down --&gt;", _xlfn.XLOOKUP(B27,'Lookup GovFund Stmt Rev Exp Ch'!$B$2:$B$394,'Lookup GovFund Stmt Rev Exp Ch'!$C$2:$C$394))</f>
        <v>Choose from drop-down --&gt;</v>
      </c>
      <c r="B27" s="15"/>
      <c r="C27" s="202"/>
      <c r="D27" s="203"/>
      <c r="E27" s="203"/>
      <c r="F27" s="203"/>
      <c r="G27" s="203"/>
      <c r="H27" s="203"/>
      <c r="I27" s="203"/>
      <c r="J27" s="226">
        <f t="shared" si="2"/>
        <v>0</v>
      </c>
    </row>
    <row r="28" spans="1:10" ht="15">
      <c r="A28" s="6" t="str">
        <f>IF(B28="", "Choose from drop-down --&gt;", _xlfn.XLOOKUP(B28,'Lookup GovFund Stmt Rev Exp Ch'!$B$2:$B$394,'Lookup GovFund Stmt Rev Exp Ch'!$C$2:$C$394))</f>
        <v>Choose from drop-down --&gt;</v>
      </c>
      <c r="B28" s="15"/>
      <c r="C28" s="202"/>
      <c r="D28" s="203"/>
      <c r="E28" s="203"/>
      <c r="F28" s="203"/>
      <c r="G28" s="203"/>
      <c r="H28" s="203"/>
      <c r="I28" s="203"/>
      <c r="J28" s="226">
        <f t="shared" si="2"/>
        <v>0</v>
      </c>
    </row>
    <row r="29" spans="1:10" ht="15">
      <c r="A29" s="6" t="str">
        <f>IF(B29="", "Choose from drop-down --&gt;", _xlfn.XLOOKUP(B29,'Lookup GovFund Stmt Rev Exp Ch'!$B$2:$B$394,'Lookup GovFund Stmt Rev Exp Ch'!$C$2:$C$394))</f>
        <v>Choose from drop-down --&gt;</v>
      </c>
      <c r="B29" s="15"/>
      <c r="C29" s="202"/>
      <c r="D29" s="203"/>
      <c r="E29" s="203"/>
      <c r="F29" s="203"/>
      <c r="G29" s="203"/>
      <c r="H29" s="203"/>
      <c r="I29" s="203"/>
      <c r="J29" s="226">
        <f t="shared" si="2"/>
        <v>0</v>
      </c>
    </row>
    <row r="30" spans="1:10" ht="15">
      <c r="A30" s="6" t="str">
        <f>IF(B30="", "Choose from drop-down --&gt;", _xlfn.XLOOKUP(B30,'Lookup GovFund Stmt Rev Exp Ch'!$B$2:$B$394,'Lookup GovFund Stmt Rev Exp Ch'!$C$2:$C$394))</f>
        <v>Choose from drop-down --&gt;</v>
      </c>
      <c r="B30" s="15"/>
      <c r="C30" s="202"/>
      <c r="D30" s="203"/>
      <c r="E30" s="203"/>
      <c r="F30" s="203"/>
      <c r="G30" s="203"/>
      <c r="H30" s="203"/>
      <c r="I30" s="203"/>
      <c r="J30" s="226">
        <f t="shared" si="2"/>
        <v>0</v>
      </c>
    </row>
    <row r="31" spans="1:10" ht="15">
      <c r="A31" s="6" t="str">
        <f>IF(B31="", "Choose from drop-down --&gt;", _xlfn.XLOOKUP(B31,'Lookup GovFund Stmt Rev Exp Ch'!$B$2:$B$394,'Lookup GovFund Stmt Rev Exp Ch'!$C$2:$C$394))</f>
        <v>Choose from drop-down --&gt;</v>
      </c>
      <c r="B31" s="15"/>
      <c r="C31" s="202"/>
      <c r="D31" s="203"/>
      <c r="E31" s="203"/>
      <c r="F31" s="203"/>
      <c r="G31" s="203"/>
      <c r="H31" s="203"/>
      <c r="I31" s="203"/>
      <c r="J31" s="226">
        <f t="shared" si="2"/>
        <v>0</v>
      </c>
    </row>
    <row r="32" spans="1:10" ht="15">
      <c r="A32" s="6" t="str">
        <f>IF(B32="", "Choose from drop-down --&gt;", _xlfn.XLOOKUP(B32,'Lookup GovFund Stmt Rev Exp Ch'!$B$2:$B$394,'Lookup GovFund Stmt Rev Exp Ch'!$C$2:$C$394))</f>
        <v>Choose from drop-down --&gt;</v>
      </c>
      <c r="B32" s="15"/>
      <c r="C32" s="202"/>
      <c r="D32" s="203"/>
      <c r="E32" s="203"/>
      <c r="F32" s="203"/>
      <c r="G32" s="203"/>
      <c r="H32" s="203"/>
      <c r="I32" s="203"/>
      <c r="J32" s="226">
        <f t="shared" si="2"/>
        <v>0</v>
      </c>
    </row>
    <row r="33" spans="1:10" ht="15">
      <c r="A33" s="6" t="str">
        <f>IF(B33="", "Choose from drop-down --&gt;", _xlfn.XLOOKUP(B33,'Lookup GovFund Stmt Rev Exp Ch'!$B$2:$B$394,'Lookup GovFund Stmt Rev Exp Ch'!$C$2:$C$394))</f>
        <v>Choose from drop-down --&gt;</v>
      </c>
      <c r="B33" s="15"/>
      <c r="C33" s="202"/>
      <c r="D33" s="203"/>
      <c r="E33" s="203"/>
      <c r="F33" s="203"/>
      <c r="G33" s="203"/>
      <c r="H33" s="203"/>
      <c r="I33" s="203"/>
      <c r="J33" s="226">
        <f t="shared" si="2"/>
        <v>0</v>
      </c>
    </row>
    <row r="34" spans="1:10" ht="15">
      <c r="A34" s="6" t="str">
        <f>IF(B34="", "Choose from drop-down --&gt;", _xlfn.XLOOKUP(B34,'Lookup GovFund Stmt Rev Exp Ch'!$B$2:$B$394,'Lookup GovFund Stmt Rev Exp Ch'!$C$2:$C$394))</f>
        <v>Choose from drop-down --&gt;</v>
      </c>
      <c r="B34" s="15"/>
      <c r="C34" s="203"/>
      <c r="D34" s="203"/>
      <c r="E34" s="203"/>
      <c r="F34" s="203"/>
      <c r="G34" s="203"/>
      <c r="H34" s="203"/>
      <c r="I34" s="203"/>
      <c r="J34" s="226">
        <f t="shared" si="2"/>
        <v>0</v>
      </c>
    </row>
    <row r="35" spans="1:10" ht="15">
      <c r="A35" s="6" t="s">
        <v>1075</v>
      </c>
      <c r="B35" s="6" t="s">
        <v>1076</v>
      </c>
      <c r="C35" s="200">
        <f t="shared" ref="C35:I35" si="3">IF(C7="","",SUM(C26:C34))</f>
        <v>0</v>
      </c>
      <c r="D35" s="200">
        <f t="shared" si="3"/>
        <v>0</v>
      </c>
      <c r="E35" s="200">
        <f t="shared" si="3"/>
        <v>0</v>
      </c>
      <c r="F35" s="200">
        <f t="shared" si="3"/>
        <v>0</v>
      </c>
      <c r="G35" s="200">
        <f t="shared" si="3"/>
        <v>0</v>
      </c>
      <c r="H35" s="200">
        <f t="shared" si="3"/>
        <v>0</v>
      </c>
      <c r="I35" s="200">
        <f t="shared" si="3"/>
        <v>0</v>
      </c>
      <c r="J35" s="226">
        <f t="shared" si="2"/>
        <v>0</v>
      </c>
    </row>
    <row r="36" spans="1:10" ht="32">
      <c r="A36" s="194" t="s">
        <v>1077</v>
      </c>
      <c r="B36" s="194" t="s">
        <v>1078</v>
      </c>
      <c r="C36" s="204">
        <f t="shared" ref="C36:I36" si="4">C23-C35</f>
        <v>0</v>
      </c>
      <c r="D36" s="204">
        <f t="shared" si="4"/>
        <v>0</v>
      </c>
      <c r="E36" s="204">
        <f t="shared" si="4"/>
        <v>0</v>
      </c>
      <c r="F36" s="204">
        <f t="shared" si="4"/>
        <v>0</v>
      </c>
      <c r="G36" s="204">
        <f t="shared" si="4"/>
        <v>0</v>
      </c>
      <c r="H36" s="204">
        <f t="shared" si="4"/>
        <v>0</v>
      </c>
      <c r="I36" s="204">
        <f t="shared" si="4"/>
        <v>0</v>
      </c>
      <c r="J36" s="227">
        <f t="shared" si="2"/>
        <v>0</v>
      </c>
    </row>
    <row r="37" spans="1:10" ht="15">
      <c r="A37" s="5"/>
      <c r="B37" s="5"/>
      <c r="C37" s="18"/>
      <c r="D37" s="19"/>
      <c r="E37" s="19"/>
      <c r="F37" s="19"/>
      <c r="G37" s="19"/>
      <c r="H37" s="19"/>
      <c r="I37" s="19"/>
      <c r="J37" s="19"/>
    </row>
    <row r="38" spans="1:10" ht="15">
      <c r="A38" s="5"/>
      <c r="B38" s="11" t="s">
        <v>1079</v>
      </c>
      <c r="C38" s="11"/>
      <c r="D38" s="11"/>
      <c r="E38" s="11"/>
      <c r="F38" s="11"/>
      <c r="G38" s="11"/>
      <c r="H38" s="11"/>
      <c r="I38" s="11"/>
      <c r="J38" s="11"/>
    </row>
    <row r="39" spans="1:10" ht="15">
      <c r="A39" s="6" t="str">
        <f>IF(B39="", "Choose from drop-down --&gt;", _xlfn.XLOOKUP(B39,'Lookup GovFund Stmt Rev Exp Ch'!$B$2:$B$394,'Lookup GovFund Stmt Rev Exp Ch'!$C$2:$C$394))</f>
        <v>Choose from drop-down --&gt;</v>
      </c>
      <c r="B39" s="15"/>
      <c r="C39" s="202"/>
      <c r="D39" s="202"/>
      <c r="E39" s="202"/>
      <c r="F39" s="202"/>
      <c r="G39" s="202"/>
      <c r="H39" s="202"/>
      <c r="I39" s="202"/>
      <c r="J39" s="226">
        <f t="shared" ref="J39:J58" si="5">SUM(C39:I39)</f>
        <v>0</v>
      </c>
    </row>
    <row r="40" spans="1:10" ht="15">
      <c r="A40" s="6" t="str">
        <f>IF(B40="", "Choose from drop-down --&gt;", _xlfn.XLOOKUP(B40,'Lookup GovFund Stmt Rev Exp Ch'!$B$2:$B$394,'Lookup GovFund Stmt Rev Exp Ch'!$C$2:$C$394))</f>
        <v>Choose from drop-down --&gt;</v>
      </c>
      <c r="B40" s="15"/>
      <c r="C40" s="203"/>
      <c r="D40" s="202"/>
      <c r="E40" s="202"/>
      <c r="F40" s="202"/>
      <c r="G40" s="202"/>
      <c r="H40" s="202"/>
      <c r="I40" s="202"/>
      <c r="J40" s="226">
        <f t="shared" si="5"/>
        <v>0</v>
      </c>
    </row>
    <row r="41" spans="1:10" ht="15">
      <c r="A41" s="6" t="str">
        <f>IF(B41="", "Choose from drop-down --&gt;", _xlfn.XLOOKUP(B41,'Lookup GovFund Stmt Rev Exp Ch'!$B$2:$B$394,'Lookup GovFund Stmt Rev Exp Ch'!$C$2:$C$394))</f>
        <v>Choose from drop-down --&gt;</v>
      </c>
      <c r="B41" s="15"/>
      <c r="C41" s="202"/>
      <c r="D41" s="203"/>
      <c r="E41" s="203"/>
      <c r="F41" s="203"/>
      <c r="G41" s="203"/>
      <c r="H41" s="203"/>
      <c r="I41" s="203"/>
      <c r="J41" s="226">
        <f t="shared" si="5"/>
        <v>0</v>
      </c>
    </row>
    <row r="42" spans="1:10" ht="16" customHeight="1">
      <c r="A42" s="6" t="str">
        <f>IF(B42="", "Choose from drop-down --&gt;", _xlfn.XLOOKUP(B42,'Lookup GovFund Stmt Rev Exp Ch'!$B$2:$B$394,'Lookup GovFund Stmt Rev Exp Ch'!$C$2:$C$394))</f>
        <v>Choose from drop-down --&gt;</v>
      </c>
      <c r="B42" s="15"/>
      <c r="C42" s="202"/>
      <c r="D42" s="203"/>
      <c r="E42" s="203"/>
      <c r="F42" s="203"/>
      <c r="G42" s="203"/>
      <c r="H42" s="203"/>
      <c r="I42" s="203"/>
      <c r="J42" s="226">
        <f t="shared" si="5"/>
        <v>0</v>
      </c>
    </row>
    <row r="43" spans="1:10" ht="16" customHeight="1">
      <c r="A43" s="6" t="str">
        <f>IF(B43="", "Choose from drop-down --&gt;", _xlfn.XLOOKUP(B43,'Lookup GovFund Stmt Rev Exp Ch'!$B$2:$B$394,'Lookup GovFund Stmt Rev Exp Ch'!$C$2:$C$394))</f>
        <v>Choose from drop-down --&gt;</v>
      </c>
      <c r="B43" s="15"/>
      <c r="C43" s="202"/>
      <c r="D43" s="203"/>
      <c r="E43" s="203"/>
      <c r="F43" s="203"/>
      <c r="G43" s="203"/>
      <c r="H43" s="203"/>
      <c r="I43" s="203"/>
      <c r="J43" s="226">
        <f t="shared" si="5"/>
        <v>0</v>
      </c>
    </row>
    <row r="44" spans="1:10" ht="16" customHeight="1">
      <c r="A44" s="6" t="str">
        <f>IF(B44="", "Choose from drop-down --&gt;", _xlfn.XLOOKUP(B44,'Lookup GovFund Stmt Rev Exp Ch'!$B$2:$B$394,'Lookup GovFund Stmt Rev Exp Ch'!$C$2:$C$394))</f>
        <v>Choose from drop-down --&gt;</v>
      </c>
      <c r="B44" s="15"/>
      <c r="C44" s="202"/>
      <c r="D44" s="203"/>
      <c r="E44" s="203"/>
      <c r="F44" s="203"/>
      <c r="G44" s="203"/>
      <c r="H44" s="203"/>
      <c r="I44" s="203"/>
      <c r="J44" s="226">
        <f t="shared" si="5"/>
        <v>0</v>
      </c>
    </row>
    <row r="45" spans="1:10" ht="16" hidden="1" customHeight="1">
      <c r="A45" s="6" t="str">
        <f>IF(B45="", "Choose from drop-down --&gt;", _xlfn.XLOOKUP(B45,'Lookup GovFund Stmt Rev Exp Ch'!$B$2:$B$394,'Lookup GovFund Stmt Rev Exp Ch'!$C$2:$C$394))</f>
        <v>Choose from drop-down --&gt;</v>
      </c>
      <c r="B45" s="15"/>
      <c r="C45" s="202"/>
      <c r="D45" s="203"/>
      <c r="E45" s="203"/>
      <c r="F45" s="203"/>
      <c r="G45" s="203"/>
      <c r="H45" s="203"/>
      <c r="I45" s="203"/>
      <c r="J45" s="226">
        <f t="shared" si="5"/>
        <v>0</v>
      </c>
    </row>
    <row r="46" spans="1:10" ht="16" hidden="1" customHeight="1">
      <c r="A46" s="6" t="str">
        <f>IF(B46="", "Choose from drop-down --&gt;", _xlfn.XLOOKUP(B46,'Lookup GovFund Stmt Rev Exp Ch'!$B$2:$B$394,'Lookup GovFund Stmt Rev Exp Ch'!$C$2:$C$394))</f>
        <v>Choose from drop-down --&gt;</v>
      </c>
      <c r="B46" s="15"/>
      <c r="C46" s="202"/>
      <c r="D46" s="203"/>
      <c r="E46" s="203"/>
      <c r="F46" s="203"/>
      <c r="G46" s="203"/>
      <c r="H46" s="203"/>
      <c r="I46" s="203"/>
      <c r="J46" s="226">
        <f t="shared" si="5"/>
        <v>0</v>
      </c>
    </row>
    <row r="47" spans="1:10" ht="15" hidden="1">
      <c r="A47" s="6" t="str">
        <f>IF(B47="", "Choose from drop-down --&gt;", _xlfn.XLOOKUP(B47,'Lookup GovFund Stmt Rev Exp Ch'!$B$2:$B$394,'Lookup GovFund Stmt Rev Exp Ch'!$C$2:$C$394))</f>
        <v>Choose from drop-down --&gt;</v>
      </c>
      <c r="B47" s="15"/>
      <c r="C47" s="202"/>
      <c r="D47" s="203"/>
      <c r="E47" s="203"/>
      <c r="F47" s="203"/>
      <c r="G47" s="203"/>
      <c r="H47" s="203"/>
      <c r="I47" s="203"/>
      <c r="J47" s="226">
        <f t="shared" si="5"/>
        <v>0</v>
      </c>
    </row>
    <row r="48" spans="1:10" ht="15" hidden="1">
      <c r="A48" s="6" t="str">
        <f>IF(B48="", "Choose from drop-down --&gt;", _xlfn.XLOOKUP(B48,'Lookup GovFund Stmt Rev Exp Ch'!$B$2:$B$394,'Lookup GovFund Stmt Rev Exp Ch'!$C$2:$C$394))</f>
        <v>Choose from drop-down --&gt;</v>
      </c>
      <c r="B48" s="15"/>
      <c r="C48" s="202"/>
      <c r="D48" s="203"/>
      <c r="E48" s="203"/>
      <c r="F48" s="203"/>
      <c r="G48" s="203"/>
      <c r="H48" s="203"/>
      <c r="I48" s="203"/>
      <c r="J48" s="226">
        <f t="shared" si="5"/>
        <v>0</v>
      </c>
    </row>
    <row r="49" spans="1:10" ht="15" hidden="1">
      <c r="A49" s="6" t="str">
        <f>IF(B49="", "Choose from drop-down --&gt;", _xlfn.XLOOKUP(B49,'Lookup GovFund Stmt Rev Exp Ch'!$B$2:$B$394,'Lookup GovFund Stmt Rev Exp Ch'!$C$2:$C$394))</f>
        <v>Choose from drop-down --&gt;</v>
      </c>
      <c r="B49" s="15"/>
      <c r="C49" s="202"/>
      <c r="D49" s="203"/>
      <c r="E49" s="203"/>
      <c r="F49" s="203"/>
      <c r="G49" s="203"/>
      <c r="H49" s="203"/>
      <c r="I49" s="203"/>
      <c r="J49" s="226">
        <f t="shared" si="5"/>
        <v>0</v>
      </c>
    </row>
    <row r="50" spans="1:10" ht="15">
      <c r="A50" s="6" t="str">
        <f>IF(B50="", "Choose from drop-down --&gt;", _xlfn.XLOOKUP(B50,'Lookup GovFund Stmt Rev Exp Ch'!$B$2:$B$394,'Lookup GovFund Stmt Rev Exp Ch'!$C$2:$C$394))</f>
        <v>Choose from drop-down --&gt;</v>
      </c>
      <c r="B50" s="15"/>
      <c r="C50" s="202"/>
      <c r="D50" s="203"/>
      <c r="E50" s="203"/>
      <c r="F50" s="203"/>
      <c r="G50" s="203"/>
      <c r="H50" s="203"/>
      <c r="I50" s="203"/>
      <c r="J50" s="226">
        <f t="shared" si="5"/>
        <v>0</v>
      </c>
    </row>
    <row r="51" spans="1:10" ht="15">
      <c r="A51" s="6" t="str">
        <f>IF(B51="", "Choose from drop-down --&gt;", _xlfn.XLOOKUP(B51,'Lookup GovFund Stmt Rev Exp Ch'!$B$2:$B$394,'Lookup GovFund Stmt Rev Exp Ch'!$C$2:$C$394))</f>
        <v>Choose from drop-down --&gt;</v>
      </c>
      <c r="B51" s="15"/>
      <c r="C51" s="202"/>
      <c r="D51" s="203"/>
      <c r="E51" s="203"/>
      <c r="F51" s="203"/>
      <c r="G51" s="203"/>
      <c r="H51" s="203"/>
      <c r="I51" s="203"/>
      <c r="J51" s="226">
        <f t="shared" si="5"/>
        <v>0</v>
      </c>
    </row>
    <row r="52" spans="1:10" ht="15">
      <c r="A52" s="6" t="str">
        <f>IF(B52="", "Choose from drop-down --&gt;", _xlfn.XLOOKUP(B52,'Lookup GovFund Stmt Rev Exp Ch'!$B$2:$B$394,'Lookup GovFund Stmt Rev Exp Ch'!$C$2:$C$394))</f>
        <v>Choose from drop-down --&gt;</v>
      </c>
      <c r="B52" s="15"/>
      <c r="C52" s="202"/>
      <c r="D52" s="203"/>
      <c r="E52" s="203"/>
      <c r="F52" s="203"/>
      <c r="G52" s="203"/>
      <c r="H52" s="203"/>
      <c r="I52" s="203"/>
      <c r="J52" s="226">
        <f t="shared" si="5"/>
        <v>0</v>
      </c>
    </row>
    <row r="53" spans="1:10" ht="15">
      <c r="A53" s="6" t="str">
        <f>IF(B53="", "Choose from drop-down --&gt;", _xlfn.XLOOKUP(B53,'Lookup GovFund Stmt Rev Exp Ch'!$B$2:$B$394,'Lookup GovFund Stmt Rev Exp Ch'!$C$2:$C$394))</f>
        <v>Choose from drop-down --&gt;</v>
      </c>
      <c r="B53" s="15"/>
      <c r="C53" s="202"/>
      <c r="D53" s="203"/>
      <c r="E53" s="203"/>
      <c r="F53" s="203"/>
      <c r="G53" s="203"/>
      <c r="H53" s="203"/>
      <c r="I53" s="203"/>
      <c r="J53" s="226">
        <f t="shared" si="5"/>
        <v>0</v>
      </c>
    </row>
    <row r="54" spans="1:10" ht="15" hidden="1">
      <c r="A54" s="6" t="str">
        <f>IF(B54="", "Choose from drop-down --&gt;", _xlfn.XLOOKUP(B54,'Lookup Net Position'!$B$2:$B$515,'Lookup Net Position'!$C$2:$C$515))</f>
        <v>Choose from drop-down --&gt;</v>
      </c>
      <c r="B54" s="15"/>
      <c r="C54" s="202"/>
      <c r="D54" s="203"/>
      <c r="E54" s="203"/>
      <c r="F54" s="203"/>
      <c r="G54" s="203"/>
      <c r="H54" s="203"/>
      <c r="I54" s="203"/>
      <c r="J54" s="226">
        <f t="shared" si="5"/>
        <v>0</v>
      </c>
    </row>
    <row r="55" spans="1:10" ht="15" hidden="1">
      <c r="A55" s="6" t="str">
        <f>IF(B55="", "Choose from drop-down --&gt;", _xlfn.XLOOKUP(B55,'Lookup Net Position'!$B$2:$B$515,'Lookup Net Position'!$C$2:$C$515))</f>
        <v>Choose from drop-down --&gt;</v>
      </c>
      <c r="B55" s="15"/>
      <c r="C55" s="202"/>
      <c r="D55" s="203"/>
      <c r="E55" s="203"/>
      <c r="F55" s="203"/>
      <c r="G55" s="203"/>
      <c r="H55" s="203"/>
      <c r="I55" s="203"/>
      <c r="J55" s="226">
        <f t="shared" si="5"/>
        <v>0</v>
      </c>
    </row>
    <row r="56" spans="1:10" ht="15" hidden="1">
      <c r="A56" s="6" t="str">
        <f>IF(B56="", "Choose from drop-down --&gt;", _xlfn.XLOOKUP(B56,'Lookup Net Position'!$B$2:$B$515,'Lookup Net Position'!$C$2:$C$515))</f>
        <v>Choose from drop-down --&gt;</v>
      </c>
      <c r="B56" s="15"/>
      <c r="C56" s="202"/>
      <c r="D56" s="203"/>
      <c r="E56" s="203"/>
      <c r="F56" s="203"/>
      <c r="G56" s="203"/>
      <c r="H56" s="203"/>
      <c r="I56" s="203"/>
      <c r="J56" s="226">
        <f t="shared" si="5"/>
        <v>0</v>
      </c>
    </row>
    <row r="57" spans="1:10" ht="15" hidden="1">
      <c r="A57" s="6" t="str">
        <f>IF(B57="", "Choose from drop-down --&gt;", _xlfn.XLOOKUP(B57,'Lookup Net Position'!$B$2:$B$515,'Lookup Net Position'!$C$2:$C$515))</f>
        <v>Choose from drop-down --&gt;</v>
      </c>
      <c r="B57" s="15"/>
      <c r="C57" s="202"/>
      <c r="D57" s="203"/>
      <c r="E57" s="203"/>
      <c r="F57" s="203"/>
      <c r="G57" s="203"/>
      <c r="H57" s="203"/>
      <c r="I57" s="203"/>
      <c r="J57" s="226">
        <f t="shared" si="5"/>
        <v>0</v>
      </c>
    </row>
    <row r="58" spans="1:10" ht="15" hidden="1">
      <c r="A58" s="6" t="str">
        <f>IF(B58="", "Choose from drop-down --&gt;", _xlfn.XLOOKUP(B58,'Lookup Net Position'!$B$2:$B$515,'Lookup Net Position'!$C$2:$C$515))</f>
        <v>Choose from drop-down --&gt;</v>
      </c>
      <c r="B58" s="15"/>
      <c r="C58" s="202"/>
      <c r="D58" s="203"/>
      <c r="E58" s="203"/>
      <c r="F58" s="203"/>
      <c r="G58" s="203"/>
      <c r="H58" s="203"/>
      <c r="I58" s="203"/>
      <c r="J58" s="226">
        <f t="shared" si="5"/>
        <v>0</v>
      </c>
    </row>
    <row r="59" spans="1:10" ht="15">
      <c r="A59" s="6" t="s">
        <v>1080</v>
      </c>
      <c r="B59" s="55" t="s">
        <v>1081</v>
      </c>
      <c r="C59" s="200">
        <f t="shared" ref="C59:I59" si="6">IF(C6="","",SUM(C39:C58))</f>
        <v>0</v>
      </c>
      <c r="D59" s="200">
        <f t="shared" si="6"/>
        <v>0</v>
      </c>
      <c r="E59" s="200">
        <f t="shared" si="6"/>
        <v>0</v>
      </c>
      <c r="F59" s="200">
        <f t="shared" si="6"/>
        <v>0</v>
      </c>
      <c r="G59" s="200">
        <f t="shared" si="6"/>
        <v>0</v>
      </c>
      <c r="H59" s="200">
        <f t="shared" si="6"/>
        <v>0</v>
      </c>
      <c r="I59" s="200">
        <f t="shared" si="6"/>
        <v>0</v>
      </c>
      <c r="J59" s="200">
        <f t="shared" ref="J59" si="7">IF(J30="","",SUM(J39:J58))</f>
        <v>0</v>
      </c>
    </row>
    <row r="60" spans="1:10" ht="15">
      <c r="A60" s="7" t="s">
        <v>1082</v>
      </c>
      <c r="B60" s="8" t="s">
        <v>1083</v>
      </c>
      <c r="C60" s="206">
        <f>C59+C36</f>
        <v>0</v>
      </c>
      <c r="D60" s="206">
        <f t="shared" ref="D60:J60" si="8">D59+D36</f>
        <v>0</v>
      </c>
      <c r="E60" s="206">
        <f t="shared" si="8"/>
        <v>0</v>
      </c>
      <c r="F60" s="206">
        <f t="shared" si="8"/>
        <v>0</v>
      </c>
      <c r="G60" s="206">
        <f t="shared" si="8"/>
        <v>0</v>
      </c>
      <c r="H60" s="206">
        <f t="shared" si="8"/>
        <v>0</v>
      </c>
      <c r="I60" s="206">
        <f t="shared" si="8"/>
        <v>0</v>
      </c>
      <c r="J60" s="206">
        <f t="shared" si="8"/>
        <v>0</v>
      </c>
    </row>
    <row r="61" spans="1:10" ht="15">
      <c r="A61" s="5"/>
      <c r="B61" s="5"/>
      <c r="C61" s="18"/>
      <c r="D61" s="18"/>
      <c r="E61" s="18"/>
      <c r="F61" s="18"/>
      <c r="G61" s="18"/>
      <c r="H61" s="18"/>
      <c r="I61" s="18"/>
      <c r="J61" s="18"/>
    </row>
    <row r="62" spans="1:10" ht="15">
      <c r="A62" s="5"/>
      <c r="B62" s="11" t="s">
        <v>1084</v>
      </c>
      <c r="C62" s="11"/>
      <c r="D62" s="11"/>
      <c r="E62" s="11"/>
      <c r="F62" s="11"/>
      <c r="G62" s="11"/>
      <c r="H62" s="11"/>
      <c r="I62" s="11"/>
      <c r="J62" s="11"/>
    </row>
    <row r="63" spans="1:10" ht="15">
      <c r="A63" s="6" t="s">
        <v>1085</v>
      </c>
      <c r="B63" s="15" t="s">
        <v>1086</v>
      </c>
      <c r="C63" s="202"/>
      <c r="D63" s="203"/>
      <c r="E63" s="203"/>
      <c r="F63" s="203"/>
      <c r="G63" s="203"/>
      <c r="H63" s="203"/>
      <c r="I63" s="203"/>
      <c r="J63" s="226">
        <f t="shared" ref="J63:J69" si="9">SUM(C63:I63)</f>
        <v>0</v>
      </c>
    </row>
    <row r="64" spans="1:10" ht="15">
      <c r="A64" s="6" t="s">
        <v>1085</v>
      </c>
      <c r="B64" s="195" t="s">
        <v>1087</v>
      </c>
      <c r="C64" s="228">
        <f>C60+C63</f>
        <v>0</v>
      </c>
      <c r="D64" s="228">
        <f t="shared" ref="D64:I64" si="10">D60+D63</f>
        <v>0</v>
      </c>
      <c r="E64" s="228">
        <f t="shared" si="10"/>
        <v>0</v>
      </c>
      <c r="F64" s="228">
        <f t="shared" si="10"/>
        <v>0</v>
      </c>
      <c r="G64" s="228">
        <f t="shared" si="10"/>
        <v>0</v>
      </c>
      <c r="H64" s="228">
        <f t="shared" si="10"/>
        <v>0</v>
      </c>
      <c r="I64" s="228">
        <f t="shared" si="10"/>
        <v>0</v>
      </c>
      <c r="J64" s="226">
        <f t="shared" si="9"/>
        <v>0</v>
      </c>
    </row>
    <row r="65" spans="1:10" ht="15" hidden="1">
      <c r="A65" s="6" t="str">
        <f>IF(B65="", "Choose from drop-down --&gt;", _xlfn.XLOOKUP(B65,'Lookup Net Position'!$B$2:$B$515,'Lookup Net Position'!$C$2:$C$515))</f>
        <v>Choose from drop-down --&gt;</v>
      </c>
      <c r="B65" s="15"/>
      <c r="C65" s="16"/>
      <c r="D65" s="17"/>
      <c r="E65" s="17"/>
      <c r="F65" s="17"/>
      <c r="G65" s="17"/>
      <c r="H65" s="17"/>
      <c r="I65" s="17"/>
      <c r="J65" s="45">
        <f t="shared" si="9"/>
        <v>0</v>
      </c>
    </row>
    <row r="66" spans="1:10" ht="15" hidden="1">
      <c r="A66" s="6" t="str">
        <f>IF(B66="", "Choose from drop-down --&gt;", _xlfn.XLOOKUP(B66,'Lookup Net Position'!$B$2:$B$515,'Lookup Net Position'!$C$2:$C$515))</f>
        <v>Choose from drop-down --&gt;</v>
      </c>
      <c r="B66" s="15"/>
      <c r="C66" s="16"/>
      <c r="D66" s="17"/>
      <c r="E66" s="17"/>
      <c r="F66" s="17"/>
      <c r="G66" s="17"/>
      <c r="H66" s="17"/>
      <c r="I66" s="17"/>
      <c r="J66" s="45">
        <f t="shared" si="9"/>
        <v>0</v>
      </c>
    </row>
    <row r="67" spans="1:10" ht="15" hidden="1">
      <c r="A67" s="6" t="str">
        <f>IF(B67="", "Choose from drop-down --&gt;", _xlfn.XLOOKUP(B67,'Lookup Net Position'!$B$2:$B$515,'Lookup Net Position'!$C$2:$C$515))</f>
        <v>Choose from drop-down --&gt;</v>
      </c>
      <c r="B67" s="15"/>
      <c r="C67" s="16"/>
      <c r="D67" s="17"/>
      <c r="E67" s="17"/>
      <c r="F67" s="17"/>
      <c r="G67" s="17"/>
      <c r="H67" s="17"/>
      <c r="I67" s="17"/>
      <c r="J67" s="45">
        <f t="shared" si="9"/>
        <v>0</v>
      </c>
    </row>
    <row r="68" spans="1:10" ht="15" hidden="1">
      <c r="A68" s="6" t="str">
        <f>IF(B68="", "Choose from drop-down --&gt;", _xlfn.XLOOKUP(B68,'Lookup Net Position'!$B$2:$B$515,'Lookup Net Position'!$C$2:$C$515))</f>
        <v>Choose from drop-down --&gt;</v>
      </c>
      <c r="B68" s="15"/>
      <c r="C68" s="16"/>
      <c r="D68" s="17"/>
      <c r="E68" s="17"/>
      <c r="F68" s="17"/>
      <c r="G68" s="17"/>
      <c r="H68" s="17"/>
      <c r="I68" s="17"/>
      <c r="J68" s="45">
        <f t="shared" si="9"/>
        <v>0</v>
      </c>
    </row>
    <row r="69" spans="1:10" ht="15" hidden="1">
      <c r="A69" s="6" t="str">
        <f>IF(B69="", "Choose from drop-down --&gt;", _xlfn.XLOOKUP(B69,'Lookup Net Position'!$B$2:$B$515,'Lookup Net Position'!$C$2:$C$515))</f>
        <v>Choose from drop-down --&gt;</v>
      </c>
      <c r="B69" s="15"/>
      <c r="C69" s="17"/>
      <c r="D69" s="17"/>
      <c r="E69" s="17"/>
      <c r="F69" s="17"/>
      <c r="G69" s="17"/>
      <c r="H69" s="17"/>
      <c r="I69" s="17"/>
      <c r="J69" s="45">
        <f t="shared" si="9"/>
        <v>0</v>
      </c>
    </row>
    <row r="71" spans="1:10" ht="15">
      <c r="A71" s="5"/>
      <c r="B71" s="20"/>
      <c r="C71" s="20"/>
      <c r="D71" s="20"/>
      <c r="E71" s="20"/>
      <c r="F71" s="20"/>
      <c r="G71" s="20"/>
      <c r="H71" s="20"/>
      <c r="I71" s="20"/>
      <c r="J71" s="20"/>
    </row>
  </sheetData>
  <sheetProtection formatRows="0" insertRows="0" deleteRows="0"/>
  <phoneticPr fontId="14" type="noConversion"/>
  <conditionalFormatting sqref="D7:I7 D8:J23 C23 D25:J35 C35 C36:J36 D37:J63 C59:J60 J64 D65:J69 D71:J71">
    <cfRule type="expression" dxfId="31" priority="17" stopIfTrue="1">
      <formula>C$7=""</formula>
    </cfRule>
  </conditionalFormatting>
  <dataValidations count="4">
    <dataValidation type="list" allowBlank="1" showInputMessage="1" showErrorMessage="1" sqref="B54:B58" xr:uid="{25D64AF8-C7A3-8141-9C6A-2B0B8C26B31A}">
      <formula1>noncurrent_liabilities</formula1>
    </dataValidation>
    <dataValidation type="list" allowBlank="1" showInputMessage="1" showErrorMessage="1" sqref="C6" xr:uid="{6A429986-25B6-4244-AD8C-D62A4DC205CC}">
      <formula1>"General Fund, Special Revenue Fund, Capital Project, Debt Service, Other"</formula1>
    </dataValidation>
    <dataValidation type="list" allowBlank="1" showInputMessage="1" showErrorMessage="1" sqref="D6:I6" xr:uid="{E4F49D7F-DA99-234D-8DF6-8B9E5A7C2E7B}">
      <formula1>"Select fund type or delete column, General Fund, Special Revenue Fund, Capital Project, Debt Service, Other"</formula1>
    </dataValidation>
    <dataValidation type="list" allowBlank="1" showInputMessage="1" showErrorMessage="1" sqref="B63:B69" xr:uid="{B2F6E0FA-B17A-244A-850A-90286ADA4EFD}">
      <formula1>deferred_inflows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1544FF9-537B-8F47-BAD2-6BA555B7160B}">
          <x14:formula1>
            <xm:f>'Lookup GovFund Stmt Rev Exp Ch'!$B$2:$B$160</xm:f>
          </x14:formula1>
          <xm:sqref>B9:B22</xm:sqref>
        </x14:dataValidation>
        <x14:dataValidation type="list" allowBlank="1" showInputMessage="1" showErrorMessage="1" xr:uid="{C93DFAB6-EE30-6F40-B82C-3A9FB7CAB85D}">
          <x14:formula1>
            <xm:f>'Lookup GovFund Stmt Rev Exp Ch'!$B$161:$B$171</xm:f>
          </x14:formula1>
          <xm:sqref>B39:B53</xm:sqref>
        </x14:dataValidation>
        <x14:dataValidation type="list" allowBlank="1" showInputMessage="1" showErrorMessage="1" xr:uid="{D4D1AB10-08C4-B544-9EDE-7CF75EB31E07}">
          <x14:formula1>
            <xm:f>'Lookup GovFund Stmt Rev Exp Ch'!$B$172:$B$354</xm:f>
          </x14:formula1>
          <xm:sqref>B26:B34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090A-A3A8-5745-801D-C4B46E858924}">
  <sheetPr>
    <tabColor theme="6"/>
  </sheetPr>
  <dimension ref="A1:B26"/>
  <sheetViews>
    <sheetView zoomScale="75" zoomScaleNormal="110" workbookViewId="0">
      <selection activeCell="B22" sqref="B22"/>
    </sheetView>
  </sheetViews>
  <sheetFormatPr baseColWidth="10" defaultRowHeight="13"/>
  <cols>
    <col min="1" max="1" width="31" style="120" customWidth="1"/>
    <col min="2" max="2" width="31.83203125" style="120" customWidth="1"/>
    <col min="3" max="16384" width="10.83203125" style="120"/>
  </cols>
  <sheetData>
    <row r="1" spans="1:2" ht="17">
      <c r="A1" s="80" t="s">
        <v>1062</v>
      </c>
      <c r="B1" s="156" t="str">
        <f>_xlfn.CONCAT('Master Info'!C2, ", ", 'Master Info'!$C$3)</f>
        <v>City of Clayton, California</v>
      </c>
    </row>
    <row r="2" spans="1:2" ht="17">
      <c r="A2" s="85" t="s">
        <v>1088</v>
      </c>
      <c r="B2" s="121" t="s">
        <v>1068</v>
      </c>
    </row>
    <row r="3" spans="1:2" ht="92" customHeight="1">
      <c r="A3" s="85" t="s">
        <v>1063</v>
      </c>
      <c r="B3" s="121" t="s">
        <v>2865</v>
      </c>
    </row>
    <row r="4" spans="1:2" ht="18" thickBot="1">
      <c r="A4" s="87" t="s">
        <v>1064</v>
      </c>
      <c r="B4" s="229" t="str">
        <f>_xlfn.CONCAT("For the year ended ", TEXT('Master Info'!C4, "mmmm dd, yyyy"))</f>
        <v>For the year ended June 30, 2022</v>
      </c>
    </row>
    <row r="6" spans="1:2" ht="32">
      <c r="A6" s="173" t="s">
        <v>2866</v>
      </c>
      <c r="B6" s="174">
        <f>'GovFund Balance Sheet'!J59</f>
        <v>0</v>
      </c>
    </row>
    <row r="7" spans="1:2" ht="15">
      <c r="A7" s="172"/>
      <c r="B7" s="172"/>
    </row>
    <row r="8" spans="1:2" ht="16">
      <c r="A8" s="157" t="s">
        <v>2861</v>
      </c>
      <c r="B8" s="157"/>
    </row>
    <row r="9" spans="1:2" ht="15">
      <c r="A9" s="158"/>
      <c r="B9" s="210"/>
    </row>
    <row r="10" spans="1:2" ht="15">
      <c r="A10" s="158"/>
      <c r="B10" s="210"/>
    </row>
    <row r="11" spans="1:2" ht="15">
      <c r="A11" s="158"/>
      <c r="B11" s="210"/>
    </row>
    <row r="12" spans="1:2" ht="15">
      <c r="A12" s="158"/>
      <c r="B12" s="210"/>
    </row>
    <row r="13" spans="1:2" ht="15">
      <c r="A13" s="158"/>
      <c r="B13" s="210"/>
    </row>
    <row r="14" spans="1:2" ht="16">
      <c r="A14" s="157" t="s">
        <v>2862</v>
      </c>
      <c r="B14" s="157"/>
    </row>
    <row r="15" spans="1:2" ht="15">
      <c r="A15" s="158"/>
      <c r="B15" s="210"/>
    </row>
    <row r="16" spans="1:2" ht="15">
      <c r="A16" s="158"/>
      <c r="B16" s="210"/>
    </row>
    <row r="17" spans="1:2" ht="15">
      <c r="A17" s="158"/>
      <c r="B17" s="210"/>
    </row>
    <row r="18" spans="1:2" ht="15">
      <c r="A18" s="158"/>
      <c r="B18" s="210"/>
    </row>
    <row r="19" spans="1:2" ht="15">
      <c r="A19" s="158"/>
      <c r="B19" s="210"/>
    </row>
    <row r="20" spans="1:2" ht="32">
      <c r="A20" s="157" t="s">
        <v>2863</v>
      </c>
      <c r="B20" s="157"/>
    </row>
    <row r="21" spans="1:2" ht="15">
      <c r="A21" s="158"/>
      <c r="B21" s="210"/>
    </row>
    <row r="22" spans="1:2" ht="15">
      <c r="A22" s="158"/>
      <c r="B22" s="210"/>
    </row>
    <row r="23" spans="1:2" ht="15">
      <c r="A23" s="158"/>
      <c r="B23" s="210"/>
    </row>
    <row r="24" spans="1:2" ht="15">
      <c r="A24" s="158"/>
      <c r="B24" s="210"/>
    </row>
    <row r="25" spans="1:2" ht="15">
      <c r="A25" s="158"/>
      <c r="B25" s="210"/>
    </row>
    <row r="26" spans="1:2" ht="48">
      <c r="A26" s="176" t="s">
        <v>2864</v>
      </c>
      <c r="B26" s="17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39A8-4FAE-F64F-B086-A6B9C4373AEE}">
  <sheetPr>
    <tabColor theme="9"/>
  </sheetPr>
  <dimension ref="A1:K106"/>
  <sheetViews>
    <sheetView tabSelected="1" zoomScale="75" zoomScaleNormal="100" workbookViewId="0">
      <selection activeCell="B4" sqref="B4"/>
    </sheetView>
  </sheetViews>
  <sheetFormatPr baseColWidth="10" defaultColWidth="9" defaultRowHeight="13"/>
  <cols>
    <col min="1" max="1" width="23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1" ht="16">
      <c r="A1" s="80" t="s">
        <v>1062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1" ht="16">
      <c r="A2" s="85" t="s">
        <v>1088</v>
      </c>
      <c r="B2" s="86" t="s">
        <v>1722</v>
      </c>
      <c r="C2" s="82"/>
      <c r="D2" s="82"/>
      <c r="E2" s="82"/>
      <c r="F2" s="82"/>
      <c r="G2" s="82"/>
      <c r="H2" s="82"/>
      <c r="I2" s="82"/>
      <c r="J2" s="83"/>
    </row>
    <row r="3" spans="1:11" ht="16">
      <c r="A3" s="85" t="s">
        <v>1063</v>
      </c>
      <c r="B3" s="86" t="s">
        <v>0</v>
      </c>
      <c r="C3" s="82"/>
      <c r="D3" s="82"/>
      <c r="E3" s="82"/>
      <c r="F3" s="82"/>
      <c r="G3" s="82"/>
      <c r="H3" s="82"/>
      <c r="I3" s="82"/>
      <c r="J3" s="83"/>
    </row>
    <row r="4" spans="1:11" ht="17" thickBot="1">
      <c r="A4" s="87" t="s">
        <v>1064</v>
      </c>
      <c r="B4" s="230">
        <f>'Master Info'!C4</f>
        <v>44742</v>
      </c>
      <c r="C4" s="82"/>
      <c r="D4" s="82"/>
      <c r="E4" s="82"/>
      <c r="F4" s="82"/>
      <c r="G4" s="82"/>
      <c r="H4" s="82"/>
      <c r="I4" s="82"/>
      <c r="J4" s="82"/>
    </row>
    <row r="5" spans="1:11" ht="16">
      <c r="A5" s="88"/>
      <c r="B5" s="89"/>
      <c r="C5" s="82"/>
      <c r="D5" s="90"/>
      <c r="E5" s="90"/>
      <c r="F5" s="90"/>
      <c r="G5" s="90"/>
      <c r="H5" s="90"/>
      <c r="I5" s="90"/>
      <c r="J5" s="82"/>
    </row>
    <row r="6" spans="1:11" s="97" customFormat="1" ht="26" customHeight="1">
      <c r="A6" s="91"/>
      <c r="B6" s="92"/>
      <c r="C6" s="93" t="s">
        <v>2</v>
      </c>
      <c r="D6" s="94" t="s">
        <v>1723</v>
      </c>
      <c r="E6" s="95"/>
      <c r="F6" s="95"/>
      <c r="G6" s="95"/>
      <c r="H6" s="95"/>
      <c r="I6" s="95"/>
      <c r="J6" s="96"/>
    </row>
    <row r="7" spans="1:11" ht="37" customHeight="1">
      <c r="A7" s="98" t="s">
        <v>1</v>
      </c>
      <c r="B7" s="99"/>
      <c r="C7" s="100" t="s">
        <v>1724</v>
      </c>
      <c r="D7" s="101" t="s">
        <v>1095</v>
      </c>
      <c r="E7" s="101" t="s">
        <v>1095</v>
      </c>
      <c r="F7" s="101" t="s">
        <v>1095</v>
      </c>
      <c r="G7" s="101" t="s">
        <v>1095</v>
      </c>
      <c r="H7" s="101" t="s">
        <v>1095</v>
      </c>
      <c r="I7" s="101" t="s">
        <v>1095</v>
      </c>
      <c r="J7" s="102" t="str">
        <f>IF((COUNTIF(D7:I7, "Type fund name") + COUNTIF(D7:I7, "")) &lt;5, "Totals", "Totals")</f>
        <v>Totals</v>
      </c>
      <c r="K7" s="103"/>
    </row>
    <row r="8" spans="1:11" ht="15">
      <c r="A8" s="104"/>
      <c r="B8" s="105" t="s">
        <v>3</v>
      </c>
      <c r="C8" s="106"/>
      <c r="D8" s="106"/>
      <c r="E8" s="106"/>
      <c r="F8" s="106"/>
      <c r="G8" s="106"/>
      <c r="H8" s="106"/>
      <c r="I8" s="106"/>
      <c r="J8" s="105"/>
    </row>
    <row r="9" spans="1:11" ht="15">
      <c r="A9" s="104"/>
      <c r="B9" s="107" t="s">
        <v>4</v>
      </c>
      <c r="C9" s="96"/>
      <c r="D9" s="96"/>
      <c r="E9" s="96"/>
      <c r="F9" s="96"/>
      <c r="G9" s="96"/>
      <c r="H9" s="96"/>
      <c r="I9" s="96"/>
      <c r="J9" s="96"/>
    </row>
    <row r="10" spans="1:11" ht="15">
      <c r="A10" s="108" t="str">
        <f>IF(B10="", "Choose from drop-down --&gt;", _xlfn.XLOOKUP(B10,'Lookup Net Position'!$B$2:$B$515,'Lookup Net Position'!$C$2:$C$515))</f>
        <v>Choose from drop-down --&gt;</v>
      </c>
      <c r="B10" s="15"/>
      <c r="C10" s="208"/>
      <c r="D10" s="208"/>
      <c r="E10" s="208"/>
      <c r="F10" s="208"/>
      <c r="G10" s="208"/>
      <c r="H10" s="208"/>
      <c r="I10" s="208"/>
      <c r="J10" s="231">
        <f t="shared" ref="J10:J23" si="0">IF(J$7="","",SUM(D10:I10))</f>
        <v>0</v>
      </c>
    </row>
    <row r="11" spans="1:11" ht="15">
      <c r="A11" s="108" t="str">
        <f>IF(B11="", "Choose from drop-down --&gt;", _xlfn.XLOOKUP(B11,'Lookup Net Position'!$B$2:$B$515,'Lookup Net Position'!$C$2:$C$515))</f>
        <v>Choose from drop-down --&gt;</v>
      </c>
      <c r="B11" s="15"/>
      <c r="C11" s="208"/>
      <c r="D11" s="208"/>
      <c r="E11" s="208"/>
      <c r="F11" s="208"/>
      <c r="G11" s="208"/>
      <c r="H11" s="208"/>
      <c r="I11" s="208"/>
      <c r="J11" s="231">
        <f t="shared" si="0"/>
        <v>0</v>
      </c>
    </row>
    <row r="12" spans="1:11" ht="15">
      <c r="A12" s="108" t="str">
        <f>IF(B12="", "Choose from drop-down --&gt;", _xlfn.XLOOKUP(B12,'Lookup Net Position'!$B$2:$B$515,'Lookup Net Position'!$C$2:$C$515))</f>
        <v>Choose from drop-down --&gt;</v>
      </c>
      <c r="B12" s="15"/>
      <c r="C12" s="208"/>
      <c r="D12" s="208"/>
      <c r="E12" s="208"/>
      <c r="F12" s="208"/>
      <c r="G12" s="208"/>
      <c r="H12" s="208"/>
      <c r="I12" s="208"/>
      <c r="J12" s="231">
        <f t="shared" si="0"/>
        <v>0</v>
      </c>
    </row>
    <row r="13" spans="1:11" ht="15">
      <c r="A13" s="108" t="str">
        <f>IF(B13="", "Choose from drop-down --&gt;", _xlfn.XLOOKUP(B13,'Lookup Net Position'!$B$2:$B$515,'Lookup Net Position'!$C$2:$C$515))</f>
        <v>Choose from drop-down --&gt;</v>
      </c>
      <c r="B13" s="15"/>
      <c r="C13" s="208"/>
      <c r="D13" s="208"/>
      <c r="E13" s="208"/>
      <c r="F13" s="208"/>
      <c r="G13" s="208"/>
      <c r="H13" s="208"/>
      <c r="I13" s="208"/>
      <c r="J13" s="231">
        <f t="shared" si="0"/>
        <v>0</v>
      </c>
    </row>
    <row r="14" spans="1:11" ht="15">
      <c r="A14" s="108" t="str">
        <f>IF(B14="", "Choose from drop-down --&gt;", _xlfn.XLOOKUP(B14,'Lookup Net Position'!$B$2:$B$515,'Lookup Net Position'!$C$2:$C$515))</f>
        <v>Choose from drop-down --&gt;</v>
      </c>
      <c r="B14" s="15"/>
      <c r="C14" s="208"/>
      <c r="D14" s="208"/>
      <c r="E14" s="208"/>
      <c r="F14" s="208"/>
      <c r="G14" s="208"/>
      <c r="H14" s="208"/>
      <c r="I14" s="208"/>
      <c r="J14" s="231">
        <f t="shared" si="0"/>
        <v>0</v>
      </c>
    </row>
    <row r="15" spans="1:11" ht="15">
      <c r="A15" s="108" t="str">
        <f>IF(B15="", "Choose from drop-down --&gt;", _xlfn.XLOOKUP(B15,'Lookup Net Position'!$B$2:$B$515,'Lookup Net Position'!$C$2:$C$515))</f>
        <v>Choose from drop-down --&gt;</v>
      </c>
      <c r="B15" s="15"/>
      <c r="C15" s="208"/>
      <c r="D15" s="208"/>
      <c r="E15" s="208"/>
      <c r="F15" s="208"/>
      <c r="G15" s="208"/>
      <c r="H15" s="208"/>
      <c r="I15" s="208"/>
      <c r="J15" s="231">
        <f t="shared" si="0"/>
        <v>0</v>
      </c>
    </row>
    <row r="16" spans="1:11" ht="15">
      <c r="A16" s="108" t="str">
        <f>IF(B16="", "Choose from drop-down --&gt;", _xlfn.XLOOKUP(B16,'Lookup Net Position'!$B$2:$B$515,'Lookup Net Position'!$C$2:$C$515))</f>
        <v>Choose from drop-down --&gt;</v>
      </c>
      <c r="B16" s="15"/>
      <c r="C16" s="208"/>
      <c r="D16" s="208"/>
      <c r="E16" s="208"/>
      <c r="F16" s="208"/>
      <c r="G16" s="208"/>
      <c r="H16" s="208"/>
      <c r="I16" s="208"/>
      <c r="J16" s="231">
        <f t="shared" si="0"/>
        <v>0</v>
      </c>
    </row>
    <row r="17" spans="1:10" ht="15">
      <c r="A17" s="108" t="str">
        <f>IF(B17="", "Choose from drop-down --&gt;", _xlfn.XLOOKUP(B17,'Lookup Net Position'!$B$2:$B$515,'Lookup Net Position'!$C$2:$C$515))</f>
        <v>Choose from drop-down --&gt;</v>
      </c>
      <c r="B17" s="15"/>
      <c r="C17" s="208"/>
      <c r="D17" s="208"/>
      <c r="E17" s="208"/>
      <c r="F17" s="208"/>
      <c r="G17" s="208"/>
      <c r="H17" s="208"/>
      <c r="I17" s="208"/>
      <c r="J17" s="231">
        <f t="shared" si="0"/>
        <v>0</v>
      </c>
    </row>
    <row r="18" spans="1:10" ht="15">
      <c r="A18" s="108" t="str">
        <f>IF(B18="", "Choose from drop-down --&gt;", _xlfn.XLOOKUP(B18,'Lookup Net Position'!$B$2:$B$515,'Lookup Net Position'!$C$2:$C$515))</f>
        <v>Choose from drop-down --&gt;</v>
      </c>
      <c r="B18" s="15"/>
      <c r="C18" s="208"/>
      <c r="D18" s="208"/>
      <c r="E18" s="208"/>
      <c r="F18" s="208"/>
      <c r="G18" s="208"/>
      <c r="H18" s="208"/>
      <c r="I18" s="208"/>
      <c r="J18" s="231">
        <f t="shared" si="0"/>
        <v>0</v>
      </c>
    </row>
    <row r="19" spans="1:10" ht="15" hidden="1">
      <c r="A19" s="108" t="str">
        <f>IF(B19="", "Choose from drop-down --&gt;", _xlfn.XLOOKUP(B19,'Lookup Net Position'!$B$2:$B$515,'Lookup Net Position'!$C$2:$C$515))</f>
        <v>Choose from drop-down --&gt;</v>
      </c>
      <c r="B19" s="15"/>
      <c r="C19" s="208"/>
      <c r="D19" s="208"/>
      <c r="E19" s="208"/>
      <c r="F19" s="208"/>
      <c r="G19" s="208"/>
      <c r="H19" s="208"/>
      <c r="I19" s="208"/>
      <c r="J19" s="231">
        <f t="shared" si="0"/>
        <v>0</v>
      </c>
    </row>
    <row r="20" spans="1:10" ht="15" hidden="1">
      <c r="A20" s="108" t="str">
        <f>IF(B20="", "Choose from drop-down --&gt;", _xlfn.XLOOKUP(B20,'Lookup Net Position'!$B$2:$B$515,'Lookup Net Position'!$C$2:$C$515))</f>
        <v>Choose from drop-down --&gt;</v>
      </c>
      <c r="B20" s="15"/>
      <c r="C20" s="208"/>
      <c r="D20" s="208"/>
      <c r="E20" s="208"/>
      <c r="F20" s="208"/>
      <c r="G20" s="208"/>
      <c r="H20" s="208"/>
      <c r="I20" s="208"/>
      <c r="J20" s="231">
        <f t="shared" si="0"/>
        <v>0</v>
      </c>
    </row>
    <row r="21" spans="1:10" ht="15" hidden="1">
      <c r="A21" s="108" t="str">
        <f>IF(B21="", "Choose from drop-down --&gt;", _xlfn.XLOOKUP(B21,'Lookup Net Position'!$B$2:$B$515,'Lookup Net Position'!$C$2:$C$515))</f>
        <v>Choose from drop-down --&gt;</v>
      </c>
      <c r="B21" s="15"/>
      <c r="C21" s="208"/>
      <c r="D21" s="208"/>
      <c r="E21" s="208"/>
      <c r="F21" s="208"/>
      <c r="G21" s="208"/>
      <c r="H21" s="208"/>
      <c r="I21" s="208"/>
      <c r="J21" s="231">
        <f t="shared" si="0"/>
        <v>0</v>
      </c>
    </row>
    <row r="22" spans="1:10" ht="15" hidden="1">
      <c r="A22" s="108" t="str">
        <f>IF(B22="", "Choose from drop-down --&gt;", _xlfn.XLOOKUP(B22,'Lookup Net Position'!$B$2:$B$515,'Lookup Net Position'!$C$2:$C$515))</f>
        <v>Choose from drop-down --&gt;</v>
      </c>
      <c r="B22" s="15"/>
      <c r="C22" s="208"/>
      <c r="D22" s="208"/>
      <c r="E22" s="208"/>
      <c r="F22" s="208"/>
      <c r="G22" s="208"/>
      <c r="H22" s="208"/>
      <c r="I22" s="208"/>
      <c r="J22" s="231">
        <f t="shared" si="0"/>
        <v>0</v>
      </c>
    </row>
    <row r="23" spans="1:10" ht="15">
      <c r="A23" s="108" t="str">
        <f>IF(B23="", "Choose from drop-down --&gt;", _xlfn.XLOOKUP(B23,'Lookup Net Position'!$B$2:$B$515,'Lookup Net Position'!$C$2:$C$515))</f>
        <v>Choose from drop-down --&gt;</v>
      </c>
      <c r="B23" s="15"/>
      <c r="C23" s="208"/>
      <c r="D23" s="208"/>
      <c r="E23" s="208"/>
      <c r="F23" s="208"/>
      <c r="G23" s="208"/>
      <c r="H23" s="208"/>
      <c r="I23" s="208"/>
      <c r="J23" s="231">
        <f t="shared" si="0"/>
        <v>0</v>
      </c>
    </row>
    <row r="24" spans="1:10" ht="15">
      <c r="A24" s="108" t="s">
        <v>9</v>
      </c>
      <c r="B24" s="108" t="s">
        <v>10</v>
      </c>
      <c r="C24" s="231">
        <f>SUM(C10:C23)</f>
        <v>0</v>
      </c>
      <c r="D24" s="231" t="str">
        <f t="shared" ref="D24:I24" si="1">IF(D$7="Type fund name","",SUM(D10:D23))</f>
        <v/>
      </c>
      <c r="E24" s="231" t="str">
        <f t="shared" si="1"/>
        <v/>
      </c>
      <c r="F24" s="231" t="str">
        <f t="shared" si="1"/>
        <v/>
      </c>
      <c r="G24" s="231" t="str">
        <f t="shared" si="1"/>
        <v/>
      </c>
      <c r="H24" s="231" t="str">
        <f t="shared" si="1"/>
        <v/>
      </c>
      <c r="I24" s="231" t="str">
        <f t="shared" si="1"/>
        <v/>
      </c>
      <c r="J24" s="231">
        <f>IF(J7="","",SUM(J10:J23))</f>
        <v>0</v>
      </c>
    </row>
    <row r="25" spans="1:10" ht="15">
      <c r="A25" s="104"/>
      <c r="B25" s="107" t="s">
        <v>11</v>
      </c>
      <c r="C25" s="107"/>
      <c r="D25" s="107"/>
      <c r="E25" s="107"/>
      <c r="F25" s="107"/>
      <c r="G25" s="107"/>
      <c r="H25" s="107"/>
      <c r="I25" s="107"/>
      <c r="J25" s="107"/>
    </row>
    <row r="26" spans="1:10" ht="15">
      <c r="A26" s="108" t="str">
        <f>IF(B26="", "Choose from drop-down --&gt;", _xlfn.XLOOKUP(B26,'Lookup Net Position'!$B$2:$B$515,'Lookup Net Position'!$C$2:$C$515))</f>
        <v>Choose from drop-down --&gt;</v>
      </c>
      <c r="B26" s="109"/>
      <c r="C26" s="208"/>
      <c r="D26" s="208"/>
      <c r="E26" s="208"/>
      <c r="F26" s="208"/>
      <c r="G26" s="208"/>
      <c r="H26" s="208"/>
      <c r="I26" s="208"/>
      <c r="J26" s="231">
        <f t="shared" ref="J26:J31" si="2">IF(J$7="","",SUM(D26:I26))</f>
        <v>0</v>
      </c>
    </row>
    <row r="27" spans="1:10" ht="15">
      <c r="A27" s="108" t="str">
        <f>IF(B27="", "Choose from drop-down --&gt;", _xlfn.XLOOKUP(B27,'Lookup Net Position'!$B$2:$B$515,'Lookup Net Position'!$C$2:$C$515))</f>
        <v>Choose from drop-down --&gt;</v>
      </c>
      <c r="B27" s="109"/>
      <c r="C27" s="208"/>
      <c r="D27" s="208"/>
      <c r="E27" s="208"/>
      <c r="F27" s="208"/>
      <c r="G27" s="208"/>
      <c r="H27" s="208"/>
      <c r="I27" s="208"/>
      <c r="J27" s="231">
        <f t="shared" si="2"/>
        <v>0</v>
      </c>
    </row>
    <row r="28" spans="1:10" ht="15">
      <c r="A28" s="108" t="str">
        <f>IF(B28="", "Choose from drop-down --&gt;", _xlfn.XLOOKUP(B28,'Lookup Net Position'!$B$2:$B$515,'Lookup Net Position'!$C$2:$C$515))</f>
        <v>Choose from drop-down --&gt;</v>
      </c>
      <c r="B28" s="110"/>
      <c r="C28" s="208"/>
      <c r="D28" s="208"/>
      <c r="E28" s="208"/>
      <c r="F28" s="208"/>
      <c r="G28" s="208"/>
      <c r="H28" s="208"/>
      <c r="I28" s="208"/>
      <c r="J28" s="231">
        <f t="shared" si="2"/>
        <v>0</v>
      </c>
    </row>
    <row r="29" spans="1:10" ht="15">
      <c r="A29" s="108" t="str">
        <f>IF(B29="", "Choose from drop-down --&gt;", _xlfn.XLOOKUP(B29,'Lookup Net Position'!$B$2:$B$515,'Lookup Net Position'!$C$2:$C$515))</f>
        <v>Choose from drop-down --&gt;</v>
      </c>
      <c r="B29" s="110"/>
      <c r="C29" s="208"/>
      <c r="D29" s="208"/>
      <c r="E29" s="208"/>
      <c r="F29" s="208"/>
      <c r="G29" s="208"/>
      <c r="H29" s="208"/>
      <c r="I29" s="208"/>
      <c r="J29" s="231">
        <f t="shared" si="2"/>
        <v>0</v>
      </c>
    </row>
    <row r="30" spans="1:10" ht="15">
      <c r="A30" s="108" t="str">
        <f>IF(B30="", "Choose from drop-down --&gt;", _xlfn.XLOOKUP(B30,'Lookup Net Position'!$B$2:$B$515,'Lookup Net Position'!$C$2:$C$515))</f>
        <v>Choose from drop-down --&gt;</v>
      </c>
      <c r="B30" s="110"/>
      <c r="C30" s="208"/>
      <c r="D30" s="208"/>
      <c r="E30" s="208"/>
      <c r="F30" s="208"/>
      <c r="G30" s="208"/>
      <c r="H30" s="208"/>
      <c r="I30" s="208"/>
      <c r="J30" s="231">
        <f t="shared" si="2"/>
        <v>0</v>
      </c>
    </row>
    <row r="31" spans="1:10" ht="15" hidden="1">
      <c r="A31" s="108" t="str">
        <f>IF(B31="", "Choose from drop-down --&gt;", _xlfn.XLOOKUP(B31,'Lookup Net Position'!$B$2:$B$515,'Lookup Net Position'!$C$2:$C$515))</f>
        <v>Choose from drop-down --&gt;</v>
      </c>
      <c r="B31" s="109"/>
      <c r="C31" s="208"/>
      <c r="D31" s="208"/>
      <c r="E31" s="208"/>
      <c r="F31" s="208"/>
      <c r="G31" s="208"/>
      <c r="H31" s="208"/>
      <c r="I31" s="208"/>
      <c r="J31" s="231">
        <f t="shared" si="2"/>
        <v>0</v>
      </c>
    </row>
    <row r="32" spans="1:10" ht="15" hidden="1">
      <c r="A32" s="108" t="str">
        <f>IF(B32="", "Choose from drop-down --&gt;", _xlfn.XLOOKUP(B32,'Lookup Net Position'!$B$2:$B$515,'Lookup Net Position'!$C$2:$C$515))</f>
        <v>Choose from drop-down --&gt;</v>
      </c>
      <c r="B32" s="109"/>
      <c r="C32" s="208"/>
      <c r="D32" s="208"/>
      <c r="E32" s="208"/>
      <c r="F32" s="208"/>
      <c r="G32" s="208"/>
      <c r="H32" s="208"/>
      <c r="I32" s="208"/>
      <c r="J32" s="231">
        <f t="shared" ref="J32:J37" si="3">IF(J$7="","",SUM(D32:I32))</f>
        <v>0</v>
      </c>
    </row>
    <row r="33" spans="1:10" ht="15" hidden="1">
      <c r="A33" s="108" t="str">
        <f>IF(B33="", "Choose from drop-down --&gt;", _xlfn.XLOOKUP(B33,'Lookup Net Position'!$B$2:$B$515,'Lookup Net Position'!$C$2:$C$515))</f>
        <v>Choose from drop-down --&gt;</v>
      </c>
      <c r="B33" s="109"/>
      <c r="C33" s="208"/>
      <c r="D33" s="208"/>
      <c r="E33" s="208"/>
      <c r="F33" s="208"/>
      <c r="G33" s="208"/>
      <c r="H33" s="208"/>
      <c r="I33" s="208"/>
      <c r="J33" s="231">
        <f t="shared" si="3"/>
        <v>0</v>
      </c>
    </row>
    <row r="34" spans="1:10" ht="15" hidden="1">
      <c r="A34" s="108" t="str">
        <f>IF(B34="", "Choose from drop-down --&gt;", _xlfn.XLOOKUP(B34,'Lookup Net Position'!$B$2:$B$515,'Lookup Net Position'!$C$2:$C$515))</f>
        <v>Choose from drop-down --&gt;</v>
      </c>
      <c r="B34" s="109"/>
      <c r="C34" s="208"/>
      <c r="D34" s="208"/>
      <c r="E34" s="208"/>
      <c r="F34" s="208"/>
      <c r="G34" s="208"/>
      <c r="H34" s="208"/>
      <c r="I34" s="208"/>
      <c r="J34" s="231">
        <f t="shared" si="3"/>
        <v>0</v>
      </c>
    </row>
    <row r="35" spans="1:10" ht="15" hidden="1">
      <c r="A35" s="108" t="str">
        <f>IF(B35="", "Choose from drop-down --&gt;", _xlfn.XLOOKUP(B35,'Lookup Net Position'!$B$2:$B$515,'Lookup Net Position'!$C$2:$C$515))</f>
        <v>Choose from drop-down --&gt;</v>
      </c>
      <c r="B35" s="109"/>
      <c r="C35" s="208"/>
      <c r="D35" s="208"/>
      <c r="E35" s="208"/>
      <c r="F35" s="208"/>
      <c r="G35" s="208"/>
      <c r="H35" s="208"/>
      <c r="I35" s="208"/>
      <c r="J35" s="231">
        <f t="shared" si="3"/>
        <v>0</v>
      </c>
    </row>
    <row r="36" spans="1:10" ht="15" hidden="1">
      <c r="A36" s="108" t="str">
        <f>IF(B36="", "Choose from drop-down --&gt;", _xlfn.XLOOKUP(B36,'Lookup Net Position'!$B$2:$B$515,'Lookup Net Position'!$C$2:$C$515))</f>
        <v>Choose from drop-down --&gt;</v>
      </c>
      <c r="B36" s="109"/>
      <c r="C36" s="208"/>
      <c r="D36" s="208"/>
      <c r="E36" s="208"/>
      <c r="F36" s="208"/>
      <c r="G36" s="208"/>
      <c r="H36" s="208"/>
      <c r="I36" s="208"/>
      <c r="J36" s="231">
        <f t="shared" si="3"/>
        <v>0</v>
      </c>
    </row>
    <row r="37" spans="1:10" ht="15">
      <c r="A37" s="108" t="str">
        <f>IF(B37="", "Choose from drop-down --&gt;", _xlfn.XLOOKUP(B37,'Lookup Net Position'!$B$2:$B$515,'Lookup Net Position'!$C$2:$C$515))</f>
        <v>Choose from drop-down --&gt;</v>
      </c>
      <c r="B37" s="109"/>
      <c r="C37" s="208"/>
      <c r="D37" s="208"/>
      <c r="E37" s="208"/>
      <c r="F37" s="208"/>
      <c r="G37" s="208"/>
      <c r="H37" s="208"/>
      <c r="I37" s="208"/>
      <c r="J37" s="231">
        <f t="shared" si="3"/>
        <v>0</v>
      </c>
    </row>
    <row r="38" spans="1:10" s="97" customFormat="1" ht="15">
      <c r="A38" s="108" t="s">
        <v>16</v>
      </c>
      <c r="B38" s="108" t="s">
        <v>17</v>
      </c>
      <c r="C38" s="231">
        <f>SUM(C26:C32)</f>
        <v>0</v>
      </c>
      <c r="D38" s="231" t="str">
        <f t="shared" ref="D38:I38" si="4">IF(D$7="Type fund name","",SUM(D26:D32))</f>
        <v/>
      </c>
      <c r="E38" s="231" t="str">
        <f t="shared" si="4"/>
        <v/>
      </c>
      <c r="F38" s="231" t="str">
        <f t="shared" si="4"/>
        <v/>
      </c>
      <c r="G38" s="231" t="str">
        <f t="shared" si="4"/>
        <v/>
      </c>
      <c r="H38" s="231" t="str">
        <f t="shared" si="4"/>
        <v/>
      </c>
      <c r="I38" s="231" t="str">
        <f t="shared" si="4"/>
        <v/>
      </c>
      <c r="J38" s="231">
        <f>IF(J7="","",SUM(J26:J37))</f>
        <v>0</v>
      </c>
    </row>
    <row r="39" spans="1:10" ht="15">
      <c r="A39" s="108" t="s">
        <v>18</v>
      </c>
      <c r="B39" s="111" t="s">
        <v>19</v>
      </c>
      <c r="C39" s="219">
        <f>C24+C38</f>
        <v>0</v>
      </c>
      <c r="D39" s="232" t="str">
        <f t="shared" ref="D39:I39" si="5">IF(D$7="Type fund name","",D24+D38)</f>
        <v/>
      </c>
      <c r="E39" s="232" t="str">
        <f t="shared" si="5"/>
        <v/>
      </c>
      <c r="F39" s="232" t="str">
        <f t="shared" si="5"/>
        <v/>
      </c>
      <c r="G39" s="232" t="str">
        <f t="shared" si="5"/>
        <v/>
      </c>
      <c r="H39" s="232" t="str">
        <f t="shared" si="5"/>
        <v/>
      </c>
      <c r="I39" s="232" t="str">
        <f t="shared" si="5"/>
        <v/>
      </c>
      <c r="J39" s="219">
        <f>IF(J7="","",J24+J38)</f>
        <v>0</v>
      </c>
    </row>
    <row r="40" spans="1:10" ht="15">
      <c r="A40" s="104"/>
      <c r="B40" s="104"/>
      <c r="C40" s="112"/>
      <c r="D40" s="112"/>
      <c r="E40" s="112"/>
      <c r="F40" s="112"/>
      <c r="G40" s="112"/>
      <c r="H40" s="112"/>
      <c r="I40" s="112"/>
      <c r="J40" s="112"/>
    </row>
    <row r="41" spans="1:10" ht="15">
      <c r="A41" s="104"/>
      <c r="B41" s="105" t="s">
        <v>25</v>
      </c>
      <c r="C41" s="105"/>
      <c r="D41" s="105"/>
      <c r="E41" s="105"/>
      <c r="F41" s="105"/>
      <c r="G41" s="105"/>
      <c r="H41" s="105"/>
      <c r="I41" s="105"/>
      <c r="J41" s="105"/>
    </row>
    <row r="42" spans="1:10" ht="15">
      <c r="A42" s="104"/>
      <c r="B42" s="107" t="s">
        <v>1065</v>
      </c>
      <c r="C42" s="96"/>
      <c r="D42" s="96"/>
      <c r="E42" s="96"/>
      <c r="F42" s="96"/>
      <c r="G42" s="96"/>
      <c r="H42" s="96"/>
      <c r="I42" s="96"/>
      <c r="J42" s="113"/>
    </row>
    <row r="43" spans="1:10" ht="15">
      <c r="A43" s="108" t="str">
        <f>IF(B43="", "Choose from drop-down --&gt;", _xlfn.XLOOKUP(B43,'Lookup Net Position'!$B$2:$B$515,'Lookup Net Position'!$C$2:$C$515))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1">
        <f t="shared" ref="J43:J54" si="6">IF(J$7="","",SUM(D43:I43))</f>
        <v>0</v>
      </c>
    </row>
    <row r="44" spans="1:10" ht="15">
      <c r="A44" s="108" t="str">
        <f>IF(B44="", "Choose from drop-down --&gt;", _xlfn.XLOOKUP(B44,'Lookup Net Position'!$B$2:$B$515,'Lookup Net Position'!$C$2:$C$515))</f>
        <v>Choose from drop-down --&gt;</v>
      </c>
      <c r="B44" s="109"/>
      <c r="C44" s="209"/>
      <c r="D44" s="209"/>
      <c r="E44" s="209"/>
      <c r="F44" s="209"/>
      <c r="G44" s="209"/>
      <c r="H44" s="209"/>
      <c r="I44" s="209"/>
      <c r="J44" s="231">
        <f t="shared" si="6"/>
        <v>0</v>
      </c>
    </row>
    <row r="45" spans="1:10" ht="15">
      <c r="A45" s="108" t="str">
        <f>IF(B45="", "Choose from drop-down --&gt;", _xlfn.XLOOKUP(B45,'Lookup Net Position'!$B$2:$B$515,'Lookup Net Position'!$C$2:$C$515))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1">
        <f t="shared" si="6"/>
        <v>0</v>
      </c>
    </row>
    <row r="46" spans="1:10" ht="16" customHeight="1">
      <c r="A46" s="108" t="str">
        <f>IF(B46="", "Choose from drop-down --&gt;", _xlfn.XLOOKUP(B46,'Lookup Net Position'!$B$2:$B$515,'Lookup Net Position'!$C$2:$C$515))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1">
        <f t="shared" si="6"/>
        <v>0</v>
      </c>
    </row>
    <row r="47" spans="1:10" ht="16" customHeight="1">
      <c r="A47" s="108" t="str">
        <f>IF(B47="", "Choose from drop-down --&gt;", _xlfn.XLOOKUP(B47,'Lookup Net Position'!$B$2:$B$515,'Lookup Net Position'!$C$2:$C$515))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1">
        <f t="shared" si="6"/>
        <v>0</v>
      </c>
    </row>
    <row r="48" spans="1:10" ht="16" hidden="1" customHeight="1">
      <c r="A48" s="108" t="str">
        <f>IF(B48="", "Choose from drop-down --&gt;", _xlfn.XLOOKUP(B48,'Lookup Net Position'!$B$2:$B$515,'Lookup Net Position'!$C$2:$C$515))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1">
        <f t="shared" ref="J48:J53" si="7">IF(J$7="","",SUM(D48:I48))</f>
        <v>0</v>
      </c>
    </row>
    <row r="49" spans="1:10" ht="16" hidden="1" customHeight="1">
      <c r="A49" s="108" t="str">
        <f>IF(B49="", "Choose from drop-down --&gt;", _xlfn.XLOOKUP(B49,'Lookup Net Position'!$B$2:$B$515,'Lookup Net Position'!$C$2:$C$515))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1">
        <f t="shared" si="7"/>
        <v>0</v>
      </c>
    </row>
    <row r="50" spans="1:10" ht="16" hidden="1" customHeight="1">
      <c r="A50" s="108" t="str">
        <f>IF(B50="", "Choose from drop-down --&gt;", _xlfn.XLOOKUP(B50,'Lookup Net Position'!$B$2:$B$515,'Lookup Net Position'!$C$2:$C$515))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1">
        <f t="shared" si="7"/>
        <v>0</v>
      </c>
    </row>
    <row r="51" spans="1:10" ht="15" hidden="1">
      <c r="A51" s="108" t="str">
        <f>IF(B51="", "Choose from drop-down --&gt;", _xlfn.XLOOKUP(B51,'Lookup Net Position'!$B$2:$B$515,'Lookup Net Position'!$C$2:$C$515))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1">
        <f t="shared" si="7"/>
        <v>0</v>
      </c>
    </row>
    <row r="52" spans="1:10" ht="15" hidden="1">
      <c r="A52" s="108" t="str">
        <f>IF(B52="", "Choose from drop-down --&gt;", _xlfn.XLOOKUP(B52,'Lookup Net Position'!$B$2:$B$515,'Lookup Net Position'!$C$2:$C$515))</f>
        <v>Choose from drop-down --&gt;</v>
      </c>
      <c r="B52" s="109"/>
      <c r="C52" s="208"/>
      <c r="D52" s="208"/>
      <c r="E52" s="208"/>
      <c r="F52" s="208"/>
      <c r="G52" s="208"/>
      <c r="H52" s="208"/>
      <c r="I52" s="208"/>
      <c r="J52" s="231">
        <f t="shared" si="7"/>
        <v>0</v>
      </c>
    </row>
    <row r="53" spans="1:10" ht="15">
      <c r="A53" s="108" t="str">
        <f>IF(B53="", "Choose from drop-down --&gt;", _xlfn.XLOOKUP(B53,'Lookup Net Position'!$B$2:$B$515,'Lookup Net Position'!$C$2:$C$515))</f>
        <v>Choose from drop-down --&gt;</v>
      </c>
      <c r="B53" s="109"/>
      <c r="C53" s="208"/>
      <c r="D53" s="208"/>
      <c r="E53" s="208"/>
      <c r="F53" s="208"/>
      <c r="G53" s="208"/>
      <c r="H53" s="208"/>
      <c r="I53" s="208"/>
      <c r="J53" s="231">
        <f t="shared" si="7"/>
        <v>0</v>
      </c>
    </row>
    <row r="54" spans="1:10" ht="15">
      <c r="A54" s="108" t="s">
        <v>32</v>
      </c>
      <c r="B54" s="108" t="s">
        <v>33</v>
      </c>
      <c r="C54" s="231">
        <f>IF(C$7="","",SUM(C43:C53))</f>
        <v>0</v>
      </c>
      <c r="D54" s="231" t="str">
        <f t="shared" ref="D54:I54" si="8">IF(D$7="Type fund name","",SUM(D43:D53))</f>
        <v/>
      </c>
      <c r="E54" s="231" t="str">
        <f t="shared" si="8"/>
        <v/>
      </c>
      <c r="F54" s="231" t="str">
        <f t="shared" si="8"/>
        <v/>
      </c>
      <c r="G54" s="231" t="str">
        <f t="shared" si="8"/>
        <v/>
      </c>
      <c r="H54" s="231" t="str">
        <f t="shared" si="8"/>
        <v/>
      </c>
      <c r="I54" s="231" t="str">
        <f t="shared" si="8"/>
        <v/>
      </c>
      <c r="J54" s="231">
        <f t="shared" si="6"/>
        <v>0</v>
      </c>
    </row>
    <row r="55" spans="1:10" ht="15">
      <c r="A55" s="104"/>
      <c r="B55" s="107" t="s">
        <v>1066</v>
      </c>
      <c r="C55" s="107"/>
      <c r="D55" s="107"/>
      <c r="E55" s="107"/>
      <c r="F55" s="107"/>
      <c r="G55" s="107"/>
      <c r="H55" s="107"/>
      <c r="I55" s="107"/>
      <c r="J55" s="96"/>
    </row>
    <row r="56" spans="1:10" ht="15">
      <c r="A56" s="108" t="str">
        <f>IF(B56="", "Choose from drop-down --&gt;", _xlfn.XLOOKUP(B56,'Lookup Net Position'!$B$2:$B$515,'Lookup Net Position'!$C$2:$C$515))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1">
        <f t="shared" ref="J56:J66" si="9">IF(J$7="","",SUM(D56:I56))</f>
        <v>0</v>
      </c>
    </row>
    <row r="57" spans="1:10" ht="15">
      <c r="A57" s="108" t="str">
        <f>IF(B57="", "Choose from drop-down --&gt;", _xlfn.XLOOKUP(B57,'Lookup Net Position'!$B$2:$B$515,'Lookup Net Position'!$C$2:$C$515))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1">
        <f t="shared" si="9"/>
        <v>0</v>
      </c>
    </row>
    <row r="58" spans="1:10" ht="15">
      <c r="A58" s="108" t="str">
        <f>IF(B58="", "Choose from drop-down --&gt;", _xlfn.XLOOKUP(B58,'Lookup Net Position'!$B$2:$B$515,'Lookup Net Position'!$C$2:$C$515))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1">
        <f t="shared" si="9"/>
        <v>0</v>
      </c>
    </row>
    <row r="59" spans="1:10" ht="15" hidden="1">
      <c r="A59" s="108" t="str">
        <f>IF(B59="", "Choose from drop-down --&gt;", _xlfn.XLOOKUP(B59,'Lookup Net Position'!$B$2:$B$515,'Lookup Net Position'!$C$2:$C$515))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1">
        <f t="shared" si="9"/>
        <v>0</v>
      </c>
    </row>
    <row r="60" spans="1:10" ht="15" hidden="1">
      <c r="A60" s="108" t="str">
        <f>IF(B60="", "Choose from drop-down --&gt;", _xlfn.XLOOKUP(B60,'Lookup Net Position'!$B$2:$B$515,'Lookup Net Position'!$C$2:$C$515))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1">
        <f t="shared" ref="J60:J64" si="10">IF(J$7="","",SUM(D60:I60))</f>
        <v>0</v>
      </c>
    </row>
    <row r="61" spans="1:10" ht="15" hidden="1">
      <c r="A61" s="108" t="str">
        <f>IF(B61="", "Choose from drop-down --&gt;", _xlfn.XLOOKUP(B61,'Lookup Net Position'!$B$2:$B$515,'Lookup Net Position'!$C$2:$C$515))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1">
        <f t="shared" si="10"/>
        <v>0</v>
      </c>
    </row>
    <row r="62" spans="1:10" ht="15" hidden="1">
      <c r="A62" s="108" t="str">
        <f>IF(B62="", "Choose from drop-down --&gt;", _xlfn.XLOOKUP(B62,'Lookup Net Position'!$B$2:$B$515,'Lookup Net Position'!$C$2:$C$515))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1">
        <f t="shared" si="10"/>
        <v>0</v>
      </c>
    </row>
    <row r="63" spans="1:10" ht="15" hidden="1">
      <c r="A63" s="108" t="str">
        <f>IF(B63="", "Choose from drop-down --&gt;", _xlfn.XLOOKUP(B63,'Lookup Net Position'!$B$2:$B$515,'Lookup Net Position'!$C$2:$C$515))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1">
        <f t="shared" si="10"/>
        <v>0</v>
      </c>
    </row>
    <row r="64" spans="1:10" ht="15">
      <c r="A64" s="108" t="str">
        <f>IF(B64="", "Choose from drop-down --&gt;", _xlfn.XLOOKUP(B64,'Lookup Net Position'!$B$2:$B$515,'Lookup Net Position'!$C$2:$C$515))</f>
        <v>Choose from drop-down --&gt;</v>
      </c>
      <c r="B64" s="109"/>
      <c r="C64" s="208"/>
      <c r="D64" s="208"/>
      <c r="E64" s="208"/>
      <c r="F64" s="208"/>
      <c r="G64" s="208"/>
      <c r="H64" s="208"/>
      <c r="I64" s="208"/>
      <c r="J64" s="231">
        <f t="shared" si="10"/>
        <v>0</v>
      </c>
    </row>
    <row r="65" spans="1:10" ht="15">
      <c r="A65" s="108" t="s">
        <v>37</v>
      </c>
      <c r="B65" s="108" t="s">
        <v>38</v>
      </c>
      <c r="C65" s="231">
        <f>SUM(C56:C64)</f>
        <v>0</v>
      </c>
      <c r="D65" s="231" t="str">
        <f t="shared" ref="D65:I65" si="11">IF(D$7="Type fund name","",SUM(D56:D64))</f>
        <v/>
      </c>
      <c r="E65" s="231" t="str">
        <f t="shared" si="11"/>
        <v/>
      </c>
      <c r="F65" s="231" t="str">
        <f t="shared" si="11"/>
        <v/>
      </c>
      <c r="G65" s="231" t="str">
        <f t="shared" si="11"/>
        <v/>
      </c>
      <c r="H65" s="231" t="str">
        <f t="shared" si="11"/>
        <v/>
      </c>
      <c r="I65" s="231" t="str">
        <f t="shared" si="11"/>
        <v/>
      </c>
      <c r="J65" s="231">
        <f t="shared" si="9"/>
        <v>0</v>
      </c>
    </row>
    <row r="66" spans="1:10" ht="15">
      <c r="A66" s="114" t="s">
        <v>39</v>
      </c>
      <c r="B66" s="111" t="s">
        <v>40</v>
      </c>
      <c r="C66" s="219">
        <f>C54+C65</f>
        <v>0</v>
      </c>
      <c r="D66" s="219" t="str">
        <f t="shared" ref="D66:I66" si="12">IF(D$7 = "Type fund name", "", D54+D65)</f>
        <v/>
      </c>
      <c r="E66" s="219" t="str">
        <f t="shared" si="12"/>
        <v/>
      </c>
      <c r="F66" s="219" t="str">
        <f t="shared" si="12"/>
        <v/>
      </c>
      <c r="G66" s="219" t="str">
        <f t="shared" si="12"/>
        <v/>
      </c>
      <c r="H66" s="219" t="str">
        <f t="shared" si="12"/>
        <v/>
      </c>
      <c r="I66" s="219" t="str">
        <f t="shared" si="12"/>
        <v/>
      </c>
      <c r="J66" s="233">
        <f t="shared" si="9"/>
        <v>0</v>
      </c>
    </row>
    <row r="67" spans="1:10" ht="15">
      <c r="A67" s="104"/>
      <c r="B67" s="104"/>
      <c r="C67" s="112"/>
      <c r="D67" s="112"/>
      <c r="E67" s="112"/>
      <c r="F67" s="112"/>
      <c r="G67" s="112"/>
      <c r="H67" s="112"/>
      <c r="I67" s="112"/>
      <c r="J67" s="107"/>
    </row>
    <row r="68" spans="1:10" ht="15">
      <c r="A68" s="104"/>
      <c r="B68" s="105" t="s">
        <v>46</v>
      </c>
      <c r="C68" s="105"/>
      <c r="D68" s="105"/>
      <c r="E68" s="105"/>
      <c r="F68" s="105"/>
      <c r="G68" s="105"/>
      <c r="H68" s="105"/>
      <c r="I68" s="105"/>
      <c r="J68" s="115"/>
    </row>
    <row r="69" spans="1:10" ht="15">
      <c r="A69" s="108" t="str">
        <f>IF(B69="", "Choose from drop-down --&gt;", _xlfn.XLOOKUP(B69,'Lookup Net Position'!$B$2:$B$515,'Lookup Net Position'!$C$2:$C$515))</f>
        <v>Choose from drop-down --&gt;</v>
      </c>
      <c r="B69" s="109"/>
      <c r="C69" s="208"/>
      <c r="D69" s="208"/>
      <c r="E69" s="208"/>
      <c r="F69" s="208"/>
      <c r="G69" s="208"/>
      <c r="H69" s="208"/>
      <c r="I69" s="208"/>
      <c r="J69" s="231">
        <f t="shared" ref="J69:J78" si="13">IF(J$7="","",SUM(D69:I69))</f>
        <v>0</v>
      </c>
    </row>
    <row r="70" spans="1:10" ht="15">
      <c r="A70" s="108" t="str">
        <f>IF(B70="", "Choose from drop-down --&gt;", _xlfn.XLOOKUP(B70,'Lookup Net Position'!$B$2:$B$515,'Lookup Net Position'!$C$2:$C$515))</f>
        <v>Choose from drop-down --&gt;</v>
      </c>
      <c r="B70" s="109"/>
      <c r="C70" s="208"/>
      <c r="D70" s="208"/>
      <c r="E70" s="208"/>
      <c r="F70" s="208"/>
      <c r="G70" s="208"/>
      <c r="H70" s="208"/>
      <c r="I70" s="208"/>
      <c r="J70" s="231">
        <f t="shared" si="13"/>
        <v>0</v>
      </c>
    </row>
    <row r="71" spans="1:10" ht="15">
      <c r="A71" s="108" t="str">
        <f>IF(B71="", "Choose from drop-down --&gt;", _xlfn.XLOOKUP(B71,'Lookup Net Position'!$B$2:$B$515,'Lookup Net Position'!$C$2:$C$515))</f>
        <v>Choose from drop-down --&gt;</v>
      </c>
      <c r="B71" s="109"/>
      <c r="C71" s="208"/>
      <c r="D71" s="208"/>
      <c r="E71" s="208"/>
      <c r="F71" s="208"/>
      <c r="G71" s="208"/>
      <c r="H71" s="208"/>
      <c r="I71" s="208"/>
      <c r="J71" s="231">
        <f t="shared" si="13"/>
        <v>0</v>
      </c>
    </row>
    <row r="72" spans="1:10" ht="15" hidden="1">
      <c r="A72" s="108" t="str">
        <f>IF(B72="", "Choose from drop-down --&gt;", _xlfn.XLOOKUP(B72,'Lookup Net Position'!$B$2:$B$515,'Lookup Net Position'!$C$2:$C$515))</f>
        <v>Choose from drop-down --&gt;</v>
      </c>
      <c r="B72" s="109"/>
      <c r="C72" s="208"/>
      <c r="D72" s="208"/>
      <c r="E72" s="208"/>
      <c r="F72" s="208"/>
      <c r="G72" s="208"/>
      <c r="H72" s="208"/>
      <c r="I72" s="208"/>
      <c r="J72" s="231">
        <f t="shared" si="13"/>
        <v>0</v>
      </c>
    </row>
    <row r="73" spans="1:10" ht="15" hidden="1">
      <c r="A73" s="108" t="str">
        <f>IF(B73="", "Choose from drop-down --&gt;", _xlfn.XLOOKUP(B73,'Lookup Net Position'!$B$2:$B$515,'Lookup Net Position'!$C$2:$C$515))</f>
        <v>Choose from drop-down --&gt;</v>
      </c>
      <c r="B73" s="109"/>
      <c r="C73" s="208"/>
      <c r="D73" s="208"/>
      <c r="E73" s="208"/>
      <c r="F73" s="208"/>
      <c r="G73" s="208"/>
      <c r="H73" s="208"/>
      <c r="I73" s="208"/>
      <c r="J73" s="231">
        <f t="shared" si="13"/>
        <v>0</v>
      </c>
    </row>
    <row r="74" spans="1:10" ht="15" hidden="1">
      <c r="A74" s="108" t="str">
        <f>IF(B74="", "Choose from drop-down --&gt;", _xlfn.XLOOKUP(B74,'Lookup Net Position'!$B$2:$B$515,'Lookup Net Position'!$C$2:$C$515))</f>
        <v>Choose from drop-down --&gt;</v>
      </c>
      <c r="B74" s="109"/>
      <c r="C74" s="208"/>
      <c r="D74" s="208"/>
      <c r="E74" s="208"/>
      <c r="F74" s="208"/>
      <c r="G74" s="208"/>
      <c r="H74" s="208"/>
      <c r="I74" s="208"/>
      <c r="J74" s="231">
        <f t="shared" si="13"/>
        <v>0</v>
      </c>
    </row>
    <row r="75" spans="1:10" ht="15" hidden="1">
      <c r="A75" s="108" t="str">
        <f>IF(B75="", "Choose from drop-down --&gt;", _xlfn.XLOOKUP(B75,'Lookup Net Position'!$B$2:$B$515,'Lookup Net Position'!$C$2:$C$515))</f>
        <v>Choose from drop-down --&gt;</v>
      </c>
      <c r="B75" s="109"/>
      <c r="C75" s="208"/>
      <c r="D75" s="208"/>
      <c r="E75" s="208"/>
      <c r="F75" s="208"/>
      <c r="G75" s="208"/>
      <c r="H75" s="208"/>
      <c r="I75" s="208"/>
      <c r="J75" s="231">
        <f t="shared" si="13"/>
        <v>0</v>
      </c>
    </row>
    <row r="76" spans="1:10" ht="15" hidden="1">
      <c r="A76" s="108" t="str">
        <f>IF(B76="", "Choose from drop-down --&gt;", _xlfn.XLOOKUP(B76,'Lookup Net Position'!$B$2:$B$515,'Lookup Net Position'!$C$2:$C$515))</f>
        <v>Choose from drop-down --&gt;</v>
      </c>
      <c r="B76" s="109"/>
      <c r="C76" s="208"/>
      <c r="D76" s="208"/>
      <c r="E76" s="208"/>
      <c r="F76" s="208"/>
      <c r="G76" s="208"/>
      <c r="H76" s="208"/>
      <c r="I76" s="208"/>
      <c r="J76" s="231">
        <f t="shared" si="13"/>
        <v>0</v>
      </c>
    </row>
    <row r="77" spans="1:10" ht="15">
      <c r="A77" s="108" t="str">
        <f>IF(B77="", "Choose from drop-down --&gt;", _xlfn.XLOOKUP(B77,'Lookup Net Position'!$B$2:$B$515,'Lookup Net Position'!$C$2:$C$515))</f>
        <v>Choose from drop-down --&gt;</v>
      </c>
      <c r="B77" s="109"/>
      <c r="C77" s="208"/>
      <c r="D77" s="208"/>
      <c r="E77" s="208"/>
      <c r="F77" s="208"/>
      <c r="G77" s="208"/>
      <c r="H77" s="208"/>
      <c r="I77" s="208"/>
      <c r="J77" s="231">
        <f t="shared" si="13"/>
        <v>0</v>
      </c>
    </row>
    <row r="78" spans="1:10" ht="15">
      <c r="A78" s="111" t="s">
        <v>50</v>
      </c>
      <c r="B78" s="111" t="s">
        <v>51</v>
      </c>
      <c r="C78" s="219">
        <f>IF(C7="","",SUM(C69:C77))</f>
        <v>0</v>
      </c>
      <c r="D78" s="219" t="str">
        <f t="shared" ref="D78:I78" si="14">IF(D7="Type fund name","",SUM(D69:D77))</f>
        <v/>
      </c>
      <c r="E78" s="219" t="str">
        <f t="shared" si="14"/>
        <v/>
      </c>
      <c r="F78" s="219" t="str">
        <f t="shared" si="14"/>
        <v/>
      </c>
      <c r="G78" s="219" t="str">
        <f t="shared" si="14"/>
        <v/>
      </c>
      <c r="H78" s="219" t="str">
        <f t="shared" si="14"/>
        <v/>
      </c>
      <c r="I78" s="219" t="str">
        <f t="shared" si="14"/>
        <v/>
      </c>
      <c r="J78" s="232">
        <f t="shared" si="13"/>
        <v>0</v>
      </c>
    </row>
    <row r="79" spans="1:10" ht="16">
      <c r="C79" s="116"/>
      <c r="D79" s="116"/>
      <c r="E79" s="116"/>
      <c r="F79" s="116"/>
      <c r="G79" s="116"/>
      <c r="H79" s="116"/>
      <c r="I79" s="116"/>
      <c r="J79" s="112"/>
    </row>
    <row r="80" spans="1:10" ht="15">
      <c r="J80" s="112"/>
    </row>
    <row r="81" spans="10:10" ht="15">
      <c r="J81" s="112"/>
    </row>
    <row r="82" spans="10:10" ht="15">
      <c r="J82" s="112"/>
    </row>
    <row r="83" spans="10:10" ht="15">
      <c r="J83" s="112"/>
    </row>
    <row r="84" spans="10:10" ht="15">
      <c r="J84" s="112"/>
    </row>
    <row r="85" spans="10:10" ht="15">
      <c r="J85" s="112"/>
    </row>
    <row r="86" spans="10:10" ht="15">
      <c r="J86" s="112"/>
    </row>
    <row r="87" spans="10:10" ht="15">
      <c r="J87" s="112"/>
    </row>
    <row r="88" spans="10:10" ht="15">
      <c r="J88" s="112"/>
    </row>
    <row r="89" spans="10:10" ht="15">
      <c r="J89" s="112"/>
    </row>
    <row r="90" spans="10:10" ht="15">
      <c r="J90" s="112"/>
    </row>
    <row r="91" spans="10:10" ht="15">
      <c r="J91" s="112"/>
    </row>
    <row r="92" spans="10:10" ht="15">
      <c r="J92" s="112"/>
    </row>
    <row r="93" spans="10:10" ht="15">
      <c r="J93" s="112"/>
    </row>
    <row r="94" spans="10:10" ht="15">
      <c r="J94" s="112"/>
    </row>
    <row r="95" spans="10:10" ht="15">
      <c r="J95" s="112"/>
    </row>
    <row r="96" spans="10:10" ht="15">
      <c r="J96" s="112"/>
    </row>
    <row r="97" spans="10:10" ht="15">
      <c r="J97" s="112"/>
    </row>
    <row r="98" spans="10:10" ht="15">
      <c r="J98" s="112"/>
    </row>
    <row r="99" spans="10:10" ht="15">
      <c r="J99" s="112"/>
    </row>
    <row r="100" spans="10:10" ht="15">
      <c r="J100" s="112"/>
    </row>
    <row r="101" spans="10:10" ht="15">
      <c r="J101" s="112"/>
    </row>
    <row r="102" spans="10:10" ht="15">
      <c r="J102" s="112"/>
    </row>
    <row r="103" spans="10:10" ht="15">
      <c r="J103" s="112"/>
    </row>
    <row r="104" spans="10:10" ht="15">
      <c r="J104" s="112"/>
    </row>
    <row r="105" spans="10:10" ht="15">
      <c r="J105" s="112"/>
    </row>
    <row r="106" spans="10:10" ht="15">
      <c r="J106" s="112"/>
    </row>
  </sheetData>
  <sheetProtection formatRows="0" insertRows="0" deleteRows="0"/>
  <conditionalFormatting sqref="C24 C38 C54:I54 C65:C66 C78:I78">
    <cfRule type="expression" dxfId="30" priority="6" stopIfTrue="1">
      <formula>C$7=""</formula>
    </cfRule>
  </conditionalFormatting>
  <conditionalFormatting sqref="D65:I65">
    <cfRule type="expression" dxfId="29" priority="4" stopIfTrue="1">
      <formula>D$7=""</formula>
    </cfRule>
  </conditionalFormatting>
  <conditionalFormatting sqref="K7">
    <cfRule type="expression" dxfId="28" priority="3" stopIfTrue="1">
      <formula>K$6=""</formula>
    </cfRule>
  </conditionalFormatting>
  <dataValidations count="5">
    <dataValidation type="list" allowBlank="1" showInputMessage="1" showErrorMessage="1" sqref="B43:B53" xr:uid="{3020B3D5-A2C3-4F4B-8EFD-A19414110BEC}">
      <formula1>current_liabilities</formula1>
    </dataValidation>
    <dataValidation type="list" allowBlank="1" showInputMessage="1" showErrorMessage="1" sqref="B56:B64" xr:uid="{0AF5B33B-114A-5D47-AC98-0EF208D28A50}">
      <formula1>noncurrent_liabilities</formula1>
    </dataValidation>
    <dataValidation type="list" allowBlank="1" showInputMessage="1" showErrorMessage="1" sqref="B69:B77" xr:uid="{62718926-C752-384A-817F-8A854F7BD996}">
      <formula1>net_position</formula1>
    </dataValidation>
    <dataValidation type="list" allowBlank="1" showInputMessage="1" showErrorMessage="1" sqref="B26:B37" xr:uid="{E796ED53-BB10-BA41-A5DA-36CA177F44A2}">
      <formula1>noncurrent_assets</formula1>
    </dataValidation>
    <dataValidation type="list" allowBlank="1" showInputMessage="1" showErrorMessage="1" sqref="B10:B23" xr:uid="{BEF100DB-73F2-E445-82C4-2C8C8EBF4AB4}">
      <formula1>current_assets</formula1>
    </dataValidation>
  </dataValidation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E89D-FF0D-4A4E-9F8C-46951421D998}">
  <sheetPr>
    <tabColor theme="9"/>
  </sheetPr>
  <dimension ref="A1:J99"/>
  <sheetViews>
    <sheetView zoomScale="75" zoomScaleNormal="90" workbookViewId="0">
      <selection activeCell="B27" sqref="B27"/>
    </sheetView>
  </sheetViews>
  <sheetFormatPr baseColWidth="10" defaultColWidth="9" defaultRowHeight="13"/>
  <cols>
    <col min="1" max="1" width="23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0" ht="16">
      <c r="A1" s="80" t="s">
        <v>1062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0" ht="16">
      <c r="A2" s="85" t="s">
        <v>1088</v>
      </c>
      <c r="B2" s="86" t="s">
        <v>1722</v>
      </c>
      <c r="C2" s="82"/>
      <c r="D2" s="82"/>
      <c r="E2" s="82"/>
      <c r="F2" s="82"/>
      <c r="G2" s="82"/>
      <c r="H2" s="82"/>
      <c r="I2" s="82"/>
      <c r="J2" s="83"/>
    </row>
    <row r="3" spans="1:10" ht="34">
      <c r="A3" s="85" t="s">
        <v>1063</v>
      </c>
      <c r="B3" s="121" t="s">
        <v>2285</v>
      </c>
      <c r="C3" s="122"/>
      <c r="D3" s="82"/>
      <c r="E3" s="82"/>
      <c r="F3" s="82"/>
      <c r="G3" s="82"/>
      <c r="H3" s="82"/>
      <c r="I3" s="82"/>
      <c r="J3" s="83"/>
    </row>
    <row r="4" spans="1:10" ht="17" thickBot="1">
      <c r="A4" s="87" t="s">
        <v>1064</v>
      </c>
      <c r="B4" s="230" t="str">
        <f>_xlfn.CONCAT("For the year ended ", TEXT('Master Info'!C4, "mmmm dd, yyyy"))</f>
        <v>For the year ended June 30, 2022</v>
      </c>
      <c r="C4" s="82"/>
      <c r="D4" s="82"/>
      <c r="E4" s="82"/>
      <c r="F4" s="82"/>
      <c r="G4" s="82"/>
      <c r="H4" s="82"/>
      <c r="I4" s="82"/>
      <c r="J4" s="82"/>
    </row>
    <row r="5" spans="1:10" ht="16">
      <c r="A5" s="88"/>
      <c r="B5" s="89"/>
      <c r="C5" s="82"/>
      <c r="D5" s="82"/>
      <c r="E5" s="82"/>
      <c r="F5" s="82"/>
      <c r="G5" s="82"/>
      <c r="H5" s="82"/>
      <c r="I5" s="82"/>
      <c r="J5" s="82"/>
    </row>
    <row r="6" spans="1:10" s="97" customFormat="1" ht="45" customHeight="1">
      <c r="A6" s="91"/>
      <c r="B6" s="92"/>
      <c r="C6" s="93" t="s">
        <v>2</v>
      </c>
      <c r="D6" s="94" t="s">
        <v>1723</v>
      </c>
      <c r="E6" s="95"/>
      <c r="F6" s="95"/>
      <c r="G6" s="95"/>
      <c r="H6" s="95"/>
      <c r="I6" s="95"/>
      <c r="J6" s="96"/>
    </row>
    <row r="7" spans="1:10" ht="16">
      <c r="A7" s="98" t="s">
        <v>1</v>
      </c>
      <c r="B7" s="99"/>
      <c r="C7" s="100" t="s">
        <v>1724</v>
      </c>
      <c r="D7" s="101" t="s">
        <v>1095</v>
      </c>
      <c r="E7" s="101" t="s">
        <v>1095</v>
      </c>
      <c r="F7" s="101" t="s">
        <v>1095</v>
      </c>
      <c r="G7" s="101" t="s">
        <v>1095</v>
      </c>
      <c r="H7" s="101" t="s">
        <v>1095</v>
      </c>
      <c r="I7" s="101" t="s">
        <v>1095</v>
      </c>
      <c r="J7" s="102" t="str">
        <f>IF((COUNTIF(D7:I7, "Type fund name") + COUNTIF(D7:I7, "")) &lt;5, "Totals", "Totals")</f>
        <v>Totals</v>
      </c>
    </row>
    <row r="8" spans="1:10" ht="15">
      <c r="A8" s="104"/>
      <c r="B8" s="128" t="s">
        <v>2297</v>
      </c>
      <c r="C8" s="127"/>
      <c r="D8" s="127"/>
      <c r="E8" s="127"/>
      <c r="F8" s="127"/>
      <c r="G8" s="127"/>
      <c r="H8" s="127"/>
      <c r="I8" s="127"/>
      <c r="J8" s="127"/>
    </row>
    <row r="9" spans="1:10" ht="15">
      <c r="A9" s="108" t="str">
        <f>IF(B9="", "Choose from drop-down --&gt;", _xlfn.XLOOKUP(B9,'Lookup PropFunds'!$A$2:$A$301,'Lookup PropFunds'!$C$2:$C$301))</f>
        <v>Choose from drop-down --&gt;</v>
      </c>
      <c r="B9" s="133"/>
      <c r="C9" s="208"/>
      <c r="D9" s="208"/>
      <c r="E9" s="208"/>
      <c r="F9" s="208"/>
      <c r="G9" s="208"/>
      <c r="H9" s="208"/>
      <c r="I9" s="208"/>
      <c r="J9" s="231">
        <f t="shared" ref="J9:J22" si="0">IF(J$7="","",SUM(D9:I9))</f>
        <v>0</v>
      </c>
    </row>
    <row r="10" spans="1:10" ht="15">
      <c r="A10" s="108" t="str">
        <f>IF(B10="", "Choose from drop-down --&gt;", _xlfn.XLOOKUP(B10,'Lookup PropFunds'!$A$2:$A$301,'Lookup PropFunds'!$C$2:$C$301))</f>
        <v>Choose from drop-down --&gt;</v>
      </c>
      <c r="B10" s="133"/>
      <c r="C10" s="208"/>
      <c r="D10" s="208"/>
      <c r="E10" s="208"/>
      <c r="F10" s="208"/>
      <c r="G10" s="208"/>
      <c r="H10" s="208"/>
      <c r="I10" s="208"/>
      <c r="J10" s="231">
        <f t="shared" si="0"/>
        <v>0</v>
      </c>
    </row>
    <row r="11" spans="1:10" ht="15">
      <c r="A11" s="108" t="str">
        <f>IF(B11="", "Choose from drop-down --&gt;", _xlfn.XLOOKUP(B11,'Lookup PropFunds'!$A$2:$A$301,'Lookup PropFunds'!$C$2:$C$301))</f>
        <v>Choose from drop-down --&gt;</v>
      </c>
      <c r="B11" s="133"/>
      <c r="C11" s="208"/>
      <c r="D11" s="208"/>
      <c r="E11" s="208"/>
      <c r="F11" s="208"/>
      <c r="G11" s="208"/>
      <c r="H11" s="208"/>
      <c r="I11" s="208"/>
      <c r="J11" s="231">
        <f t="shared" si="0"/>
        <v>0</v>
      </c>
    </row>
    <row r="12" spans="1:10" ht="15">
      <c r="A12" s="108" t="str">
        <f>IF(B12="", "Choose from drop-down --&gt;", _xlfn.XLOOKUP(B12,'Lookup PropFunds'!$A$2:$A$301,'Lookup PropFunds'!$C$2:$C$301))</f>
        <v>Choose from drop-down --&gt;</v>
      </c>
      <c r="B12" s="133"/>
      <c r="C12" s="208"/>
      <c r="D12" s="208"/>
      <c r="E12" s="208"/>
      <c r="F12" s="208"/>
      <c r="G12" s="208"/>
      <c r="H12" s="208"/>
      <c r="I12" s="208"/>
      <c r="J12" s="231">
        <f t="shared" si="0"/>
        <v>0</v>
      </c>
    </row>
    <row r="13" spans="1:10" ht="15">
      <c r="A13" s="108" t="str">
        <f>IF(B13="", "Choose from drop-down --&gt;", _xlfn.XLOOKUP(B13,'Lookup PropFunds'!$A$2:$A$301,'Lookup PropFunds'!$C$2:$C$301))</f>
        <v>Choose from drop-down --&gt;</v>
      </c>
      <c r="B13" s="133"/>
      <c r="C13" s="208"/>
      <c r="D13" s="208"/>
      <c r="E13" s="208"/>
      <c r="F13" s="208"/>
      <c r="G13" s="208"/>
      <c r="H13" s="208"/>
      <c r="I13" s="208"/>
      <c r="J13" s="231">
        <f t="shared" si="0"/>
        <v>0</v>
      </c>
    </row>
    <row r="14" spans="1:10" ht="15">
      <c r="A14" s="108" t="str">
        <f>IF(B14="", "Choose from drop-down --&gt;", _xlfn.XLOOKUP(B14,'Lookup PropFunds'!$A$2:$A$301,'Lookup PropFunds'!$C$2:$C$301))</f>
        <v>Choose from drop-down --&gt;</v>
      </c>
      <c r="B14" s="133"/>
      <c r="C14" s="208"/>
      <c r="D14" s="208"/>
      <c r="E14" s="208"/>
      <c r="F14" s="208"/>
      <c r="G14" s="208"/>
      <c r="H14" s="208"/>
      <c r="I14" s="208"/>
      <c r="J14" s="231">
        <f t="shared" si="0"/>
        <v>0</v>
      </c>
    </row>
    <row r="15" spans="1:10" ht="15">
      <c r="A15" s="108" t="str">
        <f>IF(B15="", "Choose from drop-down --&gt;", _xlfn.XLOOKUP(B15,'Lookup PropFunds'!$A$2:$A$301,'Lookup PropFunds'!$C$2:$C$301))</f>
        <v>Choose from drop-down --&gt;</v>
      </c>
      <c r="B15" s="133"/>
      <c r="C15" s="208"/>
      <c r="D15" s="208"/>
      <c r="E15" s="208"/>
      <c r="F15" s="208"/>
      <c r="G15" s="208"/>
      <c r="H15" s="208"/>
      <c r="I15" s="208"/>
      <c r="J15" s="231">
        <f t="shared" si="0"/>
        <v>0</v>
      </c>
    </row>
    <row r="16" spans="1:10" ht="15">
      <c r="A16" s="108" t="str">
        <f>IF(B16="", "Choose from drop-down --&gt;", _xlfn.XLOOKUP(B16,'Lookup PropFunds'!$A$2:$A$301,'Lookup PropFunds'!$C$2:$C$301))</f>
        <v>Choose from drop-down --&gt;</v>
      </c>
      <c r="B16" s="133"/>
      <c r="C16" s="208"/>
      <c r="D16" s="208"/>
      <c r="E16" s="208"/>
      <c r="F16" s="208"/>
      <c r="G16" s="208"/>
      <c r="H16" s="208"/>
      <c r="I16" s="208"/>
      <c r="J16" s="231">
        <f t="shared" si="0"/>
        <v>0</v>
      </c>
    </row>
    <row r="17" spans="1:10" ht="15">
      <c r="A17" s="108" t="str">
        <f>IF(B17="", "Choose from drop-down --&gt;", _xlfn.XLOOKUP(B17,'Lookup PropFunds'!$A$2:$A$301,'Lookup PropFunds'!$C$2:$C$301))</f>
        <v>Choose from drop-down --&gt;</v>
      </c>
      <c r="B17" s="133"/>
      <c r="C17" s="208"/>
      <c r="D17" s="208"/>
      <c r="E17" s="208"/>
      <c r="F17" s="208"/>
      <c r="G17" s="208"/>
      <c r="H17" s="208"/>
      <c r="I17" s="208"/>
      <c r="J17" s="231">
        <f t="shared" si="0"/>
        <v>0</v>
      </c>
    </row>
    <row r="18" spans="1:10" ht="15" hidden="1">
      <c r="A18" s="108" t="str">
        <f>IF(B18="", "Choose from drop-down --&gt;", _xlfn.XLOOKUP(B18,'Lookup PropFunds'!$A$2:$A$301,'Lookup PropFunds'!$C$2:$C$301))</f>
        <v>Choose from drop-down --&gt;</v>
      </c>
      <c r="B18" s="133"/>
      <c r="C18" s="208"/>
      <c r="D18" s="208"/>
      <c r="E18" s="208"/>
      <c r="F18" s="208"/>
      <c r="G18" s="208"/>
      <c r="H18" s="208"/>
      <c r="I18" s="208"/>
      <c r="J18" s="231">
        <f t="shared" si="0"/>
        <v>0</v>
      </c>
    </row>
    <row r="19" spans="1:10" ht="15" hidden="1">
      <c r="A19" s="108" t="str">
        <f>IF(B19="", "Choose from drop-down --&gt;", _xlfn.XLOOKUP(B19,'Lookup PropFunds'!$A$2:$A$301,'Lookup PropFunds'!$C$2:$C$301))</f>
        <v>Choose from drop-down --&gt;</v>
      </c>
      <c r="B19" s="133"/>
      <c r="C19" s="208"/>
      <c r="D19" s="208"/>
      <c r="E19" s="208"/>
      <c r="F19" s="208"/>
      <c r="G19" s="208"/>
      <c r="H19" s="208"/>
      <c r="I19" s="208"/>
      <c r="J19" s="231">
        <f t="shared" si="0"/>
        <v>0</v>
      </c>
    </row>
    <row r="20" spans="1:10" ht="15" hidden="1">
      <c r="A20" s="108" t="str">
        <f>IF(B20="", "Choose from drop-down --&gt;", _xlfn.XLOOKUP(B20,'Lookup PropFunds'!$A$2:$A$301,'Lookup PropFunds'!$C$2:$C$301))</f>
        <v>Choose from drop-down --&gt;</v>
      </c>
      <c r="B20" s="133"/>
      <c r="C20" s="208"/>
      <c r="D20" s="208"/>
      <c r="E20" s="208"/>
      <c r="F20" s="208"/>
      <c r="G20" s="208"/>
      <c r="H20" s="208"/>
      <c r="I20" s="208"/>
      <c r="J20" s="231">
        <f t="shared" si="0"/>
        <v>0</v>
      </c>
    </row>
    <row r="21" spans="1:10" ht="15" hidden="1">
      <c r="A21" s="108" t="str">
        <f>IF(B21="", "Choose from drop-down --&gt;", _xlfn.XLOOKUP(B21,'Lookup PropFunds'!$A$2:$A$301,'Lookup PropFunds'!$C$2:$C$301))</f>
        <v>Choose from drop-down --&gt;</v>
      </c>
      <c r="B21" s="133"/>
      <c r="C21" s="208"/>
      <c r="D21" s="208"/>
      <c r="E21" s="208"/>
      <c r="F21" s="208"/>
      <c r="G21" s="208"/>
      <c r="H21" s="208"/>
      <c r="I21" s="208"/>
      <c r="J21" s="231">
        <f t="shared" si="0"/>
        <v>0</v>
      </c>
    </row>
    <row r="22" spans="1:10" ht="15">
      <c r="A22" s="108" t="str">
        <f>IF(B22="", "Choose from drop-down --&gt;", _xlfn.XLOOKUP(B22,'Lookup PropFunds'!$A$2:$A$301,'Lookup PropFunds'!$C$2:$C$301))</f>
        <v>Choose from drop-down --&gt;</v>
      </c>
      <c r="B22" s="133"/>
      <c r="C22" s="208"/>
      <c r="D22" s="208"/>
      <c r="E22" s="208"/>
      <c r="F22" s="208"/>
      <c r="G22" s="208"/>
      <c r="H22" s="208"/>
      <c r="I22" s="208"/>
      <c r="J22" s="231">
        <f t="shared" si="0"/>
        <v>0</v>
      </c>
    </row>
    <row r="23" spans="1:10" ht="15">
      <c r="A23" s="108" t="s">
        <v>2287</v>
      </c>
      <c r="B23" s="108" t="s">
        <v>2288</v>
      </c>
      <c r="C23" s="231">
        <f>IF(C$7="","",SUM(C9:C22))</f>
        <v>0</v>
      </c>
      <c r="D23" s="231" t="str">
        <f t="shared" ref="D23:I23" si="1">IF(D$7="Type fund name","",SUM(D9:D22))</f>
        <v/>
      </c>
      <c r="E23" s="231" t="str">
        <f t="shared" si="1"/>
        <v/>
      </c>
      <c r="F23" s="231" t="str">
        <f t="shared" si="1"/>
        <v/>
      </c>
      <c r="G23" s="231" t="str">
        <f t="shared" si="1"/>
        <v/>
      </c>
      <c r="H23" s="231" t="str">
        <f t="shared" si="1"/>
        <v/>
      </c>
      <c r="I23" s="231" t="str">
        <f t="shared" si="1"/>
        <v/>
      </c>
      <c r="J23" s="231">
        <f>IF(J7="","",SUM(J9:J22))</f>
        <v>0</v>
      </c>
    </row>
    <row r="24" spans="1:10" ht="15">
      <c r="A24" s="104"/>
      <c r="B24" s="104"/>
      <c r="C24" s="113"/>
      <c r="D24" s="113"/>
      <c r="E24" s="113"/>
      <c r="F24" s="113"/>
      <c r="G24" s="113"/>
      <c r="H24" s="113"/>
      <c r="I24" s="113"/>
      <c r="J24" s="113"/>
    </row>
    <row r="25" spans="1:10" ht="15">
      <c r="A25" s="104"/>
      <c r="B25" s="128" t="s">
        <v>2296</v>
      </c>
      <c r="C25" s="127"/>
      <c r="D25" s="127"/>
      <c r="E25" s="127"/>
      <c r="F25" s="127"/>
      <c r="G25" s="127"/>
      <c r="H25" s="127"/>
      <c r="I25" s="127"/>
      <c r="J25" s="126"/>
    </row>
    <row r="26" spans="1:10" ht="15">
      <c r="A26" s="108" t="str">
        <f>IF(B26="", "Choose from drop-down --&gt;", _xlfn.XLOOKUP(B26,'Lookup PropFunds'!$A$2:$A$301,'Lookup PropFunds'!$C$2:$C$301))</f>
        <v>Choose from drop-down --&gt;</v>
      </c>
      <c r="B26" s="133"/>
      <c r="C26" s="208"/>
      <c r="D26" s="208"/>
      <c r="E26" s="208"/>
      <c r="F26" s="208"/>
      <c r="G26" s="208"/>
      <c r="H26" s="208"/>
      <c r="I26" s="208"/>
      <c r="J26" s="231">
        <f t="shared" ref="J26:J37" si="2">IF(J$7="","",SUM(D26:I26))</f>
        <v>0</v>
      </c>
    </row>
    <row r="27" spans="1:10" ht="15">
      <c r="A27" s="108" t="str">
        <f>IF(B27="", "Choose from drop-down --&gt;", _xlfn.XLOOKUP(B27,'Lookup PropFunds'!$A$2:$A$301,'Lookup PropFunds'!$C$2:$C$301))</f>
        <v>Choose from drop-down --&gt;</v>
      </c>
      <c r="B27" s="133"/>
      <c r="C27" s="208"/>
      <c r="D27" s="208"/>
      <c r="E27" s="208"/>
      <c r="F27" s="208"/>
      <c r="G27" s="208"/>
      <c r="H27" s="208"/>
      <c r="I27" s="208"/>
      <c r="J27" s="231">
        <f t="shared" si="2"/>
        <v>0</v>
      </c>
    </row>
    <row r="28" spans="1:10" ht="15">
      <c r="A28" s="108" t="str">
        <f>IF(B28="", "Choose from drop-down --&gt;", _xlfn.XLOOKUP(B28,'Lookup PropFunds'!$A$2:$A$301,'Lookup PropFunds'!$C$2:$C$301))</f>
        <v>Choose from drop-down --&gt;</v>
      </c>
      <c r="B28" s="133"/>
      <c r="C28" s="208"/>
      <c r="D28" s="208"/>
      <c r="E28" s="208"/>
      <c r="F28" s="208"/>
      <c r="G28" s="208"/>
      <c r="H28" s="208"/>
      <c r="I28" s="208"/>
      <c r="J28" s="231">
        <f t="shared" si="2"/>
        <v>0</v>
      </c>
    </row>
    <row r="29" spans="1:10" ht="15">
      <c r="A29" s="108" t="str">
        <f>IF(B29="", "Choose from drop-down --&gt;", _xlfn.XLOOKUP(B29,'Lookup PropFunds'!$A$2:$A$301,'Lookup PropFunds'!$C$2:$C$301))</f>
        <v>Choose from drop-down --&gt;</v>
      </c>
      <c r="B29" s="133"/>
      <c r="C29" s="208"/>
      <c r="D29" s="208"/>
      <c r="E29" s="208"/>
      <c r="F29" s="208"/>
      <c r="G29" s="208"/>
      <c r="H29" s="208"/>
      <c r="I29" s="208"/>
      <c r="J29" s="231">
        <f t="shared" si="2"/>
        <v>0</v>
      </c>
    </row>
    <row r="30" spans="1:10" ht="15">
      <c r="A30" s="108" t="str">
        <f>IF(B30="", "Choose from drop-down --&gt;", _xlfn.XLOOKUP(B30,'Lookup PropFunds'!$A$2:$A$301,'Lookup PropFunds'!$C$2:$C$301))</f>
        <v>Choose from drop-down --&gt;</v>
      </c>
      <c r="B30" s="133"/>
      <c r="C30" s="208"/>
      <c r="D30" s="208"/>
      <c r="E30" s="208"/>
      <c r="F30" s="208"/>
      <c r="G30" s="208"/>
      <c r="H30" s="208"/>
      <c r="I30" s="208"/>
      <c r="J30" s="231">
        <f t="shared" si="2"/>
        <v>0</v>
      </c>
    </row>
    <row r="31" spans="1:10" ht="15" hidden="1">
      <c r="A31" s="108" t="str">
        <f>IF(B31="", "Choose from drop-down --&gt;", _xlfn.XLOOKUP(B31,'Lookup PropFunds'!$A$2:$A$301,'Lookup PropFunds'!$C$2:$C$301))</f>
        <v>Choose from drop-down --&gt;</v>
      </c>
      <c r="B31" s="133"/>
      <c r="C31" s="208"/>
      <c r="D31" s="208"/>
      <c r="E31" s="208"/>
      <c r="F31" s="208"/>
      <c r="G31" s="208"/>
      <c r="H31" s="208"/>
      <c r="I31" s="208"/>
      <c r="J31" s="231">
        <f t="shared" si="2"/>
        <v>0</v>
      </c>
    </row>
    <row r="32" spans="1:10" ht="15" hidden="1">
      <c r="A32" s="108" t="str">
        <f>IF(B32="", "Choose from drop-down --&gt;", _xlfn.XLOOKUP(B32,'Lookup PropFunds'!$A$2:$A$301,'Lookup PropFunds'!$C$2:$C$301))</f>
        <v>Choose from drop-down --&gt;</v>
      </c>
      <c r="B32" s="133"/>
      <c r="C32" s="208"/>
      <c r="D32" s="208"/>
      <c r="E32" s="208"/>
      <c r="F32" s="208"/>
      <c r="G32" s="208"/>
      <c r="H32" s="208"/>
      <c r="I32" s="208"/>
      <c r="J32" s="231">
        <f t="shared" si="2"/>
        <v>0</v>
      </c>
    </row>
    <row r="33" spans="1:10" ht="15" hidden="1">
      <c r="A33" s="108" t="str">
        <f>IF(B33="", "Choose from drop-down --&gt;", _xlfn.XLOOKUP(B33,'Lookup PropFunds'!$A$2:$A$301,'Lookup PropFunds'!$C$2:$C$301))</f>
        <v>Choose from drop-down --&gt;</v>
      </c>
      <c r="B33" s="133"/>
      <c r="C33" s="208"/>
      <c r="D33" s="208"/>
      <c r="E33" s="208"/>
      <c r="F33" s="208"/>
      <c r="G33" s="208"/>
      <c r="H33" s="208"/>
      <c r="I33" s="208"/>
      <c r="J33" s="231">
        <f t="shared" si="2"/>
        <v>0</v>
      </c>
    </row>
    <row r="34" spans="1:10" ht="15" hidden="1">
      <c r="A34" s="108" t="str">
        <f>IF(B34="", "Choose from drop-down --&gt;", _xlfn.XLOOKUP(B34,'Lookup PropFunds'!$A$2:$A$301,'Lookup PropFunds'!$C$2:$C$301))</f>
        <v>Choose from drop-down --&gt;</v>
      </c>
      <c r="B34" s="133"/>
      <c r="C34" s="208"/>
      <c r="D34" s="208"/>
      <c r="E34" s="208"/>
      <c r="F34" s="208"/>
      <c r="G34" s="208"/>
      <c r="H34" s="208"/>
      <c r="I34" s="208"/>
      <c r="J34" s="231">
        <f t="shared" si="2"/>
        <v>0</v>
      </c>
    </row>
    <row r="35" spans="1:10" ht="15" hidden="1">
      <c r="A35" s="108" t="str">
        <f>IF(B35="", "Choose from drop-down --&gt;", _xlfn.XLOOKUP(B35,'Lookup PropFunds'!$A$2:$A$301,'Lookup PropFunds'!$C$2:$C$301))</f>
        <v>Choose from drop-down --&gt;</v>
      </c>
      <c r="B35" s="133"/>
      <c r="C35" s="208"/>
      <c r="D35" s="208"/>
      <c r="E35" s="208"/>
      <c r="F35" s="208"/>
      <c r="G35" s="208"/>
      <c r="H35" s="208"/>
      <c r="I35" s="208"/>
      <c r="J35" s="231">
        <f t="shared" si="2"/>
        <v>0</v>
      </c>
    </row>
    <row r="36" spans="1:10" ht="15" hidden="1">
      <c r="A36" s="108" t="str">
        <f>IF(B36="", "Choose from drop-down --&gt;", _xlfn.XLOOKUP(B36,'Lookup PropFunds'!$A$2:$A$301,'Lookup PropFunds'!$C$2:$C$301))</f>
        <v>Choose from drop-down --&gt;</v>
      </c>
      <c r="B36" s="133"/>
      <c r="C36" s="208"/>
      <c r="D36" s="208"/>
      <c r="E36" s="208"/>
      <c r="F36" s="208"/>
      <c r="G36" s="208"/>
      <c r="H36" s="208"/>
      <c r="I36" s="208"/>
      <c r="J36" s="231">
        <f t="shared" si="2"/>
        <v>0</v>
      </c>
    </row>
    <row r="37" spans="1:10" ht="15">
      <c r="A37" s="108" t="str">
        <f>IF(B37="", "Choose from drop-down --&gt;", _xlfn.XLOOKUP(B37,'Lookup PropFunds'!$A$2:$A$301,'Lookup PropFunds'!$C$2:$C$301))</f>
        <v>Choose from drop-down --&gt;</v>
      </c>
      <c r="B37" s="133"/>
      <c r="C37" s="208"/>
      <c r="D37" s="208"/>
      <c r="E37" s="208"/>
      <c r="F37" s="208"/>
      <c r="G37" s="208"/>
      <c r="H37" s="208"/>
      <c r="I37" s="208"/>
      <c r="J37" s="231">
        <f t="shared" si="2"/>
        <v>0</v>
      </c>
    </row>
    <row r="38" spans="1:10" s="97" customFormat="1" ht="15">
      <c r="A38" s="108" t="s">
        <v>2289</v>
      </c>
      <c r="B38" s="108" t="s">
        <v>2290</v>
      </c>
      <c r="C38" s="231">
        <f>IF(C7="","",SUM(C26:C32))</f>
        <v>0</v>
      </c>
      <c r="D38" s="231" t="str">
        <f t="shared" ref="D38:I38" si="3">IF(D$7="Type fund name","",SUM(D26:D32))</f>
        <v/>
      </c>
      <c r="E38" s="231" t="str">
        <f t="shared" si="3"/>
        <v/>
      </c>
      <c r="F38" s="231" t="str">
        <f t="shared" si="3"/>
        <v/>
      </c>
      <c r="G38" s="231" t="str">
        <f t="shared" si="3"/>
        <v/>
      </c>
      <c r="H38" s="231" t="str">
        <f t="shared" si="3"/>
        <v/>
      </c>
      <c r="I38" s="231" t="str">
        <f t="shared" si="3"/>
        <v/>
      </c>
      <c r="J38" s="231">
        <f>IF(J7="","",SUM(J26:J37))</f>
        <v>0</v>
      </c>
    </row>
    <row r="39" spans="1:10" ht="15">
      <c r="A39" s="104"/>
      <c r="B39" s="104"/>
      <c r="C39" s="113"/>
      <c r="D39" s="113"/>
      <c r="E39" s="113"/>
      <c r="F39" s="113"/>
      <c r="G39" s="113"/>
      <c r="H39" s="113"/>
      <c r="I39" s="113"/>
      <c r="J39" s="113"/>
    </row>
    <row r="40" spans="1:10" ht="15">
      <c r="A40" s="104"/>
      <c r="B40" s="128" t="s">
        <v>2298</v>
      </c>
      <c r="C40" s="127"/>
      <c r="D40" s="127"/>
      <c r="E40" s="127"/>
      <c r="F40" s="127"/>
      <c r="G40" s="127"/>
      <c r="H40" s="127"/>
      <c r="I40" s="127"/>
      <c r="J40" s="105"/>
    </row>
    <row r="41" spans="1:10" ht="15">
      <c r="A41" s="108" t="str">
        <f>IF(B41="", "Choose from drop-down --&gt;", _xlfn.XLOOKUP(B41,'Lookup PropFunds'!$A$2:$A$301,'Lookup PropFunds'!$C$2:$C$301))</f>
        <v>Choose from drop-down --&gt;</v>
      </c>
      <c r="B41" s="109"/>
      <c r="C41" s="208"/>
      <c r="D41" s="208"/>
      <c r="E41" s="208"/>
      <c r="F41" s="208"/>
      <c r="G41" s="208"/>
      <c r="H41" s="208"/>
      <c r="I41" s="208"/>
      <c r="J41" s="234"/>
    </row>
    <row r="42" spans="1:10" ht="15">
      <c r="A42" s="108" t="str">
        <f>IF(B42="", "Choose from drop-down --&gt;", _xlfn.XLOOKUP(B42,'Lookup PropFunds'!$A$2:$A$301,'Lookup PropFunds'!$C$2:$C$301))</f>
        <v>Choose from drop-down --&gt;</v>
      </c>
      <c r="B42" s="109"/>
      <c r="C42" s="209"/>
      <c r="D42" s="209"/>
      <c r="E42" s="209"/>
      <c r="F42" s="209"/>
      <c r="G42" s="209"/>
      <c r="H42" s="209"/>
      <c r="I42" s="209"/>
      <c r="J42" s="231">
        <f t="shared" ref="J42:J53" si="4">IF(J$7="","",SUM(D42:I42))</f>
        <v>0</v>
      </c>
    </row>
    <row r="43" spans="1:10" ht="15">
      <c r="A43" s="108" t="str">
        <f>IF(B43="", "Choose from drop-down --&gt;", _xlfn.XLOOKUP(B43,'Lookup PropFunds'!$A$2:$A$301,'Lookup PropFunds'!$C$2:$C$301))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1">
        <f t="shared" si="4"/>
        <v>0</v>
      </c>
    </row>
    <row r="44" spans="1:10" ht="16" customHeight="1">
      <c r="A44" s="108" t="str">
        <f>IF(B44="", "Choose from drop-down --&gt;", _xlfn.XLOOKUP(B44,'Lookup PropFunds'!$A$2:$A$301,'Lookup PropFunds'!$C$2:$C$301))</f>
        <v>Choose from drop-down --&gt;</v>
      </c>
      <c r="B44" s="109"/>
      <c r="C44" s="208"/>
      <c r="D44" s="208"/>
      <c r="E44" s="208"/>
      <c r="F44" s="208"/>
      <c r="G44" s="208"/>
      <c r="H44" s="208"/>
      <c r="I44" s="208"/>
      <c r="J44" s="231">
        <f t="shared" si="4"/>
        <v>0</v>
      </c>
    </row>
    <row r="45" spans="1:10" ht="16" customHeight="1">
      <c r="A45" s="108" t="str">
        <f>IF(B45="", "Choose from drop-down --&gt;", _xlfn.XLOOKUP(B45,'Lookup PropFunds'!$A$2:$A$301,'Lookup PropFunds'!$C$2:$C$301))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1">
        <f t="shared" si="4"/>
        <v>0</v>
      </c>
    </row>
    <row r="46" spans="1:10" ht="16" hidden="1" customHeight="1">
      <c r="A46" s="108" t="str">
        <f>IF(B46="", "Choose from drop-down --&gt;", _xlfn.XLOOKUP(B46,'Lookup PropFunds'!$A$2:$A$301,'Lookup PropFunds'!$C$2:$C$301))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1">
        <f t="shared" ref="J46:J51" si="5">IF(J$7="","",SUM(D46:I46))</f>
        <v>0</v>
      </c>
    </row>
    <row r="47" spans="1:10" ht="16" hidden="1" customHeight="1">
      <c r="A47" s="108" t="str">
        <f>IF(B47="", "Choose from drop-down --&gt;", _xlfn.XLOOKUP(B47,'Lookup PropFunds'!$A$2:$A$301,'Lookup PropFunds'!$C$2:$C$301))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1">
        <f t="shared" si="5"/>
        <v>0</v>
      </c>
    </row>
    <row r="48" spans="1:10" ht="16" hidden="1" customHeight="1">
      <c r="A48" s="108" t="str">
        <f>IF(B48="", "Choose from drop-down --&gt;", _xlfn.XLOOKUP(B48,'Lookup PropFunds'!$A$2:$A$301,'Lookup PropFunds'!$C$2:$C$301))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1">
        <f t="shared" si="5"/>
        <v>0</v>
      </c>
    </row>
    <row r="49" spans="1:10" ht="15" hidden="1">
      <c r="A49" s="108" t="str">
        <f>IF(B49="", "Choose from drop-down --&gt;", _xlfn.XLOOKUP(B49,'Lookup PropFunds'!$A$2:$A$301,'Lookup PropFunds'!$C$2:$C$301))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1">
        <f t="shared" si="5"/>
        <v>0</v>
      </c>
    </row>
    <row r="50" spans="1:10" ht="15" hidden="1">
      <c r="A50" s="108" t="str">
        <f>IF(B50="", "Choose from drop-down --&gt;", _xlfn.XLOOKUP(B50,'Lookup PropFunds'!$A$2:$A$301,'Lookup PropFunds'!$C$2:$C$301))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1">
        <f t="shared" si="5"/>
        <v>0</v>
      </c>
    </row>
    <row r="51" spans="1:10" ht="15">
      <c r="A51" s="108" t="str">
        <f>IF(B51="", "Choose from drop-down --&gt;", _xlfn.XLOOKUP(B51,'Lookup PropFunds'!$A$2:$A$301,'Lookup PropFunds'!$C$2:$C$301))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1">
        <f t="shared" si="5"/>
        <v>0</v>
      </c>
    </row>
    <row r="52" spans="1:10" ht="15">
      <c r="A52" s="108" t="s">
        <v>2291</v>
      </c>
      <c r="B52" s="108" t="s">
        <v>2292</v>
      </c>
      <c r="C52" s="231">
        <f>IF(C7="","",SUM(C41:C51))</f>
        <v>0</v>
      </c>
      <c r="D52" s="231" t="str">
        <f t="shared" ref="D52:I52" si="6">IF(D$7="Type fund name","",SUM(D41:D51))</f>
        <v/>
      </c>
      <c r="E52" s="231" t="str">
        <f t="shared" si="6"/>
        <v/>
      </c>
      <c r="F52" s="231" t="str">
        <f t="shared" si="6"/>
        <v/>
      </c>
      <c r="G52" s="231" t="str">
        <f t="shared" si="6"/>
        <v/>
      </c>
      <c r="H52" s="231" t="str">
        <f t="shared" si="6"/>
        <v/>
      </c>
      <c r="I52" s="231" t="str">
        <f t="shared" si="6"/>
        <v/>
      </c>
      <c r="J52" s="231">
        <f t="shared" si="4"/>
        <v>0</v>
      </c>
    </row>
    <row r="53" spans="1:10" ht="18" customHeight="1">
      <c r="A53" s="139" t="s">
        <v>2299</v>
      </c>
      <c r="B53" s="140" t="s">
        <v>2300</v>
      </c>
      <c r="C53" s="232">
        <f>IF(C$7="Type fund name","",C23-C38+C52)</f>
        <v>0</v>
      </c>
      <c r="D53" s="232" t="str">
        <f t="shared" ref="D53:I53" si="7">IF(D$7="Type fund name","",D23-D38+D52)</f>
        <v/>
      </c>
      <c r="E53" s="232" t="str">
        <f t="shared" si="7"/>
        <v/>
      </c>
      <c r="F53" s="232" t="str">
        <f t="shared" si="7"/>
        <v/>
      </c>
      <c r="G53" s="232" t="str">
        <f t="shared" si="7"/>
        <v/>
      </c>
      <c r="H53" s="232" t="str">
        <f t="shared" si="7"/>
        <v/>
      </c>
      <c r="I53" s="232" t="str">
        <f t="shared" si="7"/>
        <v/>
      </c>
      <c r="J53" s="232">
        <f t="shared" si="4"/>
        <v>0</v>
      </c>
    </row>
    <row r="54" spans="1:10" ht="18" customHeight="1">
      <c r="A54" s="132"/>
      <c r="B54" s="104"/>
      <c r="C54" s="113"/>
      <c r="D54" s="113"/>
      <c r="E54" s="113"/>
      <c r="F54" s="113"/>
      <c r="G54" s="113"/>
      <c r="H54" s="113"/>
      <c r="I54" s="113"/>
      <c r="J54" s="113"/>
    </row>
    <row r="55" spans="1:10" ht="15">
      <c r="A55" s="104"/>
      <c r="B55" s="128" t="s">
        <v>2301</v>
      </c>
      <c r="C55" s="127"/>
      <c r="D55" s="127"/>
      <c r="E55" s="127"/>
      <c r="F55" s="127"/>
      <c r="G55" s="127"/>
      <c r="H55" s="127"/>
      <c r="I55" s="127"/>
      <c r="J55" s="115"/>
    </row>
    <row r="56" spans="1:10" ht="15">
      <c r="A56" s="108" t="str">
        <f>IF(B56="", "Choose from drop-down --&gt;", _xlfn.XLOOKUP(B56,'Lookup PropFunds'!$A$2:$A$301,'Lookup PropFunds'!$C$2:$C$301))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1">
        <f t="shared" ref="J56:J66" si="8">IF(J$7="","",SUM(D56:I56))</f>
        <v>0</v>
      </c>
    </row>
    <row r="57" spans="1:10" ht="15">
      <c r="A57" s="108" t="str">
        <f>IF(B57="", "Choose from drop-down --&gt;", _xlfn.XLOOKUP(B57,'Lookup PropFunds'!$A$2:$A$301,'Lookup PropFunds'!$C$2:$C$301))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1">
        <f t="shared" si="8"/>
        <v>0</v>
      </c>
    </row>
    <row r="58" spans="1:10" ht="15">
      <c r="A58" s="108" t="str">
        <f>IF(B58="", "Choose from drop-down --&gt;", _xlfn.XLOOKUP(B58,'Lookup PropFunds'!$A$2:$A$301,'Lookup PropFunds'!$C$2:$C$301))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1">
        <f t="shared" si="8"/>
        <v>0</v>
      </c>
    </row>
    <row r="59" spans="1:10" ht="15">
      <c r="A59" s="108" t="str">
        <f>IF(B59="", "Choose from drop-down --&gt;", _xlfn.XLOOKUP(B59,'Lookup PropFunds'!$A$2:$A$301,'Lookup PropFunds'!$C$2:$C$301))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1">
        <f t="shared" ref="J59:J64" si="9">IF(J$7="","",SUM(D59:I59))</f>
        <v>0</v>
      </c>
    </row>
    <row r="60" spans="1:10" ht="15" hidden="1">
      <c r="A60" s="108" t="str">
        <f>IF(B60="", "Choose from drop-down --&gt;", _xlfn.XLOOKUP(B60,'Lookup PropFunds'!$A$2:$A$301,'Lookup PropFunds'!$C$2:$C$301))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1">
        <f t="shared" si="9"/>
        <v>0</v>
      </c>
    </row>
    <row r="61" spans="1:10" ht="15" hidden="1">
      <c r="A61" s="108" t="str">
        <f>IF(B61="", "Choose from drop-down --&gt;", _xlfn.XLOOKUP(B61,'Lookup PropFunds'!$A$2:$A$301,'Lookup PropFunds'!$C$2:$C$301))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1">
        <f t="shared" si="9"/>
        <v>0</v>
      </c>
    </row>
    <row r="62" spans="1:10" ht="15" hidden="1">
      <c r="A62" s="108" t="str">
        <f>IF(B62="", "Choose from drop-down --&gt;", _xlfn.XLOOKUP(B62,'Lookup PropFunds'!$A$2:$A$301,'Lookup PropFunds'!$C$2:$C$301))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1">
        <f t="shared" si="9"/>
        <v>0</v>
      </c>
    </row>
    <row r="63" spans="1:10" ht="15" hidden="1">
      <c r="A63" s="108" t="str">
        <f>IF(B63="", "Choose from drop-down --&gt;", _xlfn.XLOOKUP(B63,'Lookup PropFunds'!$A$2:$A$301,'Lookup PropFunds'!$C$2:$C$301))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1">
        <f t="shared" si="9"/>
        <v>0</v>
      </c>
    </row>
    <row r="64" spans="1:10" ht="15">
      <c r="A64" s="108" t="str">
        <f>IF(B64="", "Choose from drop-down --&gt;", _xlfn.XLOOKUP(B64,'Lookup PropFunds'!$A$2:$A$301,'Lookup PropFunds'!$C$2:$C$301))</f>
        <v>Choose from drop-down --&gt;</v>
      </c>
      <c r="B64" s="109"/>
      <c r="C64" s="208"/>
      <c r="D64" s="208"/>
      <c r="E64" s="208"/>
      <c r="F64" s="208"/>
      <c r="G64" s="208"/>
      <c r="H64" s="208"/>
      <c r="I64" s="208"/>
      <c r="J64" s="231">
        <f t="shared" si="9"/>
        <v>0</v>
      </c>
    </row>
    <row r="65" spans="1:10" ht="15">
      <c r="A65" s="108" t="s">
        <v>2293</v>
      </c>
      <c r="B65" s="108" t="s">
        <v>2294</v>
      </c>
      <c r="C65" s="231">
        <f>IF(C7="","",SUM(C56:C64))</f>
        <v>0</v>
      </c>
      <c r="D65" s="231" t="str">
        <f t="shared" ref="D65:I65" si="10">IF(D$7="Type fund name","",SUM(D56:D64))</f>
        <v/>
      </c>
      <c r="E65" s="231" t="str">
        <f t="shared" si="10"/>
        <v/>
      </c>
      <c r="F65" s="231" t="str">
        <f t="shared" si="10"/>
        <v/>
      </c>
      <c r="G65" s="231" t="str">
        <f t="shared" si="10"/>
        <v/>
      </c>
      <c r="H65" s="231" t="str">
        <f t="shared" si="10"/>
        <v/>
      </c>
      <c r="I65" s="231" t="str">
        <f t="shared" si="10"/>
        <v/>
      </c>
      <c r="J65" s="231">
        <f t="shared" si="8"/>
        <v>0</v>
      </c>
    </row>
    <row r="66" spans="1:10" ht="15">
      <c r="A66" s="114" t="s">
        <v>1116</v>
      </c>
      <c r="B66" s="111" t="s">
        <v>2295</v>
      </c>
      <c r="C66" s="233">
        <f>IF(C$7="Type fund name","",C53+C65)</f>
        <v>0</v>
      </c>
      <c r="D66" s="233" t="str">
        <f t="shared" ref="D66:I66" si="11">IF(D$7="Type fund name","",D53+D65)</f>
        <v/>
      </c>
      <c r="E66" s="233"/>
      <c r="F66" s="233" t="str">
        <f t="shared" si="11"/>
        <v/>
      </c>
      <c r="G66" s="233" t="str">
        <f t="shared" si="11"/>
        <v/>
      </c>
      <c r="H66" s="233" t="str">
        <f t="shared" si="11"/>
        <v/>
      </c>
      <c r="I66" s="233" t="str">
        <f t="shared" si="11"/>
        <v/>
      </c>
      <c r="J66" s="233">
        <f t="shared" si="8"/>
        <v>0</v>
      </c>
    </row>
    <row r="67" spans="1:10" ht="15">
      <c r="A67" s="104"/>
      <c r="B67" s="129"/>
      <c r="C67" s="130"/>
      <c r="D67" s="130"/>
      <c r="E67" s="130"/>
      <c r="F67" s="130"/>
      <c r="G67" s="130"/>
      <c r="H67" s="130"/>
      <c r="I67" s="130"/>
      <c r="J67" s="113"/>
    </row>
    <row r="68" spans="1:10" ht="15">
      <c r="A68" s="104"/>
      <c r="B68" s="128" t="s">
        <v>46</v>
      </c>
      <c r="C68" s="127"/>
      <c r="D68" s="127"/>
      <c r="E68" s="127"/>
      <c r="F68" s="127"/>
      <c r="G68" s="127"/>
      <c r="H68" s="127"/>
      <c r="I68" s="127"/>
      <c r="J68" s="115"/>
    </row>
    <row r="69" spans="1:10" ht="14" customHeight="1">
      <c r="A69" s="131" t="s">
        <v>1117</v>
      </c>
      <c r="B69" s="124" t="s">
        <v>2303</v>
      </c>
      <c r="C69" s="202"/>
      <c r="D69" s="202"/>
      <c r="E69" s="202"/>
      <c r="F69" s="202"/>
      <c r="G69" s="202"/>
      <c r="H69" s="202"/>
      <c r="I69" s="202"/>
      <c r="J69" s="231">
        <f t="shared" ref="J69" si="12">IF(J$7="","",SUM(D69:I69))</f>
        <v>0</v>
      </c>
    </row>
    <row r="70" spans="1:10" ht="15">
      <c r="A70" s="111" t="s">
        <v>50</v>
      </c>
      <c r="B70" s="111" t="s">
        <v>2302</v>
      </c>
      <c r="C70" s="219">
        <f>C69+C66</f>
        <v>0</v>
      </c>
      <c r="D70" s="219" t="str">
        <f>IF(D7="Type fund name","",D66+D69)</f>
        <v/>
      </c>
      <c r="E70" s="219" t="str">
        <f t="shared" ref="E70:I70" si="13">IF(E7="Type fund name","",E66+E69)</f>
        <v/>
      </c>
      <c r="F70" s="219" t="str">
        <f t="shared" si="13"/>
        <v/>
      </c>
      <c r="G70" s="219" t="str">
        <f t="shared" si="13"/>
        <v/>
      </c>
      <c r="H70" s="219" t="str">
        <f t="shared" si="13"/>
        <v/>
      </c>
      <c r="I70" s="219" t="str">
        <f t="shared" si="13"/>
        <v/>
      </c>
      <c r="J70" s="219">
        <f>J66+J69</f>
        <v>0</v>
      </c>
    </row>
    <row r="71" spans="1:10" ht="16">
      <c r="C71" s="116"/>
      <c r="D71" s="116"/>
      <c r="E71" s="116"/>
      <c r="F71" s="116"/>
      <c r="G71" s="116"/>
      <c r="H71" s="116"/>
      <c r="I71" s="116"/>
      <c r="J71" s="113"/>
    </row>
    <row r="72" spans="1:10" ht="15">
      <c r="J72" s="112"/>
    </row>
    <row r="73" spans="1:10" ht="15">
      <c r="J73" s="112"/>
    </row>
    <row r="74" spans="1:10" ht="15">
      <c r="J74" s="112"/>
    </row>
    <row r="75" spans="1:10" ht="15">
      <c r="J75" s="112"/>
    </row>
    <row r="76" spans="1:10" ht="15">
      <c r="J76" s="112"/>
    </row>
    <row r="77" spans="1:10" ht="15">
      <c r="J77" s="112"/>
    </row>
    <row r="78" spans="1:10" ht="15">
      <c r="J78" s="112"/>
    </row>
    <row r="79" spans="1:10" ht="15">
      <c r="J79" s="112"/>
    </row>
    <row r="80" spans="1:10" ht="15">
      <c r="J80" s="112"/>
    </row>
    <row r="81" spans="10:10" ht="15">
      <c r="J81" s="112"/>
    </row>
    <row r="82" spans="10:10" ht="15">
      <c r="J82" s="112"/>
    </row>
    <row r="83" spans="10:10" ht="15">
      <c r="J83" s="112"/>
    </row>
    <row r="84" spans="10:10" ht="15">
      <c r="J84" s="112"/>
    </row>
    <row r="85" spans="10:10" ht="15">
      <c r="J85" s="112"/>
    </row>
    <row r="86" spans="10:10" ht="15">
      <c r="J86" s="112"/>
    </row>
    <row r="87" spans="10:10" ht="15">
      <c r="J87" s="112"/>
    </row>
    <row r="88" spans="10:10" ht="15">
      <c r="J88" s="112"/>
    </row>
    <row r="89" spans="10:10" ht="15">
      <c r="J89" s="112"/>
    </row>
    <row r="90" spans="10:10" ht="15">
      <c r="J90" s="112"/>
    </row>
    <row r="91" spans="10:10" ht="15">
      <c r="J91" s="112"/>
    </row>
    <row r="92" spans="10:10" ht="15">
      <c r="J92" s="112"/>
    </row>
    <row r="93" spans="10:10" ht="15">
      <c r="J93" s="112"/>
    </row>
    <row r="94" spans="10:10" ht="15">
      <c r="J94" s="112"/>
    </row>
    <row r="95" spans="10:10" ht="15">
      <c r="J95" s="112"/>
    </row>
    <row r="96" spans="10:10" ht="15">
      <c r="J96" s="112"/>
    </row>
    <row r="97" spans="10:10" ht="15">
      <c r="J97" s="112"/>
    </row>
    <row r="98" spans="10:10" ht="15">
      <c r="J98" s="112"/>
    </row>
    <row r="99" spans="10:10" ht="15">
      <c r="J99" s="112"/>
    </row>
  </sheetData>
  <sheetProtection formatRows="0" insertRows="0" deleteRows="0"/>
  <conditionalFormatting sqref="C23:C24 C38:C39 C70:J70">
    <cfRule type="expression" dxfId="27" priority="11" stopIfTrue="1">
      <formula>C$7=""</formula>
    </cfRule>
  </conditionalFormatting>
  <conditionalFormatting sqref="C67">
    <cfRule type="expression" dxfId="26" priority="3" stopIfTrue="1">
      <formula>C$7=""</formula>
    </cfRule>
  </conditionalFormatting>
  <conditionalFormatting sqref="C52:I54">
    <cfRule type="expression" dxfId="25" priority="2" stopIfTrue="1">
      <formula>C$7=""</formula>
    </cfRule>
  </conditionalFormatting>
  <conditionalFormatting sqref="C65:I66">
    <cfRule type="expression" dxfId="24" priority="1" stopIfTrue="1">
      <formula>C$7=""</formula>
    </cfRule>
  </conditionalFormatting>
  <conditionalFormatting sqref="C70:J70">
    <cfRule type="cellIs" dxfId="23" priority="12" stopIfTrue="1" operator="equal">
      <formula>0</formula>
    </cfRule>
    <cfRule type="cellIs" dxfId="22" priority="13" stopIfTrue="1" operator="equal">
      <formula>#REF!</formula>
    </cfRule>
    <cfRule type="cellIs" dxfId="21" priority="14" operator="notEqual">
      <formula>#REF!</formula>
    </cfRule>
  </conditionalFormatting>
  <conditionalFormatting sqref="D70:I70">
    <cfRule type="expression" dxfId="20" priority="15" stopIfTrue="1">
      <formula>#REF!=""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D627255-0A0A-CF49-9F1C-1F96236A1988}">
          <x14:formula1>
            <xm:f>'Lookup PropFunds'!$A$2:$A$63</xm:f>
          </x14:formula1>
          <xm:sqref>B9:B22</xm:sqref>
        </x14:dataValidation>
        <x14:dataValidation type="list" allowBlank="1" showInputMessage="1" showErrorMessage="1" xr:uid="{6FA5A616-5FB2-FA40-81D3-2AC8DD3447E2}">
          <x14:formula1>
            <xm:f>'Lookup PropFunds'!$A$139:$A$251</xm:f>
          </x14:formula1>
          <xm:sqref>B41:B51</xm:sqref>
        </x14:dataValidation>
        <x14:dataValidation type="list" allowBlank="1" showInputMessage="1" showErrorMessage="1" xr:uid="{17875760-A80E-4E45-89DB-9E8399277505}">
          <x14:formula1>
            <xm:f>'Lookup PropFunds'!$A$254:$A$267</xm:f>
          </x14:formula1>
          <xm:sqref>B56:B64</xm:sqref>
        </x14:dataValidation>
        <x14:dataValidation type="list" allowBlank="1" showInputMessage="1" showErrorMessage="1" xr:uid="{EA644A82-E899-114D-AFE5-A9991B6DEBD7}">
          <x14:formula1>
            <xm:f>'Lookup PropFunds'!$A$64:$A$138</xm:f>
          </x14:formula1>
          <xm:sqref>B26:B37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5C6D-551A-0F4A-B61A-AFA59EEE0779}">
  <sheetPr>
    <tabColor theme="9"/>
  </sheetPr>
  <dimension ref="A1:J79"/>
  <sheetViews>
    <sheetView zoomScale="75" zoomScaleNormal="100" workbookViewId="0">
      <selection activeCell="C85" sqref="C85"/>
    </sheetView>
  </sheetViews>
  <sheetFormatPr baseColWidth="10" defaultColWidth="9" defaultRowHeight="13"/>
  <cols>
    <col min="1" max="1" width="23.6640625" style="84" customWidth="1"/>
    <col min="2" max="2" width="41.5" style="84" customWidth="1"/>
    <col min="3" max="10" width="18.6640625" style="84" customWidth="1"/>
    <col min="11" max="16384" width="9" style="84"/>
  </cols>
  <sheetData>
    <row r="1" spans="1:10" ht="16">
      <c r="A1" s="80" t="s">
        <v>1062</v>
      </c>
      <c r="B1" s="81" t="str">
        <f>_xlfn.CONCAT('Master Info'!C2, ", ", 'Master Info'!$C$3)</f>
        <v>City of Clayton, California</v>
      </c>
      <c r="C1" s="82"/>
      <c r="D1" s="82"/>
      <c r="E1" s="82"/>
      <c r="F1" s="82"/>
      <c r="G1" s="82"/>
      <c r="H1" s="82"/>
      <c r="I1" s="82"/>
      <c r="J1" s="83"/>
    </row>
    <row r="2" spans="1:10" ht="16">
      <c r="A2" s="85" t="s">
        <v>1088</v>
      </c>
      <c r="B2" s="86" t="s">
        <v>1722</v>
      </c>
      <c r="C2" s="82"/>
      <c r="D2" s="82"/>
      <c r="E2" s="82"/>
      <c r="F2" s="82"/>
      <c r="G2" s="82"/>
      <c r="H2" s="82"/>
      <c r="I2" s="82"/>
      <c r="J2" s="83"/>
    </row>
    <row r="3" spans="1:10" ht="16">
      <c r="A3" s="85" t="s">
        <v>1063</v>
      </c>
      <c r="B3" s="86" t="s">
        <v>2456</v>
      </c>
      <c r="C3" s="82"/>
      <c r="D3" s="82"/>
      <c r="E3" s="82"/>
      <c r="F3" s="82"/>
      <c r="G3" s="82"/>
      <c r="H3" s="82"/>
      <c r="I3" s="82"/>
      <c r="J3" s="83"/>
    </row>
    <row r="4" spans="1:10" ht="17" thickBot="1">
      <c r="A4" s="87" t="s">
        <v>1064</v>
      </c>
      <c r="B4" s="230" t="str">
        <f>_xlfn.CONCAT("For the year ended ", TEXT('Master Info'!C4, "mmmm dd, yyyy"))</f>
        <v>For the year ended June 30, 2022</v>
      </c>
      <c r="C4" s="82"/>
      <c r="D4" s="82"/>
      <c r="E4" s="82"/>
      <c r="F4" s="82"/>
      <c r="G4" s="82"/>
      <c r="H4" s="82"/>
      <c r="I4" s="82"/>
      <c r="J4" s="83"/>
    </row>
    <row r="5" spans="1:10" s="97" customFormat="1"/>
    <row r="6" spans="1:10" ht="33" customHeight="1">
      <c r="A6" s="91"/>
      <c r="B6" s="92"/>
      <c r="C6" s="93" t="s">
        <v>2</v>
      </c>
      <c r="D6" s="94" t="s">
        <v>1723</v>
      </c>
      <c r="E6" s="95"/>
      <c r="F6" s="95"/>
      <c r="G6" s="95"/>
      <c r="H6" s="95"/>
      <c r="I6" s="95"/>
      <c r="J6" s="96"/>
    </row>
    <row r="7" spans="1:10" ht="28" customHeight="1">
      <c r="A7" s="98" t="s">
        <v>1</v>
      </c>
      <c r="B7" s="99"/>
      <c r="C7" s="100" t="s">
        <v>1724</v>
      </c>
      <c r="D7" s="101" t="s">
        <v>1095</v>
      </c>
      <c r="E7" s="101" t="s">
        <v>1095</v>
      </c>
      <c r="F7" s="101" t="s">
        <v>1095</v>
      </c>
      <c r="G7" s="101" t="s">
        <v>1095</v>
      </c>
      <c r="H7" s="101" t="s">
        <v>1095</v>
      </c>
      <c r="I7" s="101" t="s">
        <v>1095</v>
      </c>
      <c r="J7" s="102" t="str">
        <f>IF((COUNTIF(D7:I7, "Type fund name") + COUNTIF(D7:I7, "")) &lt;5, "Totals", "Totals")</f>
        <v>Totals</v>
      </c>
    </row>
    <row r="8" spans="1:10" ht="15">
      <c r="A8" s="104"/>
      <c r="B8" s="128" t="s">
        <v>2465</v>
      </c>
      <c r="C8" s="127"/>
      <c r="D8" s="127"/>
      <c r="E8" s="127"/>
      <c r="F8" s="127"/>
      <c r="G8" s="127"/>
      <c r="H8" s="127"/>
      <c r="I8" s="127"/>
      <c r="J8" s="127"/>
    </row>
    <row r="9" spans="1:10" ht="15">
      <c r="A9" s="108" t="str">
        <f>IF(B9="", "Choose from drop-down --&gt;", _xlfn.XLOOKUP(B9,'Lookup PropFunds CashFlows'!$B$2:$B$74,'Lookup PropFunds CashFlows'!$C$2:$C$74))</f>
        <v>Choose from drop-down --&gt;</v>
      </c>
      <c r="B9" s="109"/>
      <c r="C9" s="208"/>
      <c r="D9" s="208"/>
      <c r="E9" s="208"/>
      <c r="F9" s="208"/>
      <c r="G9" s="208"/>
      <c r="H9" s="208"/>
      <c r="I9" s="208"/>
      <c r="J9" s="235">
        <f t="shared" ref="J9:J22" si="0">SUM(D9:I9)</f>
        <v>0</v>
      </c>
    </row>
    <row r="10" spans="1:10" ht="15">
      <c r="A10" s="108" t="str">
        <f>IF(B10="", "Choose from drop-down --&gt;", _xlfn.XLOOKUP(B10,'Lookup PropFunds CashFlows'!$B$2:$B$74,'Lookup PropFunds CashFlows'!$C$2:$C$74))</f>
        <v>Choose from drop-down --&gt;</v>
      </c>
      <c r="B10" s="109"/>
      <c r="C10" s="208"/>
      <c r="D10" s="208"/>
      <c r="E10" s="208"/>
      <c r="F10" s="208"/>
      <c r="G10" s="208"/>
      <c r="H10" s="208"/>
      <c r="I10" s="208"/>
      <c r="J10" s="235">
        <f t="shared" si="0"/>
        <v>0</v>
      </c>
    </row>
    <row r="11" spans="1:10" ht="15">
      <c r="A11" s="108" t="str">
        <f>IF(B11="", "Choose from drop-down --&gt;", _xlfn.XLOOKUP(B11,'Lookup PropFunds CashFlows'!$B$2:$B$74,'Lookup PropFunds CashFlows'!$C$2:$C$74))</f>
        <v>Choose from drop-down --&gt;</v>
      </c>
      <c r="B11" s="109"/>
      <c r="C11" s="208"/>
      <c r="D11" s="208"/>
      <c r="E11" s="208"/>
      <c r="F11" s="208"/>
      <c r="G11" s="208"/>
      <c r="H11" s="208"/>
      <c r="I11" s="208"/>
      <c r="J11" s="235">
        <f t="shared" si="0"/>
        <v>0</v>
      </c>
    </row>
    <row r="12" spans="1:10" ht="15">
      <c r="A12" s="108" t="str">
        <f>IF(B12="", "Choose from drop-down --&gt;", _xlfn.XLOOKUP(B12,'Lookup PropFunds CashFlows'!$B$2:$B$74,'Lookup PropFunds CashFlows'!$C$2:$C$74))</f>
        <v>Choose from drop-down --&gt;</v>
      </c>
      <c r="B12" s="109"/>
      <c r="C12" s="208"/>
      <c r="D12" s="208"/>
      <c r="E12" s="208"/>
      <c r="F12" s="208"/>
      <c r="G12" s="208"/>
      <c r="H12" s="208"/>
      <c r="I12" s="208"/>
      <c r="J12" s="235">
        <f t="shared" si="0"/>
        <v>0</v>
      </c>
    </row>
    <row r="13" spans="1:10" ht="15">
      <c r="A13" s="108" t="str">
        <f>IF(B13="", "Choose from drop-down --&gt;", _xlfn.XLOOKUP(B13,'Lookup PropFunds CashFlows'!$B$2:$B$74,'Lookup PropFunds CashFlows'!$C$2:$C$74))</f>
        <v>Choose from drop-down --&gt;</v>
      </c>
      <c r="B13" s="109"/>
      <c r="C13" s="208"/>
      <c r="D13" s="208"/>
      <c r="E13" s="208"/>
      <c r="F13" s="208"/>
      <c r="G13" s="208"/>
      <c r="H13" s="208"/>
      <c r="I13" s="208"/>
      <c r="J13" s="235">
        <f t="shared" si="0"/>
        <v>0</v>
      </c>
    </row>
    <row r="14" spans="1:10" ht="15">
      <c r="A14" s="108" t="str">
        <f>IF(B14="", "Choose from drop-down --&gt;", _xlfn.XLOOKUP(B14,'Lookup PropFunds CashFlows'!$B$2:$B$74,'Lookup PropFunds CashFlows'!$C$2:$C$74))</f>
        <v>Choose from drop-down --&gt;</v>
      </c>
      <c r="B14" s="109"/>
      <c r="C14" s="208"/>
      <c r="D14" s="208"/>
      <c r="E14" s="208"/>
      <c r="F14" s="208"/>
      <c r="G14" s="208"/>
      <c r="H14" s="208"/>
      <c r="I14" s="208"/>
      <c r="J14" s="235">
        <f t="shared" si="0"/>
        <v>0</v>
      </c>
    </row>
    <row r="15" spans="1:10" ht="15">
      <c r="A15" s="108" t="str">
        <f>IF(B15="", "Choose from drop-down --&gt;", _xlfn.XLOOKUP(B15,'Lookup PropFunds CashFlows'!$B$2:$B$74,'Lookup PropFunds CashFlows'!$C$2:$C$74))</f>
        <v>Choose from drop-down --&gt;</v>
      </c>
      <c r="B15" s="109"/>
      <c r="C15" s="208"/>
      <c r="D15" s="208"/>
      <c r="E15" s="208"/>
      <c r="F15" s="208"/>
      <c r="G15" s="208"/>
      <c r="H15" s="208"/>
      <c r="I15" s="208"/>
      <c r="J15" s="235">
        <f t="shared" si="0"/>
        <v>0</v>
      </c>
    </row>
    <row r="16" spans="1:10" ht="15" hidden="1">
      <c r="A16" s="108" t="str">
        <f>IF(B16="", "Choose from drop-down --&gt;", _xlfn.XLOOKUP(B16,'Lookup PropFunds CashFlows'!$B$2:$B$74,'Lookup PropFunds CashFlows'!$C$2:$C$74))</f>
        <v>Choose from drop-down --&gt;</v>
      </c>
      <c r="B16" s="109"/>
      <c r="C16" s="208"/>
      <c r="D16" s="208"/>
      <c r="E16" s="208"/>
      <c r="F16" s="208"/>
      <c r="G16" s="208"/>
      <c r="H16" s="208"/>
      <c r="I16" s="208"/>
      <c r="J16" s="235">
        <f t="shared" si="0"/>
        <v>0</v>
      </c>
    </row>
    <row r="17" spans="1:10" ht="15" hidden="1">
      <c r="A17" s="108" t="str">
        <f>IF(B17="", "Choose from drop-down --&gt;", _xlfn.XLOOKUP(B17,'Lookup PropFunds CashFlows'!$B$2:$B$74,'Lookup PropFunds CashFlows'!$C$2:$C$74))</f>
        <v>Choose from drop-down --&gt;</v>
      </c>
      <c r="B17" s="109"/>
      <c r="C17" s="208"/>
      <c r="D17" s="208"/>
      <c r="E17" s="208"/>
      <c r="F17" s="208"/>
      <c r="G17" s="208"/>
      <c r="H17" s="208"/>
      <c r="I17" s="208"/>
      <c r="J17" s="235">
        <f t="shared" si="0"/>
        <v>0</v>
      </c>
    </row>
    <row r="18" spans="1:10" ht="15" hidden="1">
      <c r="A18" s="108" t="str">
        <f>IF(B18="", "Choose from drop-down --&gt;", _xlfn.XLOOKUP(B18,'Lookup PropFunds CashFlows'!$B$2:$B$74,'Lookup PropFunds CashFlows'!$C$2:$C$74))</f>
        <v>Choose from drop-down --&gt;</v>
      </c>
      <c r="B18" s="109"/>
      <c r="C18" s="208"/>
      <c r="D18" s="208"/>
      <c r="E18" s="208"/>
      <c r="F18" s="208"/>
      <c r="G18" s="208"/>
      <c r="H18" s="208"/>
      <c r="I18" s="208"/>
      <c r="J18" s="235">
        <f t="shared" si="0"/>
        <v>0</v>
      </c>
    </row>
    <row r="19" spans="1:10" ht="15" hidden="1">
      <c r="A19" s="108" t="str">
        <f>IF(B19="", "Choose from drop-down --&gt;", _xlfn.XLOOKUP(B19,'Lookup PropFunds CashFlows'!$B$2:$B$74,'Lookup PropFunds CashFlows'!$C$2:$C$74))</f>
        <v>Choose from drop-down --&gt;</v>
      </c>
      <c r="B19" s="109"/>
      <c r="C19" s="208"/>
      <c r="D19" s="208"/>
      <c r="E19" s="208"/>
      <c r="F19" s="208"/>
      <c r="G19" s="208"/>
      <c r="H19" s="208"/>
      <c r="I19" s="208"/>
      <c r="J19" s="235">
        <f t="shared" si="0"/>
        <v>0</v>
      </c>
    </row>
    <row r="20" spans="1:10" ht="15">
      <c r="A20" s="108" t="str">
        <f>IF(B20="", "Choose from drop-down --&gt;", _xlfn.XLOOKUP(B20,'Lookup PropFunds CashFlows'!$B$2:$B$74,'Lookup PropFunds CashFlows'!$C$2:$C$74))</f>
        <v>Choose from drop-down --&gt;</v>
      </c>
      <c r="B20" s="109"/>
      <c r="C20" s="208"/>
      <c r="D20" s="208"/>
      <c r="E20" s="208"/>
      <c r="F20" s="208"/>
      <c r="G20" s="208"/>
      <c r="H20" s="208"/>
      <c r="I20" s="208"/>
      <c r="J20" s="235">
        <f t="shared" si="0"/>
        <v>0</v>
      </c>
    </row>
    <row r="21" spans="1:10" ht="15">
      <c r="A21" s="108" t="str">
        <f>IF(B21="", "Choose from drop-down --&gt;", _xlfn.XLOOKUP(B21,'Lookup PropFunds CashFlows'!$B$2:$B$74,'Lookup PropFunds CashFlows'!$C$2:$C$74))</f>
        <v>Choose from drop-down --&gt;</v>
      </c>
      <c r="B21" s="109"/>
      <c r="C21" s="208"/>
      <c r="D21" s="208"/>
      <c r="E21" s="208"/>
      <c r="F21" s="208"/>
      <c r="G21" s="208"/>
      <c r="H21" s="208"/>
      <c r="I21" s="208"/>
      <c r="J21" s="235">
        <f t="shared" si="0"/>
        <v>0</v>
      </c>
    </row>
    <row r="22" spans="1:10" ht="15">
      <c r="A22" s="108" t="str">
        <f>IF(B22="", "Choose from drop-down --&gt;", _xlfn.XLOOKUP(B22,'Lookup PropFunds CashFlows'!$B$2:$B$74,'Lookup PropFunds CashFlows'!$C$2:$C$74))</f>
        <v>Choose from drop-down --&gt;</v>
      </c>
      <c r="B22" s="109"/>
      <c r="C22" s="208"/>
      <c r="D22" s="208"/>
      <c r="E22" s="208"/>
      <c r="F22" s="208"/>
      <c r="G22" s="208"/>
      <c r="H22" s="208"/>
      <c r="I22" s="208"/>
      <c r="J22" s="235">
        <f t="shared" si="0"/>
        <v>0</v>
      </c>
    </row>
    <row r="23" spans="1:10" ht="15">
      <c r="A23" s="108" t="s">
        <v>2457</v>
      </c>
      <c r="B23" s="108" t="s">
        <v>2458</v>
      </c>
      <c r="C23" s="231">
        <f>IF(C$7="","",SUM(C9:C22))</f>
        <v>0</v>
      </c>
      <c r="D23" s="231" t="str">
        <f t="shared" ref="D23:J23" si="1">IF(D$7="Type fund name","",SUM(D9:D22))</f>
        <v/>
      </c>
      <c r="E23" s="231" t="str">
        <f t="shared" si="1"/>
        <v/>
      </c>
      <c r="F23" s="231" t="str">
        <f t="shared" si="1"/>
        <v/>
      </c>
      <c r="G23" s="231" t="str">
        <f t="shared" si="1"/>
        <v/>
      </c>
      <c r="H23" s="231" t="str">
        <f t="shared" si="1"/>
        <v/>
      </c>
      <c r="I23" s="231" t="str">
        <f t="shared" si="1"/>
        <v/>
      </c>
      <c r="J23" s="231">
        <f t="shared" si="1"/>
        <v>0</v>
      </c>
    </row>
    <row r="24" spans="1:10" ht="15">
      <c r="A24" s="104"/>
      <c r="B24" s="104"/>
      <c r="C24" s="113"/>
      <c r="D24" s="113"/>
      <c r="E24" s="113"/>
      <c r="F24" s="113"/>
      <c r="G24" s="113"/>
      <c r="H24" s="113"/>
      <c r="I24" s="113"/>
      <c r="J24" s="113"/>
    </row>
    <row r="25" spans="1:10" ht="15">
      <c r="A25" s="104"/>
      <c r="B25" s="128" t="s">
        <v>2466</v>
      </c>
      <c r="C25" s="128"/>
      <c r="D25" s="128"/>
      <c r="E25" s="128"/>
      <c r="F25" s="128"/>
      <c r="G25" s="128"/>
      <c r="H25" s="128"/>
      <c r="I25" s="128"/>
      <c r="J25" s="128"/>
    </row>
    <row r="26" spans="1:10" ht="15">
      <c r="A26" s="108" t="str">
        <f>IF(B26="", "Choose from drop-down --&gt;", _xlfn.XLOOKUP(B26,'Lookup PropFunds CashFlows'!$B$2:$B$74,'Lookup PropFunds CashFlows'!$C$2:$C$74))</f>
        <v>Choose from drop-down --&gt;</v>
      </c>
      <c r="B26" s="109"/>
      <c r="C26" s="208"/>
      <c r="D26" s="208"/>
      <c r="E26" s="208"/>
      <c r="F26" s="208"/>
      <c r="G26" s="208"/>
      <c r="H26" s="208"/>
      <c r="I26" s="208"/>
      <c r="J26" s="235">
        <f>SUM(D26:I26)</f>
        <v>0</v>
      </c>
    </row>
    <row r="27" spans="1:10" ht="15">
      <c r="A27" s="108" t="str">
        <f>IF(B27="", "Choose from drop-down --&gt;", _xlfn.XLOOKUP(B27,'Lookup PropFunds CashFlows'!$B$2:$B$74,'Lookup PropFunds CashFlows'!$C$2:$C$74))</f>
        <v>Choose from drop-down --&gt;</v>
      </c>
      <c r="B27" s="109"/>
      <c r="C27" s="208"/>
      <c r="D27" s="208"/>
      <c r="E27" s="208"/>
      <c r="F27" s="208"/>
      <c r="G27" s="208"/>
      <c r="H27" s="208"/>
      <c r="I27" s="208"/>
      <c r="J27" s="235">
        <f t="shared" ref="J27:J38" si="2">SUM(D27:I27)</f>
        <v>0</v>
      </c>
    </row>
    <row r="28" spans="1:10" ht="15">
      <c r="A28" s="108" t="str">
        <f>IF(B28="", "Choose from drop-down --&gt;", _xlfn.XLOOKUP(B28,'Lookup PropFunds CashFlows'!$B$2:$B$74,'Lookup PropFunds CashFlows'!$C$2:$C$74))</f>
        <v>Choose from drop-down --&gt;</v>
      </c>
      <c r="B28" s="109"/>
      <c r="C28" s="208"/>
      <c r="D28" s="208"/>
      <c r="E28" s="208"/>
      <c r="F28" s="208"/>
      <c r="G28" s="208"/>
      <c r="H28" s="208"/>
      <c r="I28" s="208"/>
      <c r="J28" s="235">
        <f t="shared" si="2"/>
        <v>0</v>
      </c>
    </row>
    <row r="29" spans="1:10" ht="15">
      <c r="A29" s="108" t="str">
        <f>IF(B29="", "Choose from drop-down --&gt;", _xlfn.XLOOKUP(B29,'Lookup PropFunds CashFlows'!$B$2:$B$74,'Lookup PropFunds CashFlows'!$C$2:$C$74))</f>
        <v>Choose from drop-down --&gt;</v>
      </c>
      <c r="B29" s="109"/>
      <c r="C29" s="208"/>
      <c r="D29" s="208"/>
      <c r="E29" s="208"/>
      <c r="F29" s="208"/>
      <c r="G29" s="208"/>
      <c r="H29" s="208"/>
      <c r="I29" s="208"/>
      <c r="J29" s="235">
        <f t="shared" si="2"/>
        <v>0</v>
      </c>
    </row>
    <row r="30" spans="1:10" ht="15">
      <c r="A30" s="108" t="str">
        <f>IF(B30="", "Choose from drop-down --&gt;", _xlfn.XLOOKUP(B30,'Lookup PropFunds CashFlows'!$B$2:$B$74,'Lookup PropFunds CashFlows'!$C$2:$C$74))</f>
        <v>Choose from drop-down --&gt;</v>
      </c>
      <c r="B30" s="109"/>
      <c r="C30" s="208"/>
      <c r="D30" s="208"/>
      <c r="E30" s="208"/>
      <c r="F30" s="208"/>
      <c r="G30" s="208"/>
      <c r="H30" s="208"/>
      <c r="I30" s="208"/>
      <c r="J30" s="235">
        <f t="shared" si="2"/>
        <v>0</v>
      </c>
    </row>
    <row r="31" spans="1:10" ht="15" hidden="1">
      <c r="A31" s="108" t="str">
        <f>IF(B31="", "Choose from drop-down --&gt;", _xlfn.XLOOKUP(B31,'Lookup PropFunds CashFlows'!$B$2:$B$74,'Lookup PropFunds CashFlows'!$C$2:$C$74))</f>
        <v>Choose from drop-down --&gt;</v>
      </c>
      <c r="B31" s="109"/>
      <c r="C31" s="208"/>
      <c r="D31" s="208"/>
      <c r="E31" s="208"/>
      <c r="F31" s="208"/>
      <c r="G31" s="208"/>
      <c r="H31" s="208"/>
      <c r="I31" s="208"/>
      <c r="J31" s="235">
        <f t="shared" si="2"/>
        <v>0</v>
      </c>
    </row>
    <row r="32" spans="1:10" ht="15" hidden="1">
      <c r="A32" s="108" t="str">
        <f>IF(B32="", "Choose from drop-down --&gt;", _xlfn.XLOOKUP(B32,'Lookup PropFunds CashFlows'!$B$2:$B$74,'Lookup PropFunds CashFlows'!$C$2:$C$74))</f>
        <v>Choose from drop-down --&gt;</v>
      </c>
      <c r="B32" s="109"/>
      <c r="C32" s="208"/>
      <c r="D32" s="208"/>
      <c r="E32" s="208"/>
      <c r="F32" s="208"/>
      <c r="G32" s="208"/>
      <c r="H32" s="208"/>
      <c r="I32" s="208"/>
      <c r="J32" s="235">
        <f t="shared" si="2"/>
        <v>0</v>
      </c>
    </row>
    <row r="33" spans="1:10" ht="15" hidden="1">
      <c r="A33" s="108" t="str">
        <f>IF(B33="", "Choose from drop-down --&gt;", _xlfn.XLOOKUP(B33,'Lookup PropFunds CashFlows'!$B$2:$B$74,'Lookup PropFunds CashFlows'!$C$2:$C$74))</f>
        <v>Choose from drop-down --&gt;</v>
      </c>
      <c r="B33" s="109"/>
      <c r="C33" s="208"/>
      <c r="D33" s="208"/>
      <c r="E33" s="208"/>
      <c r="F33" s="208"/>
      <c r="G33" s="208"/>
      <c r="H33" s="208"/>
      <c r="I33" s="208"/>
      <c r="J33" s="235">
        <f t="shared" si="2"/>
        <v>0</v>
      </c>
    </row>
    <row r="34" spans="1:10" ht="15" hidden="1">
      <c r="A34" s="108" t="str">
        <f>IF(B34="", "Choose from drop-down --&gt;", _xlfn.XLOOKUP(B34,'Lookup PropFunds CashFlows'!$B$2:$B$74,'Lookup PropFunds CashFlows'!$C$2:$C$74))</f>
        <v>Choose from drop-down --&gt;</v>
      </c>
      <c r="B34" s="109"/>
      <c r="C34" s="208"/>
      <c r="D34" s="208"/>
      <c r="E34" s="208"/>
      <c r="F34" s="208"/>
      <c r="G34" s="208"/>
      <c r="H34" s="208"/>
      <c r="I34" s="208"/>
      <c r="J34" s="235">
        <f t="shared" si="2"/>
        <v>0</v>
      </c>
    </row>
    <row r="35" spans="1:10" ht="15" hidden="1">
      <c r="A35" s="108" t="str">
        <f>IF(B35="", "Choose from drop-down --&gt;", _xlfn.XLOOKUP(B35,'Lookup PropFunds CashFlows'!$B$2:$B$74,'Lookup PropFunds CashFlows'!$C$2:$C$74))</f>
        <v>Choose from drop-down --&gt;</v>
      </c>
      <c r="B35" s="109"/>
      <c r="C35" s="208"/>
      <c r="D35" s="208"/>
      <c r="E35" s="208"/>
      <c r="F35" s="208"/>
      <c r="G35" s="208"/>
      <c r="H35" s="208"/>
      <c r="I35" s="208"/>
      <c r="J35" s="235">
        <f t="shared" si="2"/>
        <v>0</v>
      </c>
    </row>
    <row r="36" spans="1:10" s="97" customFormat="1" ht="15">
      <c r="A36" s="108" t="str">
        <f>IF(B36="", "Choose from drop-down --&gt;", _xlfn.XLOOKUP(B36,'Lookup PropFunds CashFlows'!$B$2:$B$74,'Lookup PropFunds CashFlows'!$C$2:$C$74))</f>
        <v>Choose from drop-down --&gt;</v>
      </c>
      <c r="B36" s="109"/>
      <c r="C36" s="208"/>
      <c r="D36" s="208"/>
      <c r="E36" s="208"/>
      <c r="F36" s="208"/>
      <c r="G36" s="208"/>
      <c r="H36" s="208"/>
      <c r="I36" s="208"/>
      <c r="J36" s="235">
        <f t="shared" si="2"/>
        <v>0</v>
      </c>
    </row>
    <row r="37" spans="1:10" ht="15">
      <c r="A37" s="108" t="str">
        <f>IF(B37="", "Choose from drop-down --&gt;", _xlfn.XLOOKUP(B37,'Lookup PropFunds CashFlows'!$B$2:$B$74,'Lookup PropFunds CashFlows'!$C$2:$C$74))</f>
        <v>Choose from drop-down --&gt;</v>
      </c>
      <c r="B37" s="109"/>
      <c r="C37" s="208"/>
      <c r="D37" s="208"/>
      <c r="E37" s="208"/>
      <c r="F37" s="208"/>
      <c r="G37" s="208"/>
      <c r="H37" s="208"/>
      <c r="I37" s="208"/>
      <c r="J37" s="235">
        <f t="shared" si="2"/>
        <v>0</v>
      </c>
    </row>
    <row r="38" spans="1:10" ht="15">
      <c r="A38" s="108" t="s">
        <v>2459</v>
      </c>
      <c r="B38" s="108" t="s">
        <v>2460</v>
      </c>
      <c r="C38" s="200">
        <f>IF(C7="","",SUM(C26:C37))</f>
        <v>0</v>
      </c>
      <c r="D38" s="231" t="str">
        <f t="shared" ref="D38:I38" si="3">IF(D$7="Type fund name","",SUM(D26:D32))</f>
        <v/>
      </c>
      <c r="E38" s="231" t="str">
        <f t="shared" si="3"/>
        <v/>
      </c>
      <c r="F38" s="231" t="str">
        <f t="shared" si="3"/>
        <v/>
      </c>
      <c r="G38" s="231" t="str">
        <f t="shared" si="3"/>
        <v/>
      </c>
      <c r="H38" s="231" t="str">
        <f t="shared" si="3"/>
        <v/>
      </c>
      <c r="I38" s="231" t="str">
        <f t="shared" si="3"/>
        <v/>
      </c>
      <c r="J38" s="235">
        <f t="shared" si="2"/>
        <v>0</v>
      </c>
    </row>
    <row r="39" spans="1:10" ht="15">
      <c r="A39" s="104"/>
      <c r="B39" s="104"/>
      <c r="C39" s="112"/>
      <c r="D39" s="112"/>
      <c r="E39" s="112"/>
      <c r="F39" s="112"/>
      <c r="G39" s="112"/>
      <c r="H39" s="112"/>
      <c r="I39" s="112"/>
      <c r="J39" s="112"/>
    </row>
    <row r="40" spans="1:10" ht="15">
      <c r="A40" s="104"/>
      <c r="B40" s="137" t="s">
        <v>2467</v>
      </c>
      <c r="C40" s="105"/>
      <c r="D40" s="105"/>
      <c r="E40" s="105"/>
      <c r="F40" s="105"/>
      <c r="G40" s="105"/>
      <c r="H40" s="105"/>
      <c r="I40" s="105"/>
      <c r="J40" s="105"/>
    </row>
    <row r="41" spans="1:10" ht="15">
      <c r="A41" s="108" t="str">
        <f>IF(B41="", "Choose from drop-down --&gt;", _xlfn.XLOOKUP(B41,'Lookup PropFunds CashFlows'!$B$2:$B$74,'Lookup PropFunds CashFlows'!$C$2:$C$74))</f>
        <v>Choose from drop-down --&gt;</v>
      </c>
      <c r="B41" s="109"/>
      <c r="C41" s="208"/>
      <c r="D41" s="208"/>
      <c r="E41" s="208"/>
      <c r="F41" s="208"/>
      <c r="G41" s="208"/>
      <c r="H41" s="208"/>
      <c r="I41" s="208"/>
      <c r="J41" s="235">
        <f>SUM(D41:I41)</f>
        <v>0</v>
      </c>
    </row>
    <row r="42" spans="1:10" ht="16" customHeight="1">
      <c r="A42" s="108" t="str">
        <f>IF(B42="", "Choose from drop-down --&gt;", _xlfn.XLOOKUP(B42,'Lookup PropFunds CashFlows'!$B$2:$B$74,'Lookup PropFunds CashFlows'!$C$2:$C$74))</f>
        <v>Choose from drop-down --&gt;</v>
      </c>
      <c r="B42" s="109"/>
      <c r="C42" s="209"/>
      <c r="D42" s="209"/>
      <c r="E42" s="209"/>
      <c r="F42" s="209"/>
      <c r="G42" s="209"/>
      <c r="H42" s="209"/>
      <c r="I42" s="209"/>
      <c r="J42" s="235">
        <f t="shared" ref="J42:J64" si="4">SUM(D42:I42)</f>
        <v>0</v>
      </c>
    </row>
    <row r="43" spans="1:10" ht="16" customHeight="1">
      <c r="A43" s="108" t="str">
        <f>IF(B43="", "Choose from drop-down --&gt;", _xlfn.XLOOKUP(B43,'Lookup PropFunds CashFlows'!$B$2:$B$74,'Lookup PropFunds CashFlows'!$C$2:$C$74))</f>
        <v>Choose from drop-down --&gt;</v>
      </c>
      <c r="B43" s="109"/>
      <c r="C43" s="208"/>
      <c r="D43" s="208"/>
      <c r="E43" s="208"/>
      <c r="F43" s="208"/>
      <c r="G43" s="208"/>
      <c r="H43" s="208"/>
      <c r="I43" s="208"/>
      <c r="J43" s="235">
        <f t="shared" si="4"/>
        <v>0</v>
      </c>
    </row>
    <row r="44" spans="1:10" ht="16" customHeight="1">
      <c r="A44" s="108" t="str">
        <f>IF(B44="", "Choose from drop-down --&gt;", _xlfn.XLOOKUP(B44,'Lookup PropFunds CashFlows'!$B$2:$B$74,'Lookup PropFunds CashFlows'!$C$2:$C$74))</f>
        <v>Choose from drop-down --&gt;</v>
      </c>
      <c r="B44" s="109"/>
      <c r="C44" s="208"/>
      <c r="D44" s="208"/>
      <c r="E44" s="208"/>
      <c r="F44" s="208"/>
      <c r="G44" s="208"/>
      <c r="H44" s="208"/>
      <c r="I44" s="208"/>
      <c r="J44" s="235">
        <f t="shared" si="4"/>
        <v>0</v>
      </c>
    </row>
    <row r="45" spans="1:10" ht="16" hidden="1" customHeight="1">
      <c r="A45" s="108" t="str">
        <f>IF(B45="", "Choose from drop-down --&gt;", _xlfn.XLOOKUP(B45,'Lookup PropFunds CashFlows'!$B$2:$B$74,'Lookup PropFunds CashFlows'!$C$2:$C$74))</f>
        <v>Choose from drop-down --&gt;</v>
      </c>
      <c r="B45" s="109"/>
      <c r="C45" s="208"/>
      <c r="D45" s="208"/>
      <c r="E45" s="208"/>
      <c r="F45" s="208"/>
      <c r="G45" s="208"/>
      <c r="H45" s="208"/>
      <c r="I45" s="208"/>
      <c r="J45" s="235">
        <f t="shared" si="4"/>
        <v>0</v>
      </c>
    </row>
    <row r="46" spans="1:10" ht="16" hidden="1" customHeight="1">
      <c r="A46" s="108" t="str">
        <f>IF(B46="", "Choose from drop-down --&gt;", _xlfn.XLOOKUP(B46,'Lookup PropFunds CashFlows'!$B$2:$B$74,'Lookup PropFunds CashFlows'!$C$2:$C$74))</f>
        <v>Choose from drop-down --&gt;</v>
      </c>
      <c r="B46" s="109"/>
      <c r="C46" s="208"/>
      <c r="D46" s="208"/>
      <c r="E46" s="208"/>
      <c r="F46" s="208"/>
      <c r="G46" s="208"/>
      <c r="H46" s="208"/>
      <c r="I46" s="208"/>
      <c r="J46" s="235">
        <f t="shared" si="4"/>
        <v>0</v>
      </c>
    </row>
    <row r="47" spans="1:10" ht="15" hidden="1">
      <c r="A47" s="108" t="str">
        <f>IF(B47="", "Choose from drop-down --&gt;", _xlfn.XLOOKUP(B47,'Lookup PropFunds CashFlows'!$B$2:$B$74,'Lookup PropFunds CashFlows'!$C$2:$C$74))</f>
        <v>Choose from drop-down --&gt;</v>
      </c>
      <c r="B47" s="109"/>
      <c r="C47" s="208"/>
      <c r="D47" s="208"/>
      <c r="E47" s="208"/>
      <c r="F47" s="208"/>
      <c r="G47" s="208"/>
      <c r="H47" s="208"/>
      <c r="I47" s="208"/>
      <c r="J47" s="235">
        <f t="shared" si="4"/>
        <v>0</v>
      </c>
    </row>
    <row r="48" spans="1:10" ht="15" hidden="1">
      <c r="A48" s="108" t="str">
        <f>IF(B48="", "Choose from drop-down --&gt;", _xlfn.XLOOKUP(B48,'Lookup PropFunds CashFlows'!$B$2:$B$74,'Lookup PropFunds CashFlows'!$C$2:$C$74))</f>
        <v>Choose from drop-down --&gt;</v>
      </c>
      <c r="B48" s="109"/>
      <c r="C48" s="208"/>
      <c r="D48" s="208"/>
      <c r="E48" s="208"/>
      <c r="F48" s="208"/>
      <c r="G48" s="208"/>
      <c r="H48" s="208"/>
      <c r="I48" s="208"/>
      <c r="J48" s="235">
        <f t="shared" si="4"/>
        <v>0</v>
      </c>
    </row>
    <row r="49" spans="1:10" ht="15" hidden="1">
      <c r="A49" s="108" t="str">
        <f>IF(B49="", "Choose from drop-down --&gt;", _xlfn.XLOOKUP(B49,'Lookup PropFunds CashFlows'!$B$2:$B$74,'Lookup PropFunds CashFlows'!$C$2:$C$74))</f>
        <v>Choose from drop-down --&gt;</v>
      </c>
      <c r="B49" s="109"/>
      <c r="C49" s="208"/>
      <c r="D49" s="208"/>
      <c r="E49" s="208"/>
      <c r="F49" s="208"/>
      <c r="G49" s="208"/>
      <c r="H49" s="208"/>
      <c r="I49" s="208"/>
      <c r="J49" s="235">
        <f t="shared" si="4"/>
        <v>0</v>
      </c>
    </row>
    <row r="50" spans="1:10" ht="15">
      <c r="A50" s="108" t="str">
        <f>IF(B50="", "Choose from drop-down --&gt;", _xlfn.XLOOKUP(B50,'Lookup PropFunds CashFlows'!$B$2:$B$74,'Lookup PropFunds CashFlows'!$C$2:$C$74))</f>
        <v>Choose from drop-down --&gt;</v>
      </c>
      <c r="B50" s="109"/>
      <c r="C50" s="208"/>
      <c r="D50" s="208"/>
      <c r="E50" s="208"/>
      <c r="F50" s="208"/>
      <c r="G50" s="208"/>
      <c r="H50" s="208"/>
      <c r="I50" s="208"/>
      <c r="J50" s="235">
        <f t="shared" si="4"/>
        <v>0</v>
      </c>
    </row>
    <row r="51" spans="1:10" ht="15">
      <c r="A51" s="108" t="str">
        <f>IF(B51="", "Choose from drop-down --&gt;", _xlfn.XLOOKUP(B51,'Lookup PropFunds CashFlows'!$B$2:$B$74,'Lookup PropFunds CashFlows'!$C$2:$C$74))</f>
        <v>Choose from drop-down --&gt;</v>
      </c>
      <c r="B51" s="109"/>
      <c r="C51" s="208"/>
      <c r="D51" s="208"/>
      <c r="E51" s="208"/>
      <c r="F51" s="208"/>
      <c r="G51" s="208"/>
      <c r="H51" s="208"/>
      <c r="I51" s="208"/>
      <c r="J51" s="235">
        <f t="shared" si="4"/>
        <v>0</v>
      </c>
    </row>
    <row r="52" spans="1:10" ht="15">
      <c r="A52" s="108" t="s">
        <v>2461</v>
      </c>
      <c r="B52" s="108" t="s">
        <v>2462</v>
      </c>
      <c r="C52" s="200">
        <f>IF(C7="","",SUM(C41:C51))</f>
        <v>0</v>
      </c>
      <c r="D52" s="231" t="str">
        <f t="shared" ref="D52:I52" si="5">IF(D$7="Type fund name","",SUM(D41:D51))</f>
        <v/>
      </c>
      <c r="E52" s="231" t="str">
        <f t="shared" si="5"/>
        <v/>
      </c>
      <c r="F52" s="231" t="str">
        <f t="shared" si="5"/>
        <v/>
      </c>
      <c r="G52" s="231" t="str">
        <f t="shared" si="5"/>
        <v/>
      </c>
      <c r="H52" s="231" t="str">
        <f t="shared" si="5"/>
        <v/>
      </c>
      <c r="I52" s="231" t="str">
        <f t="shared" si="5"/>
        <v/>
      </c>
      <c r="J52" s="235">
        <f t="shared" si="4"/>
        <v>0</v>
      </c>
    </row>
    <row r="53" spans="1:10" ht="15">
      <c r="A53" s="104"/>
      <c r="B53" s="104"/>
      <c r="C53" s="113"/>
      <c r="D53" s="113"/>
      <c r="E53" s="113"/>
      <c r="F53" s="113"/>
      <c r="G53" s="113"/>
      <c r="H53" s="113"/>
      <c r="I53" s="113"/>
      <c r="J53" s="138"/>
    </row>
    <row r="54" spans="1:10" ht="15">
      <c r="A54" s="104"/>
      <c r="B54" s="137" t="s">
        <v>2468</v>
      </c>
      <c r="C54" s="105"/>
      <c r="D54" s="105"/>
      <c r="E54" s="105"/>
      <c r="F54" s="105"/>
      <c r="G54" s="105"/>
      <c r="H54" s="105"/>
      <c r="I54" s="105"/>
      <c r="J54" s="105"/>
    </row>
    <row r="55" spans="1:10" ht="15">
      <c r="A55" s="108" t="str">
        <f>IF(B55="", "Choose from drop-down --&gt;", _xlfn.XLOOKUP(B55,'Lookup PropFunds CashFlows'!$B$2:$B$74,'Lookup PropFunds CashFlows'!$C$2:$C$74))</f>
        <v>Choose from drop-down --&gt;</v>
      </c>
      <c r="B55" s="109"/>
      <c r="C55" s="208"/>
      <c r="D55" s="208"/>
      <c r="E55" s="208"/>
      <c r="F55" s="208"/>
      <c r="G55" s="208"/>
      <c r="H55" s="208"/>
      <c r="I55" s="208"/>
      <c r="J55" s="235">
        <f t="shared" si="4"/>
        <v>0</v>
      </c>
    </row>
    <row r="56" spans="1:10" ht="15">
      <c r="A56" s="108" t="str">
        <f>IF(B56="", "Choose from drop-down --&gt;", _xlfn.XLOOKUP(B56,'Lookup PropFunds CashFlows'!$B$2:$B$74,'Lookup PropFunds CashFlows'!$C$2:$C$74))</f>
        <v>Choose from drop-down --&gt;</v>
      </c>
      <c r="B56" s="109"/>
      <c r="C56" s="208"/>
      <c r="D56" s="208"/>
      <c r="E56" s="208"/>
      <c r="F56" s="208"/>
      <c r="G56" s="208"/>
      <c r="H56" s="208"/>
      <c r="I56" s="208"/>
      <c r="J56" s="235">
        <f t="shared" si="4"/>
        <v>0</v>
      </c>
    </row>
    <row r="57" spans="1:10" ht="15" hidden="1">
      <c r="A57" s="108" t="str">
        <f>IF(B57="", "Choose from drop-down --&gt;", _xlfn.XLOOKUP(B57,'Lookup PropFunds CashFlows'!$B$2:$B$74,'Lookup PropFunds CashFlows'!$C$2:$C$74))</f>
        <v>Choose from drop-down --&gt;</v>
      </c>
      <c r="B57" s="109"/>
      <c r="C57" s="208"/>
      <c r="D57" s="208"/>
      <c r="E57" s="208"/>
      <c r="F57" s="208"/>
      <c r="G57" s="208"/>
      <c r="H57" s="208"/>
      <c r="I57" s="208"/>
      <c r="J57" s="235">
        <f t="shared" si="4"/>
        <v>0</v>
      </c>
    </row>
    <row r="58" spans="1:10" ht="15" hidden="1">
      <c r="A58" s="108" t="str">
        <f>IF(B58="", "Choose from drop-down --&gt;", _xlfn.XLOOKUP(B58,'Lookup PropFunds CashFlows'!$B$2:$B$74,'Lookup PropFunds CashFlows'!$C$2:$C$74))</f>
        <v>Choose from drop-down --&gt;</v>
      </c>
      <c r="B58" s="109"/>
      <c r="C58" s="208"/>
      <c r="D58" s="208"/>
      <c r="E58" s="208"/>
      <c r="F58" s="208"/>
      <c r="G58" s="208"/>
      <c r="H58" s="208"/>
      <c r="I58" s="208"/>
      <c r="J58" s="235">
        <f t="shared" si="4"/>
        <v>0</v>
      </c>
    </row>
    <row r="59" spans="1:10" ht="15" hidden="1">
      <c r="A59" s="108" t="str">
        <f>IF(B59="", "Choose from drop-down --&gt;", _xlfn.XLOOKUP(B59,'Lookup PropFunds CashFlows'!$B$2:$B$74,'Lookup PropFunds CashFlows'!$C$2:$C$74))</f>
        <v>Choose from drop-down --&gt;</v>
      </c>
      <c r="B59" s="109"/>
      <c r="C59" s="208"/>
      <c r="D59" s="208"/>
      <c r="E59" s="208"/>
      <c r="F59" s="208"/>
      <c r="G59" s="208"/>
      <c r="H59" s="208"/>
      <c r="I59" s="208"/>
      <c r="J59" s="235">
        <f t="shared" si="4"/>
        <v>0</v>
      </c>
    </row>
    <row r="60" spans="1:10" ht="15" hidden="1">
      <c r="A60" s="108" t="str">
        <f>IF(B60="", "Choose from drop-down --&gt;", _xlfn.XLOOKUP(B60,'Lookup PropFunds CashFlows'!$B$2:$B$74,'Lookup PropFunds CashFlows'!$C$2:$C$74))</f>
        <v>Choose from drop-down --&gt;</v>
      </c>
      <c r="B60" s="109"/>
      <c r="C60" s="208"/>
      <c r="D60" s="208"/>
      <c r="E60" s="208"/>
      <c r="F60" s="208"/>
      <c r="G60" s="208"/>
      <c r="H60" s="208"/>
      <c r="I60" s="208"/>
      <c r="J60" s="235">
        <f t="shared" si="4"/>
        <v>0</v>
      </c>
    </row>
    <row r="61" spans="1:10" ht="15" hidden="1">
      <c r="A61" s="108" t="str">
        <f>IF(B61="", "Choose from drop-down --&gt;", _xlfn.XLOOKUP(B61,'Lookup PropFunds CashFlows'!$B$2:$B$74,'Lookup PropFunds CashFlows'!$C$2:$C$74))</f>
        <v>Choose from drop-down --&gt;</v>
      </c>
      <c r="B61" s="109"/>
      <c r="C61" s="208"/>
      <c r="D61" s="208"/>
      <c r="E61" s="208"/>
      <c r="F61" s="208"/>
      <c r="G61" s="208"/>
      <c r="H61" s="208"/>
      <c r="I61" s="208"/>
      <c r="J61" s="235">
        <f t="shared" si="4"/>
        <v>0</v>
      </c>
    </row>
    <row r="62" spans="1:10" ht="15">
      <c r="A62" s="108" t="str">
        <f>IF(B62="", "Choose from drop-down --&gt;", _xlfn.XLOOKUP(B62,'Lookup PropFunds CashFlows'!$B$2:$B$74,'Lookup PropFunds CashFlows'!$C$2:$C$74))</f>
        <v>Choose from drop-down --&gt;</v>
      </c>
      <c r="B62" s="109"/>
      <c r="C62" s="208"/>
      <c r="D62" s="208"/>
      <c r="E62" s="208"/>
      <c r="F62" s="208"/>
      <c r="G62" s="208"/>
      <c r="H62" s="208"/>
      <c r="I62" s="208"/>
      <c r="J62" s="235">
        <f t="shared" si="4"/>
        <v>0</v>
      </c>
    </row>
    <row r="63" spans="1:10" ht="15">
      <c r="A63" s="108" t="str">
        <f>IF(B63="", "Choose from drop-down --&gt;", _xlfn.XLOOKUP(B63,'Lookup PropFunds CashFlows'!$B$2:$B$74,'Lookup PropFunds CashFlows'!$C$2:$C$74))</f>
        <v>Choose from drop-down --&gt;</v>
      </c>
      <c r="B63" s="109"/>
      <c r="C63" s="208"/>
      <c r="D63" s="208"/>
      <c r="E63" s="208"/>
      <c r="F63" s="208"/>
      <c r="G63" s="208"/>
      <c r="H63" s="208"/>
      <c r="I63" s="208"/>
      <c r="J63" s="235">
        <f t="shared" si="4"/>
        <v>0</v>
      </c>
    </row>
    <row r="64" spans="1:10" ht="15">
      <c r="A64" s="108" t="s">
        <v>2463</v>
      </c>
      <c r="B64" s="108" t="s">
        <v>2464</v>
      </c>
      <c r="C64" s="231">
        <f>IF(C7="","",SUM(C55:C63))</f>
        <v>0</v>
      </c>
      <c r="D64" s="231" t="str">
        <f t="shared" ref="D64:I64" si="6">IF(D$7="Type fund name","",SUM(D55:D63))</f>
        <v/>
      </c>
      <c r="E64" s="231" t="str">
        <f t="shared" si="6"/>
        <v/>
      </c>
      <c r="F64" s="231" t="str">
        <f t="shared" si="6"/>
        <v/>
      </c>
      <c r="G64" s="231" t="str">
        <f t="shared" si="6"/>
        <v/>
      </c>
      <c r="H64" s="231" t="str">
        <f t="shared" si="6"/>
        <v/>
      </c>
      <c r="I64" s="231" t="str">
        <f t="shared" si="6"/>
        <v/>
      </c>
      <c r="J64" s="235">
        <f t="shared" si="4"/>
        <v>0</v>
      </c>
    </row>
    <row r="65" spans="1:10" ht="15">
      <c r="A65" s="141" t="s">
        <v>2470</v>
      </c>
      <c r="B65" s="142" t="s">
        <v>2469</v>
      </c>
      <c r="C65" s="236">
        <f>C23+C38+C52+C64</f>
        <v>0</v>
      </c>
      <c r="D65" s="219" t="str">
        <f t="shared" ref="D65:J65" si="7">IF(D7="Type fund name","",D23+D38+D52+D64)</f>
        <v/>
      </c>
      <c r="E65" s="219" t="str">
        <f t="shared" si="7"/>
        <v/>
      </c>
      <c r="F65" s="219" t="str">
        <f t="shared" si="7"/>
        <v/>
      </c>
      <c r="G65" s="219" t="str">
        <f t="shared" si="7"/>
        <v/>
      </c>
      <c r="H65" s="219" t="str">
        <f t="shared" si="7"/>
        <v/>
      </c>
      <c r="I65" s="219" t="str">
        <f t="shared" si="7"/>
        <v/>
      </c>
      <c r="J65" s="219">
        <f t="shared" si="7"/>
        <v>0</v>
      </c>
    </row>
    <row r="66" spans="1:10" ht="15">
      <c r="A66" s="143"/>
      <c r="B66" s="144"/>
      <c r="C66" s="145"/>
      <c r="D66" s="145"/>
      <c r="E66" s="145"/>
      <c r="F66" s="145"/>
      <c r="G66" s="145"/>
      <c r="H66" s="145"/>
      <c r="I66" s="145"/>
      <c r="J66" s="146"/>
    </row>
    <row r="67" spans="1:10" ht="15">
      <c r="A67" s="143"/>
      <c r="B67" s="147" t="s">
        <v>2471</v>
      </c>
      <c r="C67" s="148"/>
      <c r="D67" s="148"/>
      <c r="E67" s="148"/>
      <c r="F67" s="148"/>
      <c r="G67" s="148"/>
      <c r="H67" s="148"/>
      <c r="I67" s="148"/>
      <c r="J67" s="149"/>
    </row>
    <row r="68" spans="1:10" ht="14" customHeight="1">
      <c r="A68" s="153" t="s">
        <v>2472</v>
      </c>
      <c r="B68" s="150" t="s">
        <v>2473</v>
      </c>
      <c r="C68" s="237"/>
      <c r="D68" s="237"/>
      <c r="E68" s="237"/>
      <c r="F68" s="237"/>
      <c r="G68" s="237"/>
      <c r="H68" s="237"/>
      <c r="I68" s="237"/>
      <c r="J68" s="235">
        <f t="shared" ref="J68" si="8">SUM(D68:I68)</f>
        <v>0</v>
      </c>
    </row>
    <row r="69" spans="1:10" ht="15">
      <c r="A69" s="151" t="s">
        <v>50</v>
      </c>
      <c r="B69" s="152" t="s">
        <v>2474</v>
      </c>
      <c r="C69" s="238"/>
      <c r="D69" s="219" t="str">
        <f t="shared" ref="D69:I69" si="9">IF(D7="Type fund name","",D65+D68)</f>
        <v/>
      </c>
      <c r="E69" s="219" t="str">
        <f t="shared" si="9"/>
        <v/>
      </c>
      <c r="F69" s="219" t="str">
        <f t="shared" si="9"/>
        <v/>
      </c>
      <c r="G69" s="219" t="str">
        <f t="shared" si="9"/>
        <v/>
      </c>
      <c r="H69" s="219" t="str">
        <f t="shared" si="9"/>
        <v/>
      </c>
      <c r="I69" s="219" t="str">
        <f t="shared" si="9"/>
        <v/>
      </c>
      <c r="J69" s="219">
        <f>J65+J68</f>
        <v>0</v>
      </c>
    </row>
    <row r="70" spans="1:10" ht="15">
      <c r="A70" s="104"/>
      <c r="B70" s="125"/>
      <c r="C70" s="125"/>
      <c r="D70" s="125"/>
      <c r="E70" s="125"/>
      <c r="F70" s="125"/>
      <c r="G70" s="125"/>
      <c r="H70" s="125"/>
      <c r="I70" s="125"/>
      <c r="J70" s="125"/>
    </row>
    <row r="71" spans="1:10" ht="15">
      <c r="A71" s="104"/>
      <c r="B71" s="154"/>
      <c r="C71" s="155"/>
      <c r="D71" s="155"/>
      <c r="E71" s="155"/>
      <c r="F71" s="155"/>
      <c r="G71" s="155"/>
      <c r="H71" s="155"/>
      <c r="I71" s="155"/>
      <c r="J71" s="138"/>
    </row>
    <row r="72" spans="1:10" ht="15" hidden="1">
      <c r="A72" s="104"/>
      <c r="B72" s="154"/>
      <c r="C72" s="155"/>
      <c r="D72" s="155"/>
      <c r="E72" s="155"/>
      <c r="F72" s="155"/>
      <c r="G72" s="155"/>
      <c r="H72" s="155"/>
      <c r="I72" s="155"/>
      <c r="J72" s="138"/>
    </row>
    <row r="73" spans="1:10" ht="15" hidden="1">
      <c r="A73" s="104"/>
      <c r="B73" s="154"/>
      <c r="C73" s="155"/>
      <c r="D73" s="155"/>
      <c r="E73" s="155"/>
      <c r="F73" s="155"/>
      <c r="G73" s="155"/>
      <c r="H73" s="155"/>
      <c r="I73" s="155"/>
      <c r="J73" s="138"/>
    </row>
    <row r="74" spans="1:10" ht="15" hidden="1">
      <c r="A74" s="104"/>
      <c r="B74" s="154"/>
      <c r="C74" s="155"/>
      <c r="D74" s="155"/>
      <c r="E74" s="155"/>
      <c r="F74" s="155"/>
      <c r="G74" s="155"/>
      <c r="H74" s="155"/>
      <c r="I74" s="155"/>
      <c r="J74" s="138"/>
    </row>
    <row r="75" spans="1:10" ht="15" hidden="1">
      <c r="A75" s="104"/>
      <c r="B75" s="154"/>
      <c r="C75" s="155"/>
      <c r="D75" s="155"/>
      <c r="E75" s="155"/>
      <c r="F75" s="155"/>
      <c r="G75" s="155"/>
      <c r="H75" s="155"/>
      <c r="I75" s="155"/>
      <c r="J75" s="138"/>
    </row>
    <row r="76" spans="1:10" ht="15" hidden="1">
      <c r="A76" s="104"/>
      <c r="B76" s="154"/>
      <c r="C76" s="155"/>
      <c r="D76" s="155"/>
      <c r="E76" s="155"/>
      <c r="F76" s="155"/>
      <c r="G76" s="155"/>
      <c r="H76" s="155"/>
      <c r="I76" s="155"/>
      <c r="J76" s="138"/>
    </row>
    <row r="77" spans="1:10" ht="15">
      <c r="A77" s="104"/>
      <c r="B77" s="154"/>
      <c r="C77" s="155"/>
      <c r="D77" s="155"/>
      <c r="E77" s="155"/>
      <c r="F77" s="155"/>
      <c r="G77" s="155"/>
      <c r="H77" s="155"/>
      <c r="I77" s="155"/>
      <c r="J77" s="138"/>
    </row>
    <row r="78" spans="1:10" ht="15">
      <c r="A78" s="104"/>
      <c r="B78" s="154"/>
      <c r="C78" s="155"/>
      <c r="D78" s="155"/>
      <c r="E78" s="155"/>
      <c r="F78" s="155"/>
      <c r="G78" s="155"/>
      <c r="H78" s="155"/>
      <c r="I78" s="155"/>
      <c r="J78" s="138"/>
    </row>
    <row r="79" spans="1:10" ht="16">
      <c r="C79" s="116"/>
      <c r="D79" s="116"/>
      <c r="E79" s="116"/>
      <c r="F79" s="116"/>
      <c r="G79" s="116"/>
      <c r="H79" s="116"/>
      <c r="I79" s="116"/>
      <c r="J79" s="123"/>
    </row>
  </sheetData>
  <sheetProtection formatRows="0" insertRows="0" deleteRows="0"/>
  <conditionalFormatting sqref="C23">
    <cfRule type="expression" dxfId="19" priority="18" stopIfTrue="1">
      <formula>C$7=""</formula>
    </cfRule>
  </conditionalFormatting>
  <conditionalFormatting sqref="C38">
    <cfRule type="expression" dxfId="18" priority="17" stopIfTrue="1">
      <formula>C$7=""</formula>
    </cfRule>
  </conditionalFormatting>
  <conditionalFormatting sqref="C24:I24 C53:I53">
    <cfRule type="expression" dxfId="17" priority="24" stopIfTrue="1">
      <formula>#REF!=""</formula>
    </cfRule>
  </conditionalFormatting>
  <conditionalFormatting sqref="C52:I52">
    <cfRule type="expression" dxfId="16" priority="15" stopIfTrue="1">
      <formula>C$7=""</formula>
    </cfRule>
  </conditionalFormatting>
  <conditionalFormatting sqref="C64:I64">
    <cfRule type="expression" dxfId="15" priority="13" stopIfTrue="1">
      <formula>C$7=""</formula>
    </cfRule>
  </conditionalFormatting>
  <conditionalFormatting sqref="D69:I69">
    <cfRule type="expression" dxfId="14" priority="12" stopIfTrue="1">
      <formula>#REF!=""</formula>
    </cfRule>
  </conditionalFormatting>
  <conditionalFormatting sqref="D65:J65">
    <cfRule type="expression" dxfId="13" priority="3" stopIfTrue="1">
      <formula>D$7=""</formula>
    </cfRule>
    <cfRule type="cellIs" dxfId="12" priority="4" stopIfTrue="1" operator="equal">
      <formula>0</formula>
    </cfRule>
    <cfRule type="cellIs" dxfId="11" priority="5" stopIfTrue="1" operator="equal">
      <formula>#REF!</formula>
    </cfRule>
    <cfRule type="cellIs" dxfId="10" priority="6" operator="notEqual">
      <formula>#REF!</formula>
    </cfRule>
    <cfRule type="expression" dxfId="9" priority="7" stopIfTrue="1">
      <formula>#REF!=""</formula>
    </cfRule>
  </conditionalFormatting>
  <conditionalFormatting sqref="D69:J69">
    <cfRule type="expression" dxfId="8" priority="8" stopIfTrue="1">
      <formula>D$7=""</formula>
    </cfRule>
    <cfRule type="cellIs" dxfId="7" priority="9" stopIfTrue="1" operator="equal">
      <formula>0</formula>
    </cfRule>
    <cfRule type="cellIs" dxfId="6" priority="10" stopIfTrue="1" operator="equal">
      <formula>#REF!</formula>
    </cfRule>
    <cfRule type="cellIs" dxfId="5" priority="11" operator="notEqual">
      <formula>#REF!</formula>
    </cfRule>
  </conditionalFormatting>
  <conditionalFormatting sqref="J1:J4 J8:J22 J24:J64 J70:J1048574">
    <cfRule type="expression" dxfId="4" priority="19" stopIfTrue="1">
      <formula>COUNTA(D2:I2)=1</formula>
    </cfRule>
  </conditionalFormatting>
  <conditionalFormatting sqref="J8:J22 J24:J64 J70:J78">
    <cfRule type="expression" dxfId="3" priority="80" stopIfTrue="1">
      <formula>#REF!=""</formula>
    </cfRule>
  </conditionalFormatting>
  <conditionalFormatting sqref="J68">
    <cfRule type="expression" dxfId="2" priority="1" stopIfTrue="1">
      <formula>COUNTA(D69:I69)=1</formula>
    </cfRule>
    <cfRule type="expression" dxfId="1" priority="2" stopIfTrue="1">
      <formula>#REF!=""</formula>
    </cfRule>
  </conditionalFormatting>
  <conditionalFormatting sqref="J1048575:J1048576">
    <cfRule type="expression" dxfId="0" priority="82" stopIfTrue="1">
      <formula>COUNTA(D1:I3)=1</formula>
    </cfRule>
  </conditionalFormatting>
  <dataValidations count="1">
    <dataValidation type="list" allowBlank="1" showInputMessage="1" showErrorMessage="1" sqref="B74:B78" xr:uid="{98ECD2C2-C0B9-E74C-B5D0-14A316D496F4}">
      <formula1>net_position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F3CE8D3-824D-D342-8991-B399369E5D1F}">
          <x14:formula1>
            <xm:f>'Lookup PropFunds CashFlows'!$B$40:$B$74</xm:f>
          </x14:formula1>
          <xm:sqref>B9:B22</xm:sqref>
        </x14:dataValidation>
        <x14:dataValidation type="list" allowBlank="1" showInputMessage="1" showErrorMessage="1" xr:uid="{8C60F6D6-E0D1-B44C-A6F7-DED0D3730BFE}">
          <x14:formula1>
            <xm:f>'Lookup PropFunds CashFlows'!$B$21:$B$39</xm:f>
          </x14:formula1>
          <xm:sqref>B26:B37</xm:sqref>
        </x14:dataValidation>
        <x14:dataValidation type="list" allowBlank="1" showInputMessage="1" showErrorMessage="1" xr:uid="{2E348E09-9902-2B41-B16D-37E2F8DE3135}">
          <x14:formula1>
            <xm:f>'Lookup PropFunds CashFlows'!$B$2:$B$15</xm:f>
          </x14:formula1>
          <xm:sqref>B41:B51</xm:sqref>
        </x14:dataValidation>
        <x14:dataValidation type="list" allowBlank="1" showInputMessage="1" showErrorMessage="1" xr:uid="{9F9EA262-D7F4-214A-AA87-6EFB9500F700}">
          <x14:formula1>
            <xm:f>'Lookup PropFunds CashFlows'!$B$16:$B$20</xm:f>
          </x14:formula1>
          <xm:sqref>B55:B63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0C29-31E1-3E46-B6B7-83D944E71A74}">
  <sheetPr>
    <tabColor theme="7"/>
  </sheetPr>
  <dimension ref="A1:E217"/>
  <sheetViews>
    <sheetView topLeftCell="A160" zoomScale="75" zoomScaleNormal="120" workbookViewId="0">
      <selection activeCell="D237" sqref="D237"/>
    </sheetView>
  </sheetViews>
  <sheetFormatPr baseColWidth="10" defaultRowHeight="13"/>
  <cols>
    <col min="1" max="1" width="21.33203125" customWidth="1"/>
    <col min="2" max="2" width="37.83203125" customWidth="1"/>
    <col min="3" max="3" width="38" customWidth="1"/>
    <col min="4" max="4" width="33.83203125" customWidth="1"/>
    <col min="5" max="5" width="24" customWidth="1"/>
  </cols>
  <sheetData>
    <row r="1" spans="1:5" ht="17" customHeight="1">
      <c r="A1" s="60" t="s">
        <v>57</v>
      </c>
      <c r="B1" s="59" t="s">
        <v>1278</v>
      </c>
      <c r="C1" s="59" t="s">
        <v>1135</v>
      </c>
      <c r="D1" s="59" t="s">
        <v>1134</v>
      </c>
      <c r="E1" s="60" t="s">
        <v>1143</v>
      </c>
    </row>
    <row r="2" spans="1:5" ht="15">
      <c r="A2" s="2" t="s">
        <v>1242</v>
      </c>
      <c r="B2" s="21" t="s">
        <v>1144</v>
      </c>
      <c r="C2" s="56" t="s">
        <v>1344</v>
      </c>
      <c r="D2" s="56" t="s">
        <v>1345</v>
      </c>
      <c r="E2" s="56" t="s">
        <v>1346</v>
      </c>
    </row>
    <row r="3" spans="1:5" ht="15">
      <c r="A3" s="2" t="s">
        <v>1242</v>
      </c>
      <c r="B3" s="21" t="s">
        <v>1145</v>
      </c>
      <c r="C3" s="56" t="s">
        <v>1347</v>
      </c>
      <c r="D3" s="56" t="s">
        <v>1348</v>
      </c>
      <c r="E3" s="56" t="s">
        <v>1349</v>
      </c>
    </row>
    <row r="4" spans="1:5" ht="15">
      <c r="A4" s="2" t="s">
        <v>1242</v>
      </c>
      <c r="B4" s="21" t="s">
        <v>1146</v>
      </c>
      <c r="C4" s="56" t="s">
        <v>1350</v>
      </c>
      <c r="D4" s="56" t="s">
        <v>1351</v>
      </c>
      <c r="E4" s="56" t="s">
        <v>1352</v>
      </c>
    </row>
    <row r="5" spans="1:5" ht="15">
      <c r="A5" s="2" t="s">
        <v>1242</v>
      </c>
      <c r="B5" s="21" t="s">
        <v>1147</v>
      </c>
      <c r="C5" s="56" t="s">
        <v>1353</v>
      </c>
      <c r="D5" s="56" t="s">
        <v>1354</v>
      </c>
      <c r="E5" s="56" t="s">
        <v>1355</v>
      </c>
    </row>
    <row r="6" spans="1:5" ht="15">
      <c r="A6" s="2" t="s">
        <v>1242</v>
      </c>
      <c r="B6" s="21" t="s">
        <v>1148</v>
      </c>
      <c r="C6" s="56" t="s">
        <v>1356</v>
      </c>
      <c r="D6" s="56" t="s">
        <v>1357</v>
      </c>
      <c r="E6" s="56" t="s">
        <v>1358</v>
      </c>
    </row>
    <row r="7" spans="1:5" ht="15">
      <c r="A7" s="2" t="s">
        <v>1242</v>
      </c>
      <c r="B7" s="21" t="s">
        <v>1149</v>
      </c>
      <c r="C7" s="56" t="s">
        <v>1359</v>
      </c>
      <c r="D7" s="56" t="s">
        <v>1360</v>
      </c>
      <c r="E7" s="56" t="s">
        <v>1361</v>
      </c>
    </row>
    <row r="8" spans="1:5" ht="15">
      <c r="A8" s="2" t="s">
        <v>1242</v>
      </c>
      <c r="B8" s="21" t="s">
        <v>1150</v>
      </c>
      <c r="C8" s="56" t="s">
        <v>1362</v>
      </c>
      <c r="D8" s="56" t="s">
        <v>1363</v>
      </c>
      <c r="E8" s="56" t="s">
        <v>1364</v>
      </c>
    </row>
    <row r="9" spans="1:5" ht="15">
      <c r="A9" s="2" t="s">
        <v>1242</v>
      </c>
      <c r="B9" s="21" t="s">
        <v>1151</v>
      </c>
      <c r="C9" s="56" t="s">
        <v>1365</v>
      </c>
      <c r="D9" s="56" t="s">
        <v>1366</v>
      </c>
      <c r="E9" s="56" t="s">
        <v>1367</v>
      </c>
    </row>
    <row r="10" spans="1:5" ht="15">
      <c r="A10" s="2" t="s">
        <v>1242</v>
      </c>
      <c r="B10" s="21" t="s">
        <v>1152</v>
      </c>
      <c r="C10" s="56" t="s">
        <v>1368</v>
      </c>
      <c r="D10" s="56" t="s">
        <v>1369</v>
      </c>
      <c r="E10" s="56" t="s">
        <v>1370</v>
      </c>
    </row>
    <row r="11" spans="1:5" ht="15">
      <c r="A11" s="2" t="s">
        <v>1242</v>
      </c>
      <c r="B11" s="21" t="s">
        <v>1153</v>
      </c>
      <c r="C11" s="56" t="s">
        <v>1371</v>
      </c>
      <c r="D11" s="56" t="s">
        <v>1372</v>
      </c>
      <c r="E11" s="56" t="s">
        <v>1373</v>
      </c>
    </row>
    <row r="12" spans="1:5" ht="15">
      <c r="A12" s="2" t="s">
        <v>1242</v>
      </c>
      <c r="B12" s="21" t="s">
        <v>1154</v>
      </c>
      <c r="C12" s="56" t="s">
        <v>1374</v>
      </c>
      <c r="D12" s="56" t="s">
        <v>1375</v>
      </c>
      <c r="E12" s="56" t="s">
        <v>1376</v>
      </c>
    </row>
    <row r="13" spans="1:5" ht="15">
      <c r="A13" s="2" t="s">
        <v>1242</v>
      </c>
      <c r="B13" s="21" t="s">
        <v>1155</v>
      </c>
      <c r="C13" s="56" t="s">
        <v>1377</v>
      </c>
      <c r="D13" s="56" t="s">
        <v>1378</v>
      </c>
      <c r="E13" s="56" t="s">
        <v>1379</v>
      </c>
    </row>
    <row r="14" spans="1:5" ht="15">
      <c r="A14" s="2" t="s">
        <v>1242</v>
      </c>
      <c r="B14" s="21" t="s">
        <v>1156</v>
      </c>
      <c r="C14" s="56" t="s">
        <v>1380</v>
      </c>
      <c r="D14" s="56" t="s">
        <v>1381</v>
      </c>
      <c r="E14" s="56" t="s">
        <v>1382</v>
      </c>
    </row>
    <row r="15" spans="1:5" ht="15">
      <c r="A15" s="2" t="s">
        <v>1242</v>
      </c>
      <c r="B15" s="21" t="s">
        <v>1157</v>
      </c>
      <c r="C15" s="56" t="s">
        <v>1383</v>
      </c>
      <c r="D15" s="56" t="s">
        <v>1384</v>
      </c>
      <c r="E15" s="56" t="s">
        <v>1385</v>
      </c>
    </row>
    <row r="16" spans="1:5" ht="15">
      <c r="A16" s="2" t="s">
        <v>1242</v>
      </c>
      <c r="B16" s="21" t="s">
        <v>1158</v>
      </c>
      <c r="C16" s="56" t="s">
        <v>1386</v>
      </c>
      <c r="D16" s="56" t="s">
        <v>1387</v>
      </c>
      <c r="E16" s="56" t="s">
        <v>1388</v>
      </c>
    </row>
    <row r="17" spans="1:5" ht="15">
      <c r="A17" s="2" t="s">
        <v>1242</v>
      </c>
      <c r="B17" s="21" t="s">
        <v>1159</v>
      </c>
      <c r="C17" s="56" t="s">
        <v>1389</v>
      </c>
      <c r="D17" s="56" t="s">
        <v>1390</v>
      </c>
      <c r="E17" s="56" t="s">
        <v>1391</v>
      </c>
    </row>
    <row r="18" spans="1:5" ht="15">
      <c r="A18" s="2" t="s">
        <v>1242</v>
      </c>
      <c r="B18" s="21" t="s">
        <v>1160</v>
      </c>
      <c r="C18" s="56" t="s">
        <v>1392</v>
      </c>
      <c r="D18" s="56" t="s">
        <v>1393</v>
      </c>
      <c r="E18" s="56" t="s">
        <v>1394</v>
      </c>
    </row>
    <row r="19" spans="1:5" ht="15">
      <c r="A19" s="2" t="s">
        <v>1242</v>
      </c>
      <c r="B19" s="21" t="s">
        <v>1161</v>
      </c>
      <c r="C19" s="56" t="s">
        <v>1395</v>
      </c>
      <c r="D19" s="56" t="s">
        <v>1396</v>
      </c>
      <c r="E19" s="56" t="s">
        <v>1397</v>
      </c>
    </row>
    <row r="20" spans="1:5" ht="15">
      <c r="A20" s="2" t="s">
        <v>1242</v>
      </c>
      <c r="B20" s="21" t="s">
        <v>1162</v>
      </c>
      <c r="C20" s="56" t="s">
        <v>1398</v>
      </c>
      <c r="D20" s="56" t="s">
        <v>1399</v>
      </c>
      <c r="E20" s="56" t="s">
        <v>1400</v>
      </c>
    </row>
    <row r="21" spans="1:5" ht="15">
      <c r="A21" s="2" t="s">
        <v>1242</v>
      </c>
      <c r="B21" s="21" t="s">
        <v>1163</v>
      </c>
      <c r="C21" s="56" t="s">
        <v>1401</v>
      </c>
      <c r="D21" s="56" t="s">
        <v>1402</v>
      </c>
      <c r="E21" s="56" t="s">
        <v>1403</v>
      </c>
    </row>
    <row r="22" spans="1:5" ht="15">
      <c r="A22" s="2" t="s">
        <v>1242</v>
      </c>
      <c r="B22" s="21" t="s">
        <v>1164</v>
      </c>
      <c r="C22" s="56" t="s">
        <v>1404</v>
      </c>
      <c r="D22" s="56" t="s">
        <v>1405</v>
      </c>
      <c r="E22" s="56" t="s">
        <v>1406</v>
      </c>
    </row>
    <row r="23" spans="1:5" ht="15">
      <c r="A23" s="2" t="s">
        <v>1242</v>
      </c>
      <c r="B23" s="21" t="s">
        <v>1165</v>
      </c>
      <c r="C23" s="56" t="s">
        <v>1407</v>
      </c>
      <c r="D23" s="56" t="s">
        <v>1408</v>
      </c>
      <c r="E23" s="56" t="s">
        <v>1409</v>
      </c>
    </row>
    <row r="24" spans="1:5" ht="15">
      <c r="A24" s="2" t="s">
        <v>1242</v>
      </c>
      <c r="B24" s="21" t="s">
        <v>1166</v>
      </c>
      <c r="C24" s="56" t="s">
        <v>1410</v>
      </c>
      <c r="D24" s="56" t="s">
        <v>1411</v>
      </c>
      <c r="E24" s="56" t="s">
        <v>1412</v>
      </c>
    </row>
    <row r="25" spans="1:5" ht="15">
      <c r="A25" s="2" t="s">
        <v>1242</v>
      </c>
      <c r="B25" s="21" t="s">
        <v>1167</v>
      </c>
      <c r="C25" s="56" t="s">
        <v>1413</v>
      </c>
      <c r="D25" s="56" t="s">
        <v>1414</v>
      </c>
      <c r="E25" s="56" t="s">
        <v>1415</v>
      </c>
    </row>
    <row r="26" spans="1:5" ht="15">
      <c r="A26" s="2" t="s">
        <v>1242</v>
      </c>
      <c r="B26" s="21" t="s">
        <v>1168</v>
      </c>
      <c r="C26" s="56" t="s">
        <v>1416</v>
      </c>
      <c r="D26" s="56" t="s">
        <v>1417</v>
      </c>
      <c r="E26" s="56" t="s">
        <v>1418</v>
      </c>
    </row>
    <row r="27" spans="1:5" ht="15">
      <c r="A27" s="2" t="s">
        <v>1242</v>
      </c>
      <c r="B27" s="21" t="s">
        <v>1169</v>
      </c>
      <c r="C27" s="56" t="s">
        <v>1419</v>
      </c>
      <c r="D27" s="56" t="s">
        <v>1420</v>
      </c>
      <c r="E27" s="56" t="s">
        <v>1421</v>
      </c>
    </row>
    <row r="28" spans="1:5" ht="15">
      <c r="A28" s="2" t="s">
        <v>1242</v>
      </c>
      <c r="B28" s="21" t="s">
        <v>1170</v>
      </c>
      <c r="C28" s="56" t="s">
        <v>1422</v>
      </c>
      <c r="D28" s="56" t="s">
        <v>1423</v>
      </c>
      <c r="E28" s="56" t="s">
        <v>1424</v>
      </c>
    </row>
    <row r="29" spans="1:5" ht="15">
      <c r="A29" s="2" t="s">
        <v>1242</v>
      </c>
      <c r="B29" s="21" t="s">
        <v>1171</v>
      </c>
      <c r="C29" s="56" t="s">
        <v>1425</v>
      </c>
      <c r="D29" s="56" t="s">
        <v>1426</v>
      </c>
      <c r="E29" s="56" t="s">
        <v>1427</v>
      </c>
    </row>
    <row r="30" spans="1:5" ht="15">
      <c r="A30" s="2" t="s">
        <v>1242</v>
      </c>
      <c r="B30" s="21" t="s">
        <v>1172</v>
      </c>
      <c r="C30" s="56" t="s">
        <v>1428</v>
      </c>
      <c r="D30" s="56" t="s">
        <v>1429</v>
      </c>
      <c r="E30" s="56" t="s">
        <v>1430</v>
      </c>
    </row>
    <row r="31" spans="1:5" ht="15">
      <c r="A31" s="2" t="s">
        <v>1242</v>
      </c>
      <c r="B31" s="21" t="s">
        <v>1173</v>
      </c>
      <c r="C31" s="56" t="s">
        <v>1431</v>
      </c>
      <c r="D31" s="56" t="s">
        <v>1432</v>
      </c>
      <c r="E31" s="56" t="s">
        <v>1433</v>
      </c>
    </row>
    <row r="32" spans="1:5" ht="15">
      <c r="A32" s="2" t="s">
        <v>1242</v>
      </c>
      <c r="B32" s="21" t="s">
        <v>1174</v>
      </c>
      <c r="C32" s="56" t="s">
        <v>1434</v>
      </c>
      <c r="D32" s="56" t="s">
        <v>1435</v>
      </c>
      <c r="E32" s="56" t="s">
        <v>1436</v>
      </c>
    </row>
    <row r="33" spans="1:5" ht="15">
      <c r="A33" s="2" t="s">
        <v>1242</v>
      </c>
      <c r="B33" s="21" t="s">
        <v>1175</v>
      </c>
      <c r="C33" s="56" t="s">
        <v>1437</v>
      </c>
      <c r="D33" s="56" t="s">
        <v>1438</v>
      </c>
      <c r="E33" s="56" t="s">
        <v>1439</v>
      </c>
    </row>
    <row r="34" spans="1:5" ht="15">
      <c r="A34" s="2" t="s">
        <v>1242</v>
      </c>
      <c r="B34" s="21" t="s">
        <v>1176</v>
      </c>
      <c r="C34" s="56" t="s">
        <v>1440</v>
      </c>
      <c r="D34" s="56" t="s">
        <v>1441</v>
      </c>
      <c r="E34" s="56" t="s">
        <v>1442</v>
      </c>
    </row>
    <row r="35" spans="1:5" ht="15">
      <c r="A35" s="2" t="s">
        <v>1242</v>
      </c>
      <c r="B35" s="21" t="s">
        <v>1177</v>
      </c>
      <c r="C35" s="56" t="s">
        <v>1443</v>
      </c>
      <c r="D35" s="56" t="s">
        <v>1444</v>
      </c>
      <c r="E35" s="56" t="s">
        <v>1445</v>
      </c>
    </row>
    <row r="36" spans="1:5" ht="15">
      <c r="A36" s="2" t="s">
        <v>1242</v>
      </c>
      <c r="B36" s="21" t="s">
        <v>1123</v>
      </c>
      <c r="C36" s="56" t="s">
        <v>1446</v>
      </c>
      <c r="D36" s="56" t="s">
        <v>1447</v>
      </c>
      <c r="E36" s="56" t="s">
        <v>1448</v>
      </c>
    </row>
    <row r="37" spans="1:5" ht="15">
      <c r="A37" s="2" t="s">
        <v>1242</v>
      </c>
      <c r="B37" s="21" t="s">
        <v>1178</v>
      </c>
      <c r="C37" s="56" t="s">
        <v>1449</v>
      </c>
      <c r="D37" s="56" t="s">
        <v>1450</v>
      </c>
      <c r="E37" s="56" t="s">
        <v>1451</v>
      </c>
    </row>
    <row r="38" spans="1:5" ht="15">
      <c r="A38" s="2" t="s">
        <v>1242</v>
      </c>
      <c r="B38" s="21" t="s">
        <v>1179</v>
      </c>
      <c r="C38" s="56" t="s">
        <v>1452</v>
      </c>
      <c r="D38" s="56" t="s">
        <v>1453</v>
      </c>
      <c r="E38" s="56" t="s">
        <v>1454</v>
      </c>
    </row>
    <row r="39" spans="1:5" ht="15">
      <c r="A39" s="2" t="s">
        <v>1242</v>
      </c>
      <c r="B39" s="21" t="s">
        <v>1180</v>
      </c>
      <c r="C39" s="56" t="s">
        <v>1455</v>
      </c>
      <c r="D39" s="56" t="s">
        <v>1456</v>
      </c>
      <c r="E39" s="56" t="s">
        <v>1457</v>
      </c>
    </row>
    <row r="40" spans="1:5" ht="15">
      <c r="A40" s="2" t="s">
        <v>1242</v>
      </c>
      <c r="B40" s="21" t="s">
        <v>1181</v>
      </c>
      <c r="C40" s="56" t="s">
        <v>1458</v>
      </c>
      <c r="D40" s="56" t="s">
        <v>1459</v>
      </c>
      <c r="E40" s="56" t="s">
        <v>1460</v>
      </c>
    </row>
    <row r="41" spans="1:5" ht="15">
      <c r="A41" s="2" t="s">
        <v>1242</v>
      </c>
      <c r="B41" s="21" t="s">
        <v>1182</v>
      </c>
      <c r="C41" s="56" t="s">
        <v>1461</v>
      </c>
      <c r="D41" s="56" t="s">
        <v>1462</v>
      </c>
      <c r="E41" s="56" t="s">
        <v>1463</v>
      </c>
    </row>
    <row r="42" spans="1:5" ht="15">
      <c r="A42" s="2" t="s">
        <v>1242</v>
      </c>
      <c r="B42" s="21" t="s">
        <v>1183</v>
      </c>
      <c r="C42" s="56" t="s">
        <v>1464</v>
      </c>
      <c r="D42" s="56" t="s">
        <v>1465</v>
      </c>
      <c r="E42" s="56" t="s">
        <v>1466</v>
      </c>
    </row>
    <row r="43" spans="1:5" ht="15">
      <c r="A43" s="2" t="s">
        <v>1242</v>
      </c>
      <c r="B43" s="21" t="s">
        <v>1184</v>
      </c>
      <c r="C43" s="56" t="s">
        <v>1467</v>
      </c>
      <c r="D43" s="56" t="s">
        <v>1468</v>
      </c>
      <c r="E43" s="56" t="s">
        <v>1469</v>
      </c>
    </row>
    <row r="44" spans="1:5" ht="15">
      <c r="A44" s="2" t="s">
        <v>1242</v>
      </c>
      <c r="B44" s="21" t="s">
        <v>1185</v>
      </c>
      <c r="C44" s="56" t="s">
        <v>1470</v>
      </c>
      <c r="D44" s="56" t="s">
        <v>1471</v>
      </c>
      <c r="E44" s="56" t="s">
        <v>1472</v>
      </c>
    </row>
    <row r="45" spans="1:5" ht="15">
      <c r="A45" s="2" t="s">
        <v>1242</v>
      </c>
      <c r="B45" s="21" t="s">
        <v>1186</v>
      </c>
      <c r="C45" s="56" t="s">
        <v>1473</v>
      </c>
      <c r="D45" s="56" t="s">
        <v>1474</v>
      </c>
      <c r="E45" s="56" t="s">
        <v>1475</v>
      </c>
    </row>
    <row r="46" spans="1:5" ht="15">
      <c r="A46" s="2" t="s">
        <v>1242</v>
      </c>
      <c r="B46" s="21" t="s">
        <v>1187</v>
      </c>
      <c r="C46" s="21" t="s">
        <v>1241</v>
      </c>
      <c r="D46" s="56" t="s">
        <v>1476</v>
      </c>
      <c r="E46" s="56" t="s">
        <v>1477</v>
      </c>
    </row>
    <row r="47" spans="1:5" ht="15">
      <c r="A47" s="2" t="s">
        <v>1242</v>
      </c>
      <c r="B47" s="21" t="s">
        <v>1188</v>
      </c>
      <c r="C47" s="21" t="s">
        <v>1241</v>
      </c>
      <c r="D47" s="56" t="s">
        <v>1478</v>
      </c>
      <c r="E47" s="56" t="s">
        <v>1479</v>
      </c>
    </row>
    <row r="48" spans="1:5" ht="15">
      <c r="A48" s="2" t="s">
        <v>1242</v>
      </c>
      <c r="B48" s="21" t="s">
        <v>1189</v>
      </c>
      <c r="C48" s="21" t="s">
        <v>1241</v>
      </c>
      <c r="D48" s="56" t="s">
        <v>1480</v>
      </c>
      <c r="E48" s="56" t="s">
        <v>1481</v>
      </c>
    </row>
    <row r="49" spans="1:5" ht="15">
      <c r="A49" s="2" t="s">
        <v>1242</v>
      </c>
      <c r="B49" s="21" t="s">
        <v>1190</v>
      </c>
      <c r="C49" s="21" t="s">
        <v>1241</v>
      </c>
      <c r="D49" s="56" t="s">
        <v>1482</v>
      </c>
      <c r="E49" s="56" t="s">
        <v>1483</v>
      </c>
    </row>
    <row r="50" spans="1:5" ht="15">
      <c r="A50" s="2" t="s">
        <v>1242</v>
      </c>
      <c r="B50" s="21" t="s">
        <v>1191</v>
      </c>
      <c r="C50" s="21" t="s">
        <v>1241</v>
      </c>
      <c r="D50" s="56" t="s">
        <v>1484</v>
      </c>
      <c r="E50" s="56" t="s">
        <v>1485</v>
      </c>
    </row>
    <row r="51" spans="1:5" ht="15">
      <c r="A51" s="2" t="s">
        <v>1242</v>
      </c>
      <c r="B51" s="21" t="s">
        <v>1192</v>
      </c>
      <c r="C51" s="21" t="s">
        <v>1241</v>
      </c>
      <c r="D51" s="56" t="s">
        <v>1486</v>
      </c>
      <c r="E51" s="56" t="s">
        <v>1487</v>
      </c>
    </row>
    <row r="52" spans="1:5" ht="15">
      <c r="A52" s="2" t="s">
        <v>1242</v>
      </c>
      <c r="B52" s="21" t="s">
        <v>1193</v>
      </c>
      <c r="C52" s="21" t="s">
        <v>1241</v>
      </c>
      <c r="D52" s="56" t="s">
        <v>1488</v>
      </c>
      <c r="E52" s="56" t="s">
        <v>1489</v>
      </c>
    </row>
    <row r="53" spans="1:5" ht="15">
      <c r="A53" s="2" t="s">
        <v>1242</v>
      </c>
      <c r="B53" s="21" t="s">
        <v>1194</v>
      </c>
      <c r="C53" s="21" t="s">
        <v>1241</v>
      </c>
      <c r="D53" s="56" t="s">
        <v>1490</v>
      </c>
      <c r="E53" s="56" t="s">
        <v>1491</v>
      </c>
    </row>
    <row r="54" spans="1:5" ht="15">
      <c r="A54" s="2" t="s">
        <v>1242</v>
      </c>
      <c r="B54" s="21" t="s">
        <v>1195</v>
      </c>
      <c r="C54" s="21" t="s">
        <v>1241</v>
      </c>
      <c r="D54" s="56" t="s">
        <v>1492</v>
      </c>
      <c r="E54" s="56" t="s">
        <v>1493</v>
      </c>
    </row>
    <row r="55" spans="1:5" ht="15">
      <c r="A55" s="2" t="s">
        <v>1242</v>
      </c>
      <c r="B55" s="21" t="s">
        <v>1196</v>
      </c>
      <c r="C55" s="21" t="s">
        <v>1241</v>
      </c>
      <c r="D55" s="56" t="s">
        <v>1494</v>
      </c>
      <c r="E55" s="56" t="s">
        <v>1495</v>
      </c>
    </row>
    <row r="56" spans="1:5" ht="15">
      <c r="A56" s="2" t="s">
        <v>1242</v>
      </c>
      <c r="B56" s="21" t="s">
        <v>1197</v>
      </c>
      <c r="C56" s="21" t="s">
        <v>1241</v>
      </c>
      <c r="D56" s="56" t="s">
        <v>1496</v>
      </c>
      <c r="E56" s="56" t="s">
        <v>1497</v>
      </c>
    </row>
    <row r="57" spans="1:5" ht="15">
      <c r="A57" s="2" t="s">
        <v>1242</v>
      </c>
      <c r="B57" s="21" t="s">
        <v>1198</v>
      </c>
      <c r="C57" s="21" t="s">
        <v>1241</v>
      </c>
      <c r="D57" s="56" t="s">
        <v>1498</v>
      </c>
      <c r="E57" s="56" t="s">
        <v>1499</v>
      </c>
    </row>
    <row r="58" spans="1:5" ht="15">
      <c r="A58" s="2" t="s">
        <v>1242</v>
      </c>
      <c r="B58" s="21" t="s">
        <v>1199</v>
      </c>
      <c r="C58" s="21" t="s">
        <v>1241</v>
      </c>
      <c r="D58" s="56" t="s">
        <v>1500</v>
      </c>
      <c r="E58" s="56" t="s">
        <v>1501</v>
      </c>
    </row>
    <row r="59" spans="1:5" ht="15">
      <c r="A59" s="2" t="s">
        <v>1242</v>
      </c>
      <c r="B59" s="21" t="s">
        <v>1200</v>
      </c>
      <c r="C59" s="21" t="s">
        <v>1241</v>
      </c>
      <c r="D59" s="56" t="s">
        <v>1502</v>
      </c>
      <c r="E59" s="56" t="s">
        <v>1503</v>
      </c>
    </row>
    <row r="60" spans="1:5" ht="15">
      <c r="A60" s="2" t="s">
        <v>1242</v>
      </c>
      <c r="B60" s="21" t="s">
        <v>1201</v>
      </c>
      <c r="C60" s="21" t="s">
        <v>1241</v>
      </c>
      <c r="D60" s="56" t="s">
        <v>1504</v>
      </c>
      <c r="E60" s="56" t="s">
        <v>1505</v>
      </c>
    </row>
    <row r="61" spans="1:5" ht="15">
      <c r="A61" s="2" t="s">
        <v>1242</v>
      </c>
      <c r="B61" s="21" t="s">
        <v>1202</v>
      </c>
      <c r="C61" s="21" t="s">
        <v>1241</v>
      </c>
      <c r="D61" s="56" t="s">
        <v>1506</v>
      </c>
      <c r="E61" s="56" t="s">
        <v>1507</v>
      </c>
    </row>
    <row r="62" spans="1:5" ht="15">
      <c r="A62" s="2" t="s">
        <v>1242</v>
      </c>
      <c r="B62" s="21" t="s">
        <v>1203</v>
      </c>
      <c r="C62" s="21" t="s">
        <v>1241</v>
      </c>
      <c r="D62" s="56" t="s">
        <v>1508</v>
      </c>
      <c r="E62" s="56" t="s">
        <v>1509</v>
      </c>
    </row>
    <row r="63" spans="1:5" ht="15">
      <c r="A63" s="2" t="s">
        <v>1242</v>
      </c>
      <c r="B63" s="21" t="s">
        <v>1204</v>
      </c>
      <c r="C63" s="21" t="s">
        <v>1241</v>
      </c>
      <c r="D63" s="56" t="s">
        <v>1510</v>
      </c>
      <c r="E63" s="56" t="s">
        <v>1511</v>
      </c>
    </row>
    <row r="64" spans="1:5" ht="15">
      <c r="A64" s="2" t="s">
        <v>1242</v>
      </c>
      <c r="B64" s="21" t="s">
        <v>1205</v>
      </c>
      <c r="C64" s="21" t="s">
        <v>1241</v>
      </c>
      <c r="D64" s="56" t="s">
        <v>1512</v>
      </c>
      <c r="E64" s="56" t="s">
        <v>1513</v>
      </c>
    </row>
    <row r="65" spans="1:5" ht="15">
      <c r="A65" s="2" t="s">
        <v>1242</v>
      </c>
      <c r="B65" s="21" t="s">
        <v>1206</v>
      </c>
      <c r="C65" s="21" t="s">
        <v>1241</v>
      </c>
      <c r="D65" s="56" t="s">
        <v>1514</v>
      </c>
      <c r="E65" s="56" t="s">
        <v>1515</v>
      </c>
    </row>
    <row r="66" spans="1:5" ht="15">
      <c r="A66" s="2" t="s">
        <v>1242</v>
      </c>
      <c r="B66" s="21" t="s">
        <v>1098</v>
      </c>
      <c r="C66" s="21" t="s">
        <v>1241</v>
      </c>
      <c r="D66" s="56" t="s">
        <v>1516</v>
      </c>
      <c r="E66" s="56" t="s">
        <v>1517</v>
      </c>
    </row>
    <row r="67" spans="1:5" ht="15">
      <c r="A67" s="2" t="s">
        <v>1242</v>
      </c>
      <c r="B67" s="21" t="s">
        <v>1207</v>
      </c>
      <c r="C67" s="21" t="s">
        <v>1241</v>
      </c>
      <c r="D67" s="56" t="s">
        <v>1518</v>
      </c>
      <c r="E67" s="56" t="s">
        <v>1519</v>
      </c>
    </row>
    <row r="68" spans="1:5" ht="15">
      <c r="A68" s="2" t="s">
        <v>1242</v>
      </c>
      <c r="B68" s="21" t="s">
        <v>1208</v>
      </c>
      <c r="C68" s="21" t="s">
        <v>1241</v>
      </c>
      <c r="D68" s="56" t="s">
        <v>1520</v>
      </c>
      <c r="E68" s="56" t="s">
        <v>1521</v>
      </c>
    </row>
    <row r="69" spans="1:5" ht="15">
      <c r="A69" s="2" t="s">
        <v>1242</v>
      </c>
      <c r="B69" s="21" t="s">
        <v>1209</v>
      </c>
      <c r="C69" s="21" t="s">
        <v>1241</v>
      </c>
      <c r="D69" s="56" t="s">
        <v>1522</v>
      </c>
      <c r="E69" s="56" t="s">
        <v>1523</v>
      </c>
    </row>
    <row r="70" spans="1:5" ht="15">
      <c r="A70" s="2" t="s">
        <v>1242</v>
      </c>
      <c r="B70" s="21" t="s">
        <v>1210</v>
      </c>
      <c r="C70" s="21" t="s">
        <v>1241</v>
      </c>
      <c r="D70" s="56" t="s">
        <v>1524</v>
      </c>
      <c r="E70" s="56" t="s">
        <v>1525</v>
      </c>
    </row>
    <row r="71" spans="1:5" ht="15">
      <c r="A71" s="2" t="s">
        <v>1242</v>
      </c>
      <c r="B71" s="21" t="s">
        <v>1128</v>
      </c>
      <c r="C71" s="21" t="s">
        <v>1241</v>
      </c>
      <c r="D71" s="56" t="s">
        <v>1526</v>
      </c>
      <c r="E71" s="56" t="s">
        <v>1527</v>
      </c>
    </row>
    <row r="72" spans="1:5" ht="15">
      <c r="A72" s="2" t="s">
        <v>1242</v>
      </c>
      <c r="B72" s="21" t="s">
        <v>1211</v>
      </c>
      <c r="C72" s="21" t="s">
        <v>1241</v>
      </c>
      <c r="D72" s="56" t="s">
        <v>1528</v>
      </c>
      <c r="E72" s="56" t="s">
        <v>1529</v>
      </c>
    </row>
    <row r="73" spans="1:5" ht="15">
      <c r="A73" s="2" t="s">
        <v>1242</v>
      </c>
      <c r="B73" s="21" t="s">
        <v>1212</v>
      </c>
      <c r="C73" s="21" t="s">
        <v>1241</v>
      </c>
      <c r="D73" s="56" t="s">
        <v>1530</v>
      </c>
      <c r="E73" s="56" t="s">
        <v>1531</v>
      </c>
    </row>
    <row r="74" spans="1:5" ht="15">
      <c r="A74" s="2" t="s">
        <v>1242</v>
      </c>
      <c r="B74" s="21" t="s">
        <v>1213</v>
      </c>
      <c r="C74" s="21" t="s">
        <v>1241</v>
      </c>
      <c r="D74" s="56" t="s">
        <v>1532</v>
      </c>
      <c r="E74" s="56" t="s">
        <v>1533</v>
      </c>
    </row>
    <row r="75" spans="1:5" ht="15">
      <c r="A75" s="2" t="s">
        <v>1242</v>
      </c>
      <c r="B75" s="21" t="s">
        <v>1214</v>
      </c>
      <c r="C75" s="21" t="s">
        <v>1241</v>
      </c>
      <c r="D75" s="56" t="s">
        <v>1534</v>
      </c>
      <c r="E75" s="56" t="s">
        <v>1535</v>
      </c>
    </row>
    <row r="76" spans="1:5" ht="15">
      <c r="A76" s="2" t="s">
        <v>1242</v>
      </c>
      <c r="B76" s="21" t="s">
        <v>1215</v>
      </c>
      <c r="C76" s="56" t="s">
        <v>1536</v>
      </c>
      <c r="D76" s="56" t="s">
        <v>1537</v>
      </c>
      <c r="E76" s="56" t="s">
        <v>1538</v>
      </c>
    </row>
    <row r="77" spans="1:5" ht="15">
      <c r="A77" s="2" t="s">
        <v>1242</v>
      </c>
      <c r="B77" s="21" t="s">
        <v>1216</v>
      </c>
      <c r="C77" s="56" t="s">
        <v>1539</v>
      </c>
      <c r="D77" s="56" t="s">
        <v>1540</v>
      </c>
      <c r="E77" s="56" t="s">
        <v>1541</v>
      </c>
    </row>
    <row r="78" spans="1:5" ht="15">
      <c r="A78" s="2" t="s">
        <v>1242</v>
      </c>
      <c r="B78" s="21" t="s">
        <v>1217</v>
      </c>
      <c r="C78" s="56" t="s">
        <v>1542</v>
      </c>
      <c r="D78" s="56" t="s">
        <v>1543</v>
      </c>
      <c r="E78" s="56" t="s">
        <v>1544</v>
      </c>
    </row>
    <row r="79" spans="1:5" ht="15">
      <c r="A79" s="2" t="s">
        <v>1242</v>
      </c>
      <c r="B79" s="21" t="s">
        <v>1218</v>
      </c>
      <c r="C79" s="56" t="s">
        <v>1545</v>
      </c>
      <c r="D79" s="56" t="s">
        <v>1546</v>
      </c>
      <c r="E79" s="56" t="s">
        <v>1547</v>
      </c>
    </row>
    <row r="80" spans="1:5" ht="15">
      <c r="A80" s="2" t="s">
        <v>1242</v>
      </c>
      <c r="B80" s="21" t="s">
        <v>1219</v>
      </c>
      <c r="C80" s="56" t="s">
        <v>1548</v>
      </c>
      <c r="D80" s="56" t="s">
        <v>1549</v>
      </c>
      <c r="E80" s="56" t="s">
        <v>1550</v>
      </c>
    </row>
    <row r="81" spans="1:5" ht="15">
      <c r="A81" s="2" t="s">
        <v>1242</v>
      </c>
      <c r="B81" s="21" t="s">
        <v>1220</v>
      </c>
      <c r="C81" s="56" t="s">
        <v>1551</v>
      </c>
      <c r="D81" s="56" t="s">
        <v>1552</v>
      </c>
      <c r="E81" s="56" t="s">
        <v>1553</v>
      </c>
    </row>
    <row r="82" spans="1:5" ht="15">
      <c r="A82" s="2" t="s">
        <v>1242</v>
      </c>
      <c r="B82" s="21" t="s">
        <v>1221</v>
      </c>
      <c r="C82" s="56" t="s">
        <v>1554</v>
      </c>
      <c r="D82" s="56" t="s">
        <v>1555</v>
      </c>
      <c r="E82" s="56" t="s">
        <v>1556</v>
      </c>
    </row>
    <row r="83" spans="1:5" ht="15">
      <c r="A83" s="2" t="s">
        <v>1242</v>
      </c>
      <c r="B83" s="21" t="s">
        <v>1222</v>
      </c>
      <c r="C83" s="56" t="s">
        <v>1557</v>
      </c>
      <c r="D83" s="56" t="s">
        <v>1558</v>
      </c>
      <c r="E83" s="56" t="s">
        <v>1559</v>
      </c>
    </row>
    <row r="84" spans="1:5" ht="15">
      <c r="A84" s="2" t="s">
        <v>1242</v>
      </c>
      <c r="B84" s="21" t="s">
        <v>1223</v>
      </c>
      <c r="C84" s="56" t="s">
        <v>1560</v>
      </c>
      <c r="D84" s="56" t="s">
        <v>1561</v>
      </c>
      <c r="E84" s="56" t="s">
        <v>1562</v>
      </c>
    </row>
    <row r="85" spans="1:5" ht="15">
      <c r="A85" s="2" t="s">
        <v>1242</v>
      </c>
      <c r="B85" s="21" t="s">
        <v>1224</v>
      </c>
      <c r="C85" s="56" t="s">
        <v>1563</v>
      </c>
      <c r="D85" s="56" t="s">
        <v>1564</v>
      </c>
      <c r="E85" s="56" t="s">
        <v>1565</v>
      </c>
    </row>
    <row r="86" spans="1:5" ht="15">
      <c r="A86" s="2" t="s">
        <v>1242</v>
      </c>
      <c r="B86" s="21" t="s">
        <v>1225</v>
      </c>
      <c r="C86" s="56" t="s">
        <v>1566</v>
      </c>
      <c r="D86" s="56" t="s">
        <v>1567</v>
      </c>
      <c r="E86" s="56" t="s">
        <v>1568</v>
      </c>
    </row>
    <row r="87" spans="1:5" ht="15">
      <c r="A87" s="2" t="s">
        <v>1242</v>
      </c>
      <c r="B87" s="21" t="s">
        <v>1226</v>
      </c>
      <c r="C87" s="56" t="s">
        <v>1569</v>
      </c>
      <c r="D87" s="56" t="s">
        <v>1570</v>
      </c>
      <c r="E87" s="56" t="s">
        <v>1571</v>
      </c>
    </row>
    <row r="88" spans="1:5" ht="15">
      <c r="A88" s="2" t="s">
        <v>1242</v>
      </c>
      <c r="B88" s="21" t="s">
        <v>1227</v>
      </c>
      <c r="C88" s="56" t="s">
        <v>1572</v>
      </c>
      <c r="D88" s="56" t="s">
        <v>1573</v>
      </c>
      <c r="E88" s="56" t="s">
        <v>1574</v>
      </c>
    </row>
    <row r="89" spans="1:5" ht="15">
      <c r="A89" s="2" t="s">
        <v>1242</v>
      </c>
      <c r="B89" s="21" t="s">
        <v>1228</v>
      </c>
      <c r="C89" s="56" t="s">
        <v>1575</v>
      </c>
      <c r="D89" s="56" t="s">
        <v>1576</v>
      </c>
      <c r="E89" s="56" t="s">
        <v>1577</v>
      </c>
    </row>
    <row r="90" spans="1:5" ht="15">
      <c r="A90" s="2" t="s">
        <v>1242</v>
      </c>
      <c r="B90" s="21" t="s">
        <v>1229</v>
      </c>
      <c r="C90" s="56" t="s">
        <v>1578</v>
      </c>
      <c r="D90" s="56" t="s">
        <v>1579</v>
      </c>
      <c r="E90" s="56" t="s">
        <v>1580</v>
      </c>
    </row>
    <row r="91" spans="1:5" ht="15">
      <c r="A91" s="2" t="s">
        <v>1242</v>
      </c>
      <c r="B91" s="21" t="s">
        <v>1230</v>
      </c>
      <c r="C91" s="56" t="s">
        <v>1581</v>
      </c>
      <c r="D91" s="56" t="s">
        <v>1582</v>
      </c>
      <c r="E91" s="56" t="s">
        <v>1583</v>
      </c>
    </row>
    <row r="92" spans="1:5" ht="15">
      <c r="A92" s="2" t="s">
        <v>1242</v>
      </c>
      <c r="B92" s="21" t="s">
        <v>1231</v>
      </c>
      <c r="C92" s="56" t="s">
        <v>1584</v>
      </c>
      <c r="D92" s="56" t="s">
        <v>1585</v>
      </c>
      <c r="E92" s="56" t="s">
        <v>1586</v>
      </c>
    </row>
    <row r="93" spans="1:5" ht="15">
      <c r="A93" s="2" t="s">
        <v>1242</v>
      </c>
      <c r="B93" s="21" t="s">
        <v>1232</v>
      </c>
      <c r="C93" s="56" t="s">
        <v>1587</v>
      </c>
      <c r="D93" s="56" t="s">
        <v>1588</v>
      </c>
      <c r="E93" s="56" t="s">
        <v>1589</v>
      </c>
    </row>
    <row r="94" spans="1:5" ht="15">
      <c r="A94" s="2" t="s">
        <v>1242</v>
      </c>
      <c r="B94" s="21" t="s">
        <v>1233</v>
      </c>
      <c r="C94" s="56" t="s">
        <v>1590</v>
      </c>
      <c r="D94" s="56" t="s">
        <v>1591</v>
      </c>
      <c r="E94" s="56" t="s">
        <v>1592</v>
      </c>
    </row>
    <row r="95" spans="1:5" ht="15">
      <c r="A95" s="2" t="s">
        <v>1242</v>
      </c>
      <c r="B95" s="21" t="s">
        <v>1234</v>
      </c>
      <c r="C95" s="56" t="s">
        <v>1593</v>
      </c>
      <c r="D95" s="56" t="s">
        <v>1594</v>
      </c>
      <c r="E95" s="56" t="s">
        <v>1595</v>
      </c>
    </row>
    <row r="96" spans="1:5" ht="15">
      <c r="A96" s="2" t="s">
        <v>1242</v>
      </c>
      <c r="B96" s="21" t="s">
        <v>1235</v>
      </c>
      <c r="C96" s="56" t="s">
        <v>1596</v>
      </c>
      <c r="D96" s="56" t="s">
        <v>1597</v>
      </c>
      <c r="E96" s="56" t="s">
        <v>1598</v>
      </c>
    </row>
    <row r="97" spans="1:5" ht="15">
      <c r="A97" s="2" t="s">
        <v>1242</v>
      </c>
      <c r="B97" s="21" t="s">
        <v>1236</v>
      </c>
      <c r="C97" s="56" t="s">
        <v>1599</v>
      </c>
      <c r="D97" s="56" t="s">
        <v>1600</v>
      </c>
      <c r="E97" s="56" t="s">
        <v>1601</v>
      </c>
    </row>
    <row r="98" spans="1:5" ht="15">
      <c r="A98" s="2" t="s">
        <v>1242</v>
      </c>
      <c r="B98" s="21" t="s">
        <v>1133</v>
      </c>
      <c r="C98" s="21" t="s">
        <v>1241</v>
      </c>
      <c r="D98" s="56" t="s">
        <v>1602</v>
      </c>
      <c r="E98" s="56" t="s">
        <v>1603</v>
      </c>
    </row>
    <row r="99" spans="1:5" ht="15">
      <c r="A99" s="2" t="s">
        <v>1242</v>
      </c>
      <c r="B99" s="21" t="s">
        <v>1237</v>
      </c>
      <c r="C99" s="56" t="s">
        <v>1604</v>
      </c>
      <c r="D99" s="56" t="s">
        <v>1605</v>
      </c>
      <c r="E99" s="56" t="s">
        <v>1606</v>
      </c>
    </row>
    <row r="100" spans="1:5" ht="15">
      <c r="A100" s="2" t="s">
        <v>1242</v>
      </c>
      <c r="B100" s="21" t="s">
        <v>1109</v>
      </c>
      <c r="C100" s="56" t="s">
        <v>1607</v>
      </c>
      <c r="D100" s="56" t="s">
        <v>1608</v>
      </c>
      <c r="E100" s="56" t="s">
        <v>1609</v>
      </c>
    </row>
    <row r="101" spans="1:5" ht="15">
      <c r="A101" s="2" t="s">
        <v>1242</v>
      </c>
      <c r="B101" s="21" t="s">
        <v>1238</v>
      </c>
      <c r="C101" s="56" t="s">
        <v>1610</v>
      </c>
      <c r="D101" s="21" t="s">
        <v>1241</v>
      </c>
      <c r="E101" s="58" t="s">
        <v>1241</v>
      </c>
    </row>
    <row r="102" spans="1:5" ht="15">
      <c r="A102" s="2" t="s">
        <v>1242</v>
      </c>
      <c r="B102" s="21" t="s">
        <v>1239</v>
      </c>
      <c r="C102" s="56" t="s">
        <v>1611</v>
      </c>
      <c r="D102" s="21" t="s">
        <v>1241</v>
      </c>
      <c r="E102" s="56" t="s">
        <v>1612</v>
      </c>
    </row>
    <row r="103" spans="1:5" ht="15">
      <c r="A103" s="2" t="s">
        <v>1242</v>
      </c>
      <c r="B103" s="21" t="s">
        <v>1240</v>
      </c>
      <c r="C103" s="56" t="s">
        <v>1613</v>
      </c>
      <c r="D103" s="21" t="s">
        <v>1241</v>
      </c>
      <c r="E103" s="56" t="s">
        <v>1614</v>
      </c>
    </row>
    <row r="104" spans="1:5" ht="15">
      <c r="A104" s="2" t="s">
        <v>1242</v>
      </c>
      <c r="B104" s="21" t="s">
        <v>1136</v>
      </c>
      <c r="C104" s="56" t="s">
        <v>1615</v>
      </c>
      <c r="D104" s="21" t="s">
        <v>1241</v>
      </c>
      <c r="E104" s="56" t="s">
        <v>1616</v>
      </c>
    </row>
    <row r="105" spans="1:5" ht="15">
      <c r="A105" s="2" t="s">
        <v>1242</v>
      </c>
      <c r="B105" s="21" t="s">
        <v>1137</v>
      </c>
      <c r="C105" s="56" t="s">
        <v>1617</v>
      </c>
      <c r="D105" s="21" t="s">
        <v>1241</v>
      </c>
      <c r="E105" s="58" t="s">
        <v>1241</v>
      </c>
    </row>
    <row r="106" spans="1:5" ht="15">
      <c r="A106" s="2" t="s">
        <v>1242</v>
      </c>
      <c r="B106" s="21" t="s">
        <v>1138</v>
      </c>
      <c r="C106" s="56" t="s">
        <v>1618</v>
      </c>
      <c r="D106" s="21" t="s">
        <v>1241</v>
      </c>
      <c r="E106" s="56" t="s">
        <v>1619</v>
      </c>
    </row>
    <row r="107" spans="1:5" ht="15">
      <c r="A107" s="2" t="s">
        <v>1242</v>
      </c>
      <c r="B107" s="21" t="s">
        <v>1139</v>
      </c>
      <c r="C107" s="56" t="s">
        <v>1620</v>
      </c>
      <c r="D107" s="21" t="s">
        <v>1241</v>
      </c>
      <c r="E107" s="56" t="s">
        <v>1621</v>
      </c>
    </row>
    <row r="108" spans="1:5" ht="15">
      <c r="A108" s="2" t="s">
        <v>1242</v>
      </c>
      <c r="B108" s="21" t="s">
        <v>1140</v>
      </c>
      <c r="C108" s="56" t="s">
        <v>1622</v>
      </c>
      <c r="D108" s="21" t="s">
        <v>1241</v>
      </c>
      <c r="E108" s="56" t="s">
        <v>1623</v>
      </c>
    </row>
    <row r="109" spans="1:5" ht="15">
      <c r="A109" s="2" t="s">
        <v>1242</v>
      </c>
      <c r="B109" s="21" t="s">
        <v>1141</v>
      </c>
      <c r="C109" s="56" t="s">
        <v>1624</v>
      </c>
      <c r="D109" s="21" t="s">
        <v>1241</v>
      </c>
      <c r="E109" s="56" t="s">
        <v>1625</v>
      </c>
    </row>
    <row r="110" spans="1:5" ht="15">
      <c r="A110" s="2" t="s">
        <v>1242</v>
      </c>
      <c r="B110" s="21" t="s">
        <v>1142</v>
      </c>
      <c r="C110" s="56" t="s">
        <v>1626</v>
      </c>
      <c r="D110" s="21" t="s">
        <v>1241</v>
      </c>
      <c r="E110" s="56" t="s">
        <v>1627</v>
      </c>
    </row>
    <row r="111" spans="1:5" ht="15">
      <c r="A111" s="2"/>
      <c r="B111" t="s">
        <v>1241</v>
      </c>
      <c r="C111" t="s">
        <v>1241</v>
      </c>
      <c r="D111" t="s">
        <v>1241</v>
      </c>
      <c r="E111" s="57" t="s">
        <v>1628</v>
      </c>
    </row>
    <row r="112" spans="1:5" ht="15">
      <c r="A112" s="2" t="s">
        <v>1243</v>
      </c>
      <c r="B112" s="56" t="s">
        <v>1281</v>
      </c>
      <c r="C112" t="s">
        <v>1241</v>
      </c>
      <c r="D112" s="56" t="s">
        <v>1629</v>
      </c>
      <c r="E112" t="s">
        <v>1241</v>
      </c>
    </row>
    <row r="113" spans="1:5" ht="15">
      <c r="A113" s="2" t="s">
        <v>1243</v>
      </c>
      <c r="B113" s="56" t="s">
        <v>1282</v>
      </c>
      <c r="C113" t="s">
        <v>1241</v>
      </c>
      <c r="D113" s="56" t="s">
        <v>1630</v>
      </c>
      <c r="E113" t="s">
        <v>1241</v>
      </c>
    </row>
    <row r="114" spans="1:5" ht="15">
      <c r="A114" s="2" t="s">
        <v>1243</v>
      </c>
      <c r="B114" s="56" t="s">
        <v>1283</v>
      </c>
      <c r="C114" t="s">
        <v>1241</v>
      </c>
      <c r="D114" s="56" t="s">
        <v>1631</v>
      </c>
      <c r="E114" t="s">
        <v>1241</v>
      </c>
    </row>
    <row r="115" spans="1:5" ht="15">
      <c r="A115" s="2" t="s">
        <v>1243</v>
      </c>
      <c r="B115" s="56" t="s">
        <v>1284</v>
      </c>
      <c r="C115" t="s">
        <v>1241</v>
      </c>
      <c r="D115" s="56" t="s">
        <v>1632</v>
      </c>
      <c r="E115" t="s">
        <v>1241</v>
      </c>
    </row>
    <row r="116" spans="1:5" ht="15">
      <c r="A116" s="2" t="s">
        <v>1243</v>
      </c>
      <c r="B116" s="56" t="s">
        <v>1285</v>
      </c>
      <c r="C116" t="s">
        <v>1241</v>
      </c>
      <c r="D116" s="56" t="s">
        <v>1633</v>
      </c>
      <c r="E116" t="s">
        <v>1241</v>
      </c>
    </row>
    <row r="117" spans="1:5" ht="15">
      <c r="A117" s="2" t="s">
        <v>1243</v>
      </c>
      <c r="B117" s="56" t="s">
        <v>1286</v>
      </c>
      <c r="C117" t="s">
        <v>1241</v>
      </c>
      <c r="D117" s="56" t="s">
        <v>1634</v>
      </c>
      <c r="E117" t="s">
        <v>1241</v>
      </c>
    </row>
    <row r="118" spans="1:5" ht="15">
      <c r="A118" s="2" t="s">
        <v>1243</v>
      </c>
      <c r="B118" s="56" t="s">
        <v>1287</v>
      </c>
      <c r="C118" t="s">
        <v>1241</v>
      </c>
      <c r="D118" s="56" t="s">
        <v>1635</v>
      </c>
      <c r="E118" t="s">
        <v>1241</v>
      </c>
    </row>
    <row r="119" spans="1:5" ht="15">
      <c r="A119" s="2" t="s">
        <v>1243</v>
      </c>
      <c r="B119" s="56" t="s">
        <v>1288</v>
      </c>
      <c r="C119" t="s">
        <v>1241</v>
      </c>
      <c r="D119" s="56" t="s">
        <v>1636</v>
      </c>
      <c r="E119" t="s">
        <v>1241</v>
      </c>
    </row>
    <row r="120" spans="1:5" ht="15">
      <c r="A120" s="2" t="s">
        <v>1243</v>
      </c>
      <c r="B120" s="56" t="s">
        <v>1289</v>
      </c>
      <c r="C120" t="s">
        <v>1241</v>
      </c>
      <c r="D120" s="56" t="s">
        <v>1637</v>
      </c>
      <c r="E120" t="s">
        <v>1241</v>
      </c>
    </row>
    <row r="121" spans="1:5" ht="15">
      <c r="A121" s="2" t="s">
        <v>1243</v>
      </c>
      <c r="B121" s="56" t="s">
        <v>1290</v>
      </c>
      <c r="C121" t="s">
        <v>1241</v>
      </c>
      <c r="D121" s="56" t="s">
        <v>1638</v>
      </c>
      <c r="E121" t="s">
        <v>1241</v>
      </c>
    </row>
    <row r="122" spans="1:5" ht="15">
      <c r="A122" s="2" t="s">
        <v>1243</v>
      </c>
      <c r="B122" s="56" t="s">
        <v>1291</v>
      </c>
      <c r="C122" t="s">
        <v>1241</v>
      </c>
      <c r="D122" s="56" t="s">
        <v>1639</v>
      </c>
      <c r="E122" t="s">
        <v>1241</v>
      </c>
    </row>
    <row r="123" spans="1:5" ht="15">
      <c r="A123" s="2" t="s">
        <v>1243</v>
      </c>
      <c r="B123" s="56" t="s">
        <v>1292</v>
      </c>
      <c r="C123" t="s">
        <v>1241</v>
      </c>
      <c r="D123" s="56" t="s">
        <v>1640</v>
      </c>
      <c r="E123" t="s">
        <v>1241</v>
      </c>
    </row>
    <row r="124" spans="1:5" ht="15">
      <c r="A124" s="2" t="s">
        <v>1243</v>
      </c>
      <c r="B124" s="56" t="s">
        <v>1293</v>
      </c>
      <c r="C124" t="s">
        <v>1241</v>
      </c>
      <c r="D124" s="56" t="s">
        <v>1641</v>
      </c>
      <c r="E124" t="s">
        <v>1241</v>
      </c>
    </row>
    <row r="125" spans="1:5" ht="15">
      <c r="A125" s="2" t="s">
        <v>1243</v>
      </c>
      <c r="B125" s="56" t="s">
        <v>1294</v>
      </c>
      <c r="C125" t="s">
        <v>1241</v>
      </c>
      <c r="D125" s="56" t="s">
        <v>1642</v>
      </c>
      <c r="E125" t="s">
        <v>1241</v>
      </c>
    </row>
    <row r="126" spans="1:5" ht="15">
      <c r="A126" s="2" t="s">
        <v>1243</v>
      </c>
      <c r="B126" s="56" t="s">
        <v>1295</v>
      </c>
      <c r="C126" t="s">
        <v>1241</v>
      </c>
      <c r="D126" s="56" t="s">
        <v>1643</v>
      </c>
      <c r="E126" t="s">
        <v>1241</v>
      </c>
    </row>
    <row r="127" spans="1:5" ht="15">
      <c r="A127" s="2" t="s">
        <v>1243</v>
      </c>
      <c r="B127" s="56" t="s">
        <v>1296</v>
      </c>
      <c r="C127" t="s">
        <v>1241</v>
      </c>
      <c r="D127" s="56" t="s">
        <v>1644</v>
      </c>
      <c r="E127" t="s">
        <v>1241</v>
      </c>
    </row>
    <row r="128" spans="1:5" ht="15">
      <c r="A128" s="2" t="s">
        <v>1243</v>
      </c>
      <c r="B128" s="56" t="s">
        <v>1297</v>
      </c>
      <c r="C128" t="s">
        <v>1241</v>
      </c>
      <c r="D128" s="56" t="s">
        <v>1645</v>
      </c>
      <c r="E128" t="s">
        <v>1241</v>
      </c>
    </row>
    <row r="129" spans="1:5" ht="15">
      <c r="A129" s="2" t="s">
        <v>1243</v>
      </c>
      <c r="B129" s="56" t="s">
        <v>1298</v>
      </c>
      <c r="C129" t="s">
        <v>1241</v>
      </c>
      <c r="D129" s="56" t="s">
        <v>1646</v>
      </c>
      <c r="E129" t="s">
        <v>1241</v>
      </c>
    </row>
    <row r="130" spans="1:5" ht="15">
      <c r="A130" s="2" t="s">
        <v>1243</v>
      </c>
      <c r="B130" s="56" t="s">
        <v>1299</v>
      </c>
      <c r="C130" t="s">
        <v>1241</v>
      </c>
      <c r="D130" s="56" t="s">
        <v>1647</v>
      </c>
      <c r="E130" t="s">
        <v>1241</v>
      </c>
    </row>
    <row r="131" spans="1:5" ht="15">
      <c r="A131" s="2" t="s">
        <v>1243</v>
      </c>
      <c r="B131" s="56" t="s">
        <v>1300</v>
      </c>
      <c r="C131" t="s">
        <v>1241</v>
      </c>
      <c r="D131" s="56" t="s">
        <v>1648</v>
      </c>
      <c r="E131" t="s">
        <v>1241</v>
      </c>
    </row>
    <row r="132" spans="1:5" ht="15">
      <c r="A132" s="2" t="s">
        <v>1243</v>
      </c>
      <c r="B132" s="56" t="s">
        <v>1301</v>
      </c>
      <c r="C132" t="s">
        <v>1241</v>
      </c>
      <c r="D132" s="56" t="s">
        <v>1649</v>
      </c>
      <c r="E132" t="s">
        <v>1241</v>
      </c>
    </row>
    <row r="133" spans="1:5" ht="15">
      <c r="A133" s="2" t="s">
        <v>1243</v>
      </c>
      <c r="B133" s="56" t="s">
        <v>1302</v>
      </c>
      <c r="C133" t="s">
        <v>1241</v>
      </c>
      <c r="D133" s="56" t="s">
        <v>1650</v>
      </c>
      <c r="E133" t="s">
        <v>1241</v>
      </c>
    </row>
    <row r="134" spans="1:5" ht="15">
      <c r="A134" s="2" t="s">
        <v>1243</v>
      </c>
      <c r="B134" s="56" t="s">
        <v>1303</v>
      </c>
      <c r="C134" t="s">
        <v>1241</v>
      </c>
      <c r="D134" s="56" t="s">
        <v>1651</v>
      </c>
      <c r="E134" t="s">
        <v>1241</v>
      </c>
    </row>
    <row r="135" spans="1:5" ht="15">
      <c r="A135" s="2" t="s">
        <v>1243</v>
      </c>
      <c r="B135" s="56" t="s">
        <v>1304</v>
      </c>
      <c r="C135" t="s">
        <v>1241</v>
      </c>
      <c r="D135" s="56" t="s">
        <v>1652</v>
      </c>
      <c r="E135" t="s">
        <v>1241</v>
      </c>
    </row>
    <row r="136" spans="1:5" ht="15">
      <c r="A136" s="2" t="s">
        <v>1243</v>
      </c>
      <c r="B136" s="56" t="s">
        <v>1305</v>
      </c>
      <c r="C136" t="s">
        <v>1241</v>
      </c>
      <c r="D136" s="56" t="s">
        <v>1653</v>
      </c>
      <c r="E136" t="s">
        <v>1241</v>
      </c>
    </row>
    <row r="137" spans="1:5" ht="15">
      <c r="A137" s="2" t="s">
        <v>1243</v>
      </c>
      <c r="B137" s="56" t="s">
        <v>1306</v>
      </c>
      <c r="C137" t="s">
        <v>1241</v>
      </c>
      <c r="D137" s="56" t="s">
        <v>1654</v>
      </c>
      <c r="E137" t="s">
        <v>1241</v>
      </c>
    </row>
    <row r="138" spans="1:5" ht="15">
      <c r="A138" s="2" t="s">
        <v>1243</v>
      </c>
      <c r="B138" s="56" t="s">
        <v>1307</v>
      </c>
      <c r="C138" t="s">
        <v>1241</v>
      </c>
      <c r="D138" s="56" t="s">
        <v>1655</v>
      </c>
      <c r="E138" t="s">
        <v>1241</v>
      </c>
    </row>
    <row r="139" spans="1:5" ht="15">
      <c r="A139" s="2" t="s">
        <v>1243</v>
      </c>
      <c r="B139" s="56" t="s">
        <v>1308</v>
      </c>
      <c r="C139" t="s">
        <v>1241</v>
      </c>
      <c r="D139" s="56" t="s">
        <v>1656</v>
      </c>
      <c r="E139" t="s">
        <v>1241</v>
      </c>
    </row>
    <row r="140" spans="1:5" ht="15">
      <c r="A140" s="2" t="s">
        <v>1243</v>
      </c>
      <c r="B140" s="56" t="s">
        <v>1309</v>
      </c>
      <c r="C140" t="s">
        <v>1241</v>
      </c>
      <c r="D140" s="56" t="s">
        <v>1657</v>
      </c>
      <c r="E140" t="s">
        <v>1241</v>
      </c>
    </row>
    <row r="141" spans="1:5" ht="15">
      <c r="A141" s="2" t="s">
        <v>1243</v>
      </c>
      <c r="B141" s="56" t="s">
        <v>1310</v>
      </c>
      <c r="C141" t="s">
        <v>1241</v>
      </c>
      <c r="D141" s="56" t="s">
        <v>1658</v>
      </c>
      <c r="E141" t="s">
        <v>1241</v>
      </c>
    </row>
    <row r="142" spans="1:5" ht="15">
      <c r="A142" s="2" t="s">
        <v>1243</v>
      </c>
      <c r="B142" s="56" t="s">
        <v>1311</v>
      </c>
      <c r="C142" t="s">
        <v>1241</v>
      </c>
      <c r="D142" s="56" t="s">
        <v>1659</v>
      </c>
      <c r="E142" t="s">
        <v>1241</v>
      </c>
    </row>
    <row r="143" spans="1:5" ht="15">
      <c r="A143" s="2" t="s">
        <v>1243</v>
      </c>
      <c r="B143" s="56" t="s">
        <v>1284</v>
      </c>
      <c r="C143" t="s">
        <v>1241</v>
      </c>
      <c r="D143" s="56" t="s">
        <v>1632</v>
      </c>
      <c r="E143" t="s">
        <v>1241</v>
      </c>
    </row>
    <row r="144" spans="1:5" ht="15">
      <c r="A144" s="2" t="s">
        <v>1243</v>
      </c>
      <c r="B144" s="56" t="s">
        <v>1312</v>
      </c>
      <c r="C144" t="s">
        <v>1241</v>
      </c>
      <c r="D144" s="56" t="s">
        <v>1660</v>
      </c>
      <c r="E144" t="s">
        <v>1241</v>
      </c>
    </row>
    <row r="145" spans="1:5" ht="15">
      <c r="A145" s="2" t="s">
        <v>1243</v>
      </c>
      <c r="B145" s="56" t="s">
        <v>1313</v>
      </c>
      <c r="C145" t="s">
        <v>1241</v>
      </c>
      <c r="D145" s="56" t="s">
        <v>1661</v>
      </c>
      <c r="E145" t="s">
        <v>1241</v>
      </c>
    </row>
    <row r="146" spans="1:5" ht="15">
      <c r="A146" s="2" t="s">
        <v>1243</v>
      </c>
      <c r="B146" s="56" t="s">
        <v>1314</v>
      </c>
      <c r="C146" t="s">
        <v>1241</v>
      </c>
      <c r="D146" s="56" t="s">
        <v>1662</v>
      </c>
      <c r="E146" t="s">
        <v>1241</v>
      </c>
    </row>
    <row r="147" spans="1:5" ht="15">
      <c r="A147" s="2" t="s">
        <v>1243</v>
      </c>
      <c r="B147" s="56" t="s">
        <v>1315</v>
      </c>
      <c r="C147" t="s">
        <v>1241</v>
      </c>
      <c r="D147" s="56" t="s">
        <v>1663</v>
      </c>
      <c r="E147" t="s">
        <v>1241</v>
      </c>
    </row>
    <row r="148" spans="1:5" ht="15">
      <c r="A148" s="2" t="s">
        <v>1243</v>
      </c>
      <c r="B148" s="56" t="s">
        <v>1244</v>
      </c>
      <c r="C148" t="s">
        <v>1241</v>
      </c>
      <c r="D148" s="56" t="s">
        <v>1664</v>
      </c>
      <c r="E148" t="s">
        <v>1241</v>
      </c>
    </row>
    <row r="149" spans="1:5" ht="15">
      <c r="A149" s="2" t="s">
        <v>1243</v>
      </c>
      <c r="B149" s="56" t="s">
        <v>1245</v>
      </c>
      <c r="C149" t="s">
        <v>1241</v>
      </c>
      <c r="D149" s="56" t="s">
        <v>1665</v>
      </c>
      <c r="E149" t="s">
        <v>1241</v>
      </c>
    </row>
    <row r="150" spans="1:5" ht="15">
      <c r="A150" s="2" t="s">
        <v>1243</v>
      </c>
      <c r="B150" s="56" t="s">
        <v>1316</v>
      </c>
      <c r="C150" t="s">
        <v>1241</v>
      </c>
      <c r="D150" s="56" t="s">
        <v>1666</v>
      </c>
      <c r="E150" t="s">
        <v>1241</v>
      </c>
    </row>
    <row r="151" spans="1:5" ht="15">
      <c r="A151" s="2" t="s">
        <v>1243</v>
      </c>
      <c r="B151" s="56" t="s">
        <v>1317</v>
      </c>
      <c r="C151" t="s">
        <v>1241</v>
      </c>
      <c r="D151" s="56" t="s">
        <v>1667</v>
      </c>
      <c r="E151" t="s">
        <v>1241</v>
      </c>
    </row>
    <row r="152" spans="1:5" ht="15">
      <c r="A152" s="2" t="s">
        <v>1243</v>
      </c>
      <c r="B152" s="56" t="s">
        <v>1318</v>
      </c>
      <c r="C152" t="s">
        <v>1241</v>
      </c>
      <c r="D152" s="56" t="s">
        <v>1668</v>
      </c>
      <c r="E152" t="s">
        <v>1241</v>
      </c>
    </row>
    <row r="153" spans="1:5" ht="15">
      <c r="A153" s="2" t="s">
        <v>1243</v>
      </c>
      <c r="B153" s="56" t="s">
        <v>1246</v>
      </c>
      <c r="C153" t="s">
        <v>1241</v>
      </c>
      <c r="D153" s="56" t="s">
        <v>1669</v>
      </c>
      <c r="E153" t="s">
        <v>1241</v>
      </c>
    </row>
    <row r="154" spans="1:5" ht="15">
      <c r="A154" s="2" t="s">
        <v>1243</v>
      </c>
      <c r="B154" s="56" t="s">
        <v>1319</v>
      </c>
      <c r="C154" t="s">
        <v>1241</v>
      </c>
      <c r="D154" s="56" t="s">
        <v>1670</v>
      </c>
      <c r="E154" t="s">
        <v>1241</v>
      </c>
    </row>
    <row r="155" spans="1:5" ht="15">
      <c r="A155" s="2" t="s">
        <v>1243</v>
      </c>
      <c r="B155" s="56" t="s">
        <v>1320</v>
      </c>
      <c r="C155" t="s">
        <v>1241</v>
      </c>
      <c r="D155" s="56" t="s">
        <v>1671</v>
      </c>
      <c r="E155" t="s">
        <v>1241</v>
      </c>
    </row>
    <row r="156" spans="1:5" ht="15">
      <c r="A156" s="2" t="s">
        <v>1243</v>
      </c>
      <c r="B156" s="56" t="s">
        <v>1321</v>
      </c>
      <c r="C156" t="s">
        <v>1241</v>
      </c>
      <c r="D156" s="56" t="s">
        <v>1672</v>
      </c>
      <c r="E156" t="s">
        <v>1241</v>
      </c>
    </row>
    <row r="157" spans="1:5" ht="15">
      <c r="A157" s="2" t="s">
        <v>1243</v>
      </c>
      <c r="B157" s="56" t="s">
        <v>1322</v>
      </c>
      <c r="C157" t="s">
        <v>1241</v>
      </c>
      <c r="D157" s="56" t="s">
        <v>1673</v>
      </c>
      <c r="E157" t="s">
        <v>1241</v>
      </c>
    </row>
    <row r="158" spans="1:5" ht="15">
      <c r="A158" s="2" t="s">
        <v>1243</v>
      </c>
      <c r="B158" s="56" t="s">
        <v>1247</v>
      </c>
      <c r="C158" t="s">
        <v>1241</v>
      </c>
      <c r="D158" s="56" t="s">
        <v>1674</v>
      </c>
      <c r="E158" t="s">
        <v>1241</v>
      </c>
    </row>
    <row r="159" spans="1:5" ht="15">
      <c r="A159" s="2" t="s">
        <v>1243</v>
      </c>
      <c r="B159" s="56" t="s">
        <v>1323</v>
      </c>
      <c r="C159" t="s">
        <v>1241</v>
      </c>
      <c r="D159" s="56" t="s">
        <v>1675</v>
      </c>
      <c r="E159" t="s">
        <v>1241</v>
      </c>
    </row>
    <row r="160" spans="1:5" ht="15">
      <c r="A160" s="2" t="s">
        <v>1243</v>
      </c>
      <c r="B160" s="56" t="s">
        <v>1248</v>
      </c>
      <c r="C160" t="s">
        <v>1241</v>
      </c>
      <c r="D160" s="56" t="s">
        <v>1676</v>
      </c>
      <c r="E160" t="s">
        <v>1241</v>
      </c>
    </row>
    <row r="161" spans="1:5" ht="15">
      <c r="A161" s="2" t="s">
        <v>1243</v>
      </c>
      <c r="B161" s="56" t="s">
        <v>1324</v>
      </c>
      <c r="C161" t="s">
        <v>1241</v>
      </c>
      <c r="D161" s="56" t="s">
        <v>1677</v>
      </c>
      <c r="E161" t="s">
        <v>1241</v>
      </c>
    </row>
    <row r="162" spans="1:5" ht="15">
      <c r="A162" s="2" t="s">
        <v>1243</v>
      </c>
      <c r="B162" s="56" t="s">
        <v>1325</v>
      </c>
      <c r="C162" t="s">
        <v>1241</v>
      </c>
      <c r="D162" s="56" t="s">
        <v>1678</v>
      </c>
      <c r="E162" t="s">
        <v>1241</v>
      </c>
    </row>
    <row r="163" spans="1:5" ht="15">
      <c r="A163" s="2" t="s">
        <v>1243</v>
      </c>
      <c r="B163" s="56" t="s">
        <v>1129</v>
      </c>
      <c r="C163" t="s">
        <v>1241</v>
      </c>
      <c r="D163" s="56" t="s">
        <v>1528</v>
      </c>
      <c r="E163" t="s">
        <v>1241</v>
      </c>
    </row>
    <row r="164" spans="1:5" ht="15">
      <c r="A164" s="2" t="s">
        <v>1243</v>
      </c>
      <c r="B164" s="56" t="s">
        <v>1130</v>
      </c>
      <c r="C164" t="s">
        <v>1241</v>
      </c>
      <c r="D164" s="56" t="s">
        <v>1530</v>
      </c>
      <c r="E164" t="s">
        <v>1241</v>
      </c>
    </row>
    <row r="165" spans="1:5" ht="15">
      <c r="A165" s="2" t="s">
        <v>1243</v>
      </c>
      <c r="B165" s="56" t="s">
        <v>1131</v>
      </c>
      <c r="C165" t="s">
        <v>1241</v>
      </c>
      <c r="D165" s="56" t="s">
        <v>1532</v>
      </c>
      <c r="E165" t="s">
        <v>1241</v>
      </c>
    </row>
    <row r="166" spans="1:5" ht="15">
      <c r="A166" s="2" t="s">
        <v>1243</v>
      </c>
      <c r="B166" s="56" t="s">
        <v>1132</v>
      </c>
      <c r="C166" t="s">
        <v>1241</v>
      </c>
      <c r="D166" s="56" t="s">
        <v>1534</v>
      </c>
      <c r="E166" t="s">
        <v>1241</v>
      </c>
    </row>
    <row r="167" spans="1:5" ht="15">
      <c r="A167" s="2" t="s">
        <v>1243</v>
      </c>
      <c r="B167" s="56" t="s">
        <v>1124</v>
      </c>
      <c r="C167" t="s">
        <v>1241</v>
      </c>
      <c r="D167" s="56" t="s">
        <v>1518</v>
      </c>
      <c r="E167" t="s">
        <v>1241</v>
      </c>
    </row>
    <row r="168" spans="1:5" ht="15">
      <c r="A168" s="2" t="s">
        <v>1243</v>
      </c>
      <c r="B168" s="56" t="s">
        <v>1125</v>
      </c>
      <c r="C168" t="s">
        <v>1241</v>
      </c>
      <c r="D168" s="56" t="s">
        <v>1520</v>
      </c>
      <c r="E168" t="s">
        <v>1241</v>
      </c>
    </row>
    <row r="169" spans="1:5" ht="15">
      <c r="A169" s="2" t="s">
        <v>1243</v>
      </c>
      <c r="B169" s="56" t="s">
        <v>1126</v>
      </c>
      <c r="C169" t="s">
        <v>1241</v>
      </c>
      <c r="D169" s="56" t="s">
        <v>1522</v>
      </c>
      <c r="E169" t="s">
        <v>1241</v>
      </c>
    </row>
    <row r="170" spans="1:5" ht="15">
      <c r="A170" s="2" t="s">
        <v>1243</v>
      </c>
      <c r="B170" s="56" t="s">
        <v>1127</v>
      </c>
      <c r="C170" t="s">
        <v>1241</v>
      </c>
      <c r="D170" s="56" t="s">
        <v>1524</v>
      </c>
      <c r="E170" t="s">
        <v>1241</v>
      </c>
    </row>
    <row r="171" spans="1:5" ht="15">
      <c r="A171" s="2" t="s">
        <v>1243</v>
      </c>
      <c r="B171" s="56" t="s">
        <v>1326</v>
      </c>
      <c r="C171" t="s">
        <v>1241</v>
      </c>
      <c r="D171" s="56" t="s">
        <v>1526</v>
      </c>
      <c r="E171" t="s">
        <v>1241</v>
      </c>
    </row>
    <row r="172" spans="1:5" ht="15">
      <c r="A172" s="2" t="s">
        <v>1243</v>
      </c>
      <c r="B172" s="56" t="s">
        <v>1327</v>
      </c>
      <c r="C172" t="s">
        <v>1241</v>
      </c>
      <c r="D172" s="56" t="s">
        <v>1679</v>
      </c>
      <c r="E172" t="s">
        <v>1241</v>
      </c>
    </row>
    <row r="173" spans="1:5" ht="15">
      <c r="A173" s="2" t="s">
        <v>1243</v>
      </c>
      <c r="B173" s="56" t="s">
        <v>1328</v>
      </c>
      <c r="C173" t="s">
        <v>1241</v>
      </c>
      <c r="D173" s="56" t="s">
        <v>1680</v>
      </c>
      <c r="E173" t="s">
        <v>1241</v>
      </c>
    </row>
    <row r="174" spans="1:5" ht="15">
      <c r="A174" s="2" t="s">
        <v>1243</v>
      </c>
      <c r="B174" s="56" t="s">
        <v>1329</v>
      </c>
      <c r="C174" t="s">
        <v>1241</v>
      </c>
      <c r="D174" s="56" t="s">
        <v>1681</v>
      </c>
      <c r="E174" t="s">
        <v>1241</v>
      </c>
    </row>
    <row r="175" spans="1:5" ht="15">
      <c r="A175" s="2" t="s">
        <v>1243</v>
      </c>
      <c r="B175" s="56" t="s">
        <v>1249</v>
      </c>
      <c r="C175" t="s">
        <v>1241</v>
      </c>
      <c r="D175" s="56" t="s">
        <v>1682</v>
      </c>
      <c r="E175" t="s">
        <v>1241</v>
      </c>
    </row>
    <row r="176" spans="1:5" ht="15">
      <c r="A176" s="2" t="s">
        <v>1243</v>
      </c>
      <c r="B176" s="56" t="s">
        <v>1329</v>
      </c>
      <c r="C176" t="s">
        <v>1241</v>
      </c>
      <c r="D176" s="56" t="s">
        <v>1681</v>
      </c>
      <c r="E176" t="s">
        <v>1241</v>
      </c>
    </row>
    <row r="177" spans="1:5" ht="15">
      <c r="A177" s="2" t="s">
        <v>1243</v>
      </c>
      <c r="B177" s="56" t="s">
        <v>1250</v>
      </c>
      <c r="C177" t="s">
        <v>1241</v>
      </c>
      <c r="D177" s="56" t="s">
        <v>1683</v>
      </c>
      <c r="E177" t="s">
        <v>1241</v>
      </c>
    </row>
    <row r="178" spans="1:5" ht="15">
      <c r="A178" s="2" t="s">
        <v>1243</v>
      </c>
      <c r="B178" s="56" t="s">
        <v>1330</v>
      </c>
      <c r="C178" t="s">
        <v>1241</v>
      </c>
      <c r="D178" s="56" t="s">
        <v>1684</v>
      </c>
      <c r="E178" t="s">
        <v>1241</v>
      </c>
    </row>
    <row r="179" spans="1:5" ht="15">
      <c r="A179" s="2" t="s">
        <v>1243</v>
      </c>
      <c r="B179" s="56" t="s">
        <v>1251</v>
      </c>
      <c r="C179" t="s">
        <v>1241</v>
      </c>
      <c r="D179" s="56" t="s">
        <v>1685</v>
      </c>
      <c r="E179" t="s">
        <v>1241</v>
      </c>
    </row>
    <row r="180" spans="1:5" ht="15">
      <c r="A180" s="2" t="s">
        <v>1243</v>
      </c>
      <c r="B180" s="56" t="s">
        <v>1252</v>
      </c>
      <c r="C180" t="s">
        <v>1241</v>
      </c>
      <c r="D180" s="56" t="s">
        <v>1686</v>
      </c>
      <c r="E180" t="s">
        <v>1241</v>
      </c>
    </row>
    <row r="181" spans="1:5" ht="15">
      <c r="A181" s="2" t="s">
        <v>1243</v>
      </c>
      <c r="B181" s="56" t="s">
        <v>1331</v>
      </c>
      <c r="C181" t="s">
        <v>1241</v>
      </c>
      <c r="D181" s="56" t="s">
        <v>1687</v>
      </c>
      <c r="E181" t="s">
        <v>1241</v>
      </c>
    </row>
    <row r="182" spans="1:5" ht="15">
      <c r="A182" s="2" t="s">
        <v>1243</v>
      </c>
      <c r="B182" s="56" t="s">
        <v>1332</v>
      </c>
      <c r="C182" t="s">
        <v>1241</v>
      </c>
      <c r="D182" s="56" t="s">
        <v>1688</v>
      </c>
      <c r="E182" t="s">
        <v>1241</v>
      </c>
    </row>
    <row r="183" spans="1:5" ht="15">
      <c r="A183" s="2" t="s">
        <v>1243</v>
      </c>
      <c r="B183" s="56" t="s">
        <v>1333</v>
      </c>
      <c r="C183" t="s">
        <v>1241</v>
      </c>
      <c r="D183" s="56" t="s">
        <v>1689</v>
      </c>
      <c r="E183" t="s">
        <v>1241</v>
      </c>
    </row>
    <row r="184" spans="1:5" ht="15">
      <c r="A184" s="2" t="s">
        <v>1243</v>
      </c>
      <c r="B184" s="56" t="s">
        <v>1334</v>
      </c>
      <c r="C184" t="s">
        <v>1241</v>
      </c>
      <c r="D184" s="56" t="s">
        <v>1690</v>
      </c>
      <c r="E184" t="s">
        <v>1241</v>
      </c>
    </row>
    <row r="185" spans="1:5" ht="15">
      <c r="A185" s="2" t="s">
        <v>1243</v>
      </c>
      <c r="B185" s="56" t="s">
        <v>1335</v>
      </c>
      <c r="C185" t="s">
        <v>1241</v>
      </c>
      <c r="D185" s="56" t="s">
        <v>1691</v>
      </c>
      <c r="E185" t="s">
        <v>1241</v>
      </c>
    </row>
    <row r="186" spans="1:5" ht="15">
      <c r="A186" s="2" t="s">
        <v>1243</v>
      </c>
      <c r="B186" s="56" t="s">
        <v>1336</v>
      </c>
      <c r="C186" t="s">
        <v>1241</v>
      </c>
      <c r="D186" s="56" t="s">
        <v>1692</v>
      </c>
      <c r="E186" t="s">
        <v>1241</v>
      </c>
    </row>
    <row r="187" spans="1:5" ht="15">
      <c r="A187" s="2" t="s">
        <v>1243</v>
      </c>
      <c r="B187" s="56" t="s">
        <v>1337</v>
      </c>
      <c r="C187" t="s">
        <v>1241</v>
      </c>
      <c r="D187" s="56" t="s">
        <v>1693</v>
      </c>
      <c r="E187" t="s">
        <v>1241</v>
      </c>
    </row>
    <row r="188" spans="1:5" ht="15">
      <c r="A188" s="2" t="s">
        <v>1243</v>
      </c>
      <c r="B188" s="56" t="s">
        <v>1338</v>
      </c>
      <c r="C188" t="s">
        <v>1241</v>
      </c>
      <c r="D188" s="56" t="s">
        <v>1694</v>
      </c>
      <c r="E188" t="s">
        <v>1241</v>
      </c>
    </row>
    <row r="189" spans="1:5" ht="15">
      <c r="A189" s="2" t="s">
        <v>1243</v>
      </c>
      <c r="B189" s="56" t="s">
        <v>1339</v>
      </c>
      <c r="C189" t="s">
        <v>1241</v>
      </c>
      <c r="D189" s="56" t="s">
        <v>1695</v>
      </c>
      <c r="E189" t="s">
        <v>1241</v>
      </c>
    </row>
    <row r="190" spans="1:5" ht="15">
      <c r="A190" s="2" t="s">
        <v>1243</v>
      </c>
      <c r="B190" s="56" t="s">
        <v>1340</v>
      </c>
      <c r="C190" t="s">
        <v>1241</v>
      </c>
      <c r="D190" s="56" t="s">
        <v>1696</v>
      </c>
      <c r="E190" t="s">
        <v>1241</v>
      </c>
    </row>
    <row r="191" spans="1:5" ht="15">
      <c r="A191" s="2" t="s">
        <v>1243</v>
      </c>
      <c r="B191" s="56" t="s">
        <v>1341</v>
      </c>
      <c r="C191" t="s">
        <v>1241</v>
      </c>
      <c r="D191" s="56" t="s">
        <v>1697</v>
      </c>
      <c r="E191" t="s">
        <v>1241</v>
      </c>
    </row>
    <row r="192" spans="1:5" ht="15">
      <c r="A192" s="2" t="s">
        <v>1243</v>
      </c>
      <c r="B192" s="56" t="s">
        <v>1253</v>
      </c>
      <c r="C192" t="s">
        <v>1241</v>
      </c>
      <c r="D192" s="56" t="s">
        <v>1698</v>
      </c>
      <c r="E192" t="s">
        <v>1241</v>
      </c>
    </row>
    <row r="193" spans="1:5" ht="15">
      <c r="A193" s="2" t="s">
        <v>1243</v>
      </c>
      <c r="B193" s="56" t="s">
        <v>1254</v>
      </c>
      <c r="C193" t="s">
        <v>1241</v>
      </c>
      <c r="D193" s="56" t="s">
        <v>1699</v>
      </c>
      <c r="E193" t="s">
        <v>1241</v>
      </c>
    </row>
    <row r="194" spans="1:5" ht="15">
      <c r="A194" s="2" t="s">
        <v>1243</v>
      </c>
      <c r="B194" s="56" t="s">
        <v>1255</v>
      </c>
      <c r="C194" t="s">
        <v>1241</v>
      </c>
      <c r="D194" s="56" t="s">
        <v>1700</v>
      </c>
      <c r="E194" t="s">
        <v>1241</v>
      </c>
    </row>
    <row r="195" spans="1:5" ht="15">
      <c r="A195" s="2" t="s">
        <v>1243</v>
      </c>
      <c r="B195" s="56" t="s">
        <v>1256</v>
      </c>
      <c r="C195" t="s">
        <v>1241</v>
      </c>
      <c r="D195" s="56" t="s">
        <v>1701</v>
      </c>
      <c r="E195" t="s">
        <v>1241</v>
      </c>
    </row>
    <row r="196" spans="1:5" ht="15">
      <c r="A196" s="2" t="s">
        <v>1243</v>
      </c>
      <c r="B196" s="56" t="s">
        <v>1257</v>
      </c>
      <c r="C196" t="s">
        <v>1241</v>
      </c>
      <c r="D196" s="56" t="s">
        <v>1702</v>
      </c>
      <c r="E196" t="s">
        <v>1241</v>
      </c>
    </row>
    <row r="197" spans="1:5" ht="15">
      <c r="A197" s="2" t="s">
        <v>1243</v>
      </c>
      <c r="B197" s="56" t="s">
        <v>1258</v>
      </c>
      <c r="C197" t="s">
        <v>1241</v>
      </c>
      <c r="D197" s="56" t="s">
        <v>1703</v>
      </c>
      <c r="E197" t="s">
        <v>1241</v>
      </c>
    </row>
    <row r="198" spans="1:5" ht="15">
      <c r="A198" s="2" t="s">
        <v>1243</v>
      </c>
      <c r="B198" s="56" t="s">
        <v>1259</v>
      </c>
      <c r="C198" t="s">
        <v>1241</v>
      </c>
      <c r="D198" s="56" t="s">
        <v>1704</v>
      </c>
      <c r="E198" t="s">
        <v>1241</v>
      </c>
    </row>
    <row r="199" spans="1:5" ht="15">
      <c r="A199" s="2" t="s">
        <v>1243</v>
      </c>
      <c r="B199" s="56" t="s">
        <v>1260</v>
      </c>
      <c r="C199" t="s">
        <v>1241</v>
      </c>
      <c r="D199" s="56" t="s">
        <v>1705</v>
      </c>
      <c r="E199" t="s">
        <v>1241</v>
      </c>
    </row>
    <row r="200" spans="1:5" ht="15">
      <c r="A200" s="2" t="s">
        <v>1243</v>
      </c>
      <c r="B200" s="56" t="s">
        <v>1261</v>
      </c>
      <c r="C200" t="s">
        <v>1241</v>
      </c>
      <c r="D200" s="56" t="s">
        <v>1706</v>
      </c>
      <c r="E200" t="s">
        <v>1241</v>
      </c>
    </row>
    <row r="201" spans="1:5" ht="15">
      <c r="A201" s="2" t="s">
        <v>1243</v>
      </c>
      <c r="B201" s="56" t="s">
        <v>1262</v>
      </c>
      <c r="C201" t="s">
        <v>1241</v>
      </c>
      <c r="D201" s="56" t="s">
        <v>1707</v>
      </c>
      <c r="E201" t="s">
        <v>1241</v>
      </c>
    </row>
    <row r="202" spans="1:5" ht="15">
      <c r="A202" s="2" t="s">
        <v>1243</v>
      </c>
      <c r="B202" s="56" t="s">
        <v>1263</v>
      </c>
      <c r="C202" t="s">
        <v>1241</v>
      </c>
      <c r="D202" s="56" t="s">
        <v>1708</v>
      </c>
      <c r="E202" t="s">
        <v>1241</v>
      </c>
    </row>
    <row r="203" spans="1:5" ht="15">
      <c r="A203" s="2" t="s">
        <v>1277</v>
      </c>
      <c r="B203" s="61" t="s">
        <v>1264</v>
      </c>
      <c r="C203" t="s">
        <v>1241</v>
      </c>
      <c r="D203" s="56" t="s">
        <v>1709</v>
      </c>
      <c r="E203" t="s">
        <v>1241</v>
      </c>
    </row>
    <row r="204" spans="1:5" ht="15">
      <c r="A204" s="2" t="s">
        <v>1277</v>
      </c>
      <c r="B204" s="61" t="s">
        <v>1265</v>
      </c>
      <c r="C204" t="s">
        <v>1241</v>
      </c>
      <c r="D204" s="56" t="s">
        <v>1710</v>
      </c>
      <c r="E204" t="s">
        <v>1241</v>
      </c>
    </row>
    <row r="205" spans="1:5" ht="15">
      <c r="A205" s="2" t="s">
        <v>1277</v>
      </c>
      <c r="B205" s="61" t="s">
        <v>1266</v>
      </c>
      <c r="C205" t="s">
        <v>1241</v>
      </c>
      <c r="D205" s="56" t="s">
        <v>1711</v>
      </c>
      <c r="E205" t="s">
        <v>1241</v>
      </c>
    </row>
    <row r="206" spans="1:5" ht="15">
      <c r="A206" s="2" t="s">
        <v>1277</v>
      </c>
      <c r="B206" s="61" t="s">
        <v>1267</v>
      </c>
      <c r="C206" t="s">
        <v>1241</v>
      </c>
      <c r="D206" s="56" t="s">
        <v>1712</v>
      </c>
      <c r="E206" t="s">
        <v>1241</v>
      </c>
    </row>
    <row r="207" spans="1:5" ht="15">
      <c r="A207" s="2" t="s">
        <v>1277</v>
      </c>
      <c r="B207" s="61" t="s">
        <v>1268</v>
      </c>
      <c r="C207" t="s">
        <v>1241</v>
      </c>
      <c r="D207" s="56" t="s">
        <v>1713</v>
      </c>
      <c r="E207" t="s">
        <v>1241</v>
      </c>
    </row>
    <row r="208" spans="1:5" ht="15">
      <c r="A208" s="2" t="s">
        <v>1277</v>
      </c>
      <c r="B208" s="61" t="s">
        <v>1269</v>
      </c>
      <c r="C208" t="s">
        <v>1241</v>
      </c>
      <c r="D208" s="56" t="s">
        <v>1714</v>
      </c>
      <c r="E208" t="s">
        <v>1241</v>
      </c>
    </row>
    <row r="209" spans="1:5" ht="15">
      <c r="A209" s="2" t="s">
        <v>1277</v>
      </c>
      <c r="B209" s="61" t="s">
        <v>1270</v>
      </c>
      <c r="C209" t="s">
        <v>1241</v>
      </c>
      <c r="D209" s="56" t="s">
        <v>1715</v>
      </c>
      <c r="E209" t="s">
        <v>1241</v>
      </c>
    </row>
    <row r="210" spans="1:5" ht="15">
      <c r="A210" s="2" t="s">
        <v>1277</v>
      </c>
      <c r="B210" s="61" t="s">
        <v>1271</v>
      </c>
      <c r="C210" t="s">
        <v>1241</v>
      </c>
      <c r="D210" s="56" t="s">
        <v>1716</v>
      </c>
      <c r="E210" t="s">
        <v>1241</v>
      </c>
    </row>
    <row r="211" spans="1:5" ht="15">
      <c r="A211" s="2" t="s">
        <v>1277</v>
      </c>
      <c r="B211" s="61" t="s">
        <v>1272</v>
      </c>
      <c r="C211" t="s">
        <v>1241</v>
      </c>
      <c r="D211" s="56" t="s">
        <v>1717</v>
      </c>
      <c r="E211" t="s">
        <v>1241</v>
      </c>
    </row>
    <row r="212" spans="1:5" ht="15">
      <c r="A212" s="2" t="s">
        <v>1277</v>
      </c>
      <c r="B212" s="61" t="s">
        <v>1273</v>
      </c>
      <c r="C212" t="s">
        <v>1241</v>
      </c>
      <c r="D212" s="56" t="s">
        <v>1718</v>
      </c>
      <c r="E212" t="s">
        <v>1241</v>
      </c>
    </row>
    <row r="213" spans="1:5" ht="15">
      <c r="A213" s="2" t="s">
        <v>1277</v>
      </c>
      <c r="B213" s="61" t="s">
        <v>1274</v>
      </c>
      <c r="C213" t="s">
        <v>1241</v>
      </c>
      <c r="D213" s="56" t="s">
        <v>1719</v>
      </c>
      <c r="E213" t="s">
        <v>1241</v>
      </c>
    </row>
    <row r="214" spans="1:5" ht="15">
      <c r="A214" s="2" t="s">
        <v>1277</v>
      </c>
      <c r="B214" s="61" t="s">
        <v>1275</v>
      </c>
      <c r="C214" t="s">
        <v>1241</v>
      </c>
      <c r="D214" s="56" t="s">
        <v>1720</v>
      </c>
      <c r="E214" t="s">
        <v>1241</v>
      </c>
    </row>
    <row r="215" spans="1:5" ht="15">
      <c r="A215" s="2" t="s">
        <v>1277</v>
      </c>
      <c r="B215" s="61" t="s">
        <v>1258</v>
      </c>
      <c r="C215" t="s">
        <v>1241</v>
      </c>
      <c r="D215" s="56" t="s">
        <v>1703</v>
      </c>
      <c r="E215" t="s">
        <v>1241</v>
      </c>
    </row>
    <row r="216" spans="1:5" ht="15">
      <c r="A216" s="2" t="s">
        <v>1277</v>
      </c>
      <c r="B216" s="61" t="s">
        <v>1276</v>
      </c>
      <c r="C216" t="s">
        <v>1241</v>
      </c>
      <c r="D216" s="56" t="s">
        <v>1721</v>
      </c>
      <c r="E216" t="s">
        <v>1241</v>
      </c>
    </row>
    <row r="217" spans="1:5">
      <c r="A21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045-9781-DA4F-891C-043586E462A4}">
  <sheetPr>
    <tabColor theme="7"/>
  </sheetPr>
  <dimension ref="A1:E316"/>
  <sheetViews>
    <sheetView workbookViewId="0">
      <selection activeCell="C31" sqref="C31"/>
    </sheetView>
  </sheetViews>
  <sheetFormatPr baseColWidth="10" defaultRowHeight="13"/>
  <cols>
    <col min="1" max="1" width="47" style="120" customWidth="1"/>
    <col min="2" max="2" width="45.6640625" style="120" customWidth="1"/>
    <col min="3" max="3" width="57.6640625" style="120" customWidth="1"/>
    <col min="4" max="4" width="42.33203125" style="120" customWidth="1"/>
    <col min="5" max="16384" width="10.83203125" style="120"/>
  </cols>
  <sheetData>
    <row r="1" spans="1:5" s="118" customFormat="1">
      <c r="A1" s="117" t="s">
        <v>3631</v>
      </c>
      <c r="B1" s="117" t="s">
        <v>3632</v>
      </c>
      <c r="C1" s="117" t="s">
        <v>2306</v>
      </c>
      <c r="D1" s="117" t="s">
        <v>57</v>
      </c>
      <c r="E1" s="117"/>
    </row>
    <row r="2" spans="1:5" ht="14">
      <c r="A2" s="196" t="s">
        <v>1737</v>
      </c>
      <c r="B2" s="196" t="s">
        <v>1736</v>
      </c>
      <c r="C2" s="135" t="str">
        <f>"acfr:"&amp;A2</f>
        <v>acfr:Business Type Activities Enterprise Funds [Member]</v>
      </c>
      <c r="D2" s="120" t="str">
        <f>IF(RIGHT(B2, 8)="Abstract", "Abstract", "Operating Revenues")</f>
        <v>Operating Revenues</v>
      </c>
      <c r="E2" s="119"/>
    </row>
    <row r="3" spans="1:5" ht="14">
      <c r="A3" s="196" t="s">
        <v>1852</v>
      </c>
      <c r="B3" s="196" t="s">
        <v>1851</v>
      </c>
      <c r="C3" s="135" t="str">
        <f>"acfr:"&amp;A3</f>
        <v>acfr:Charges to Other Funds</v>
      </c>
      <c r="D3" s="120" t="str">
        <f>IF(RIGHT(B3, 8)="Abstract", "Abstract", "Operating Revenues")</f>
        <v>Operating Revenues</v>
      </c>
      <c r="E3" s="119"/>
    </row>
    <row r="4" spans="1:5" ht="14">
      <c r="A4" s="196" t="s">
        <v>1854</v>
      </c>
      <c r="B4" s="196" t="s">
        <v>1853</v>
      </c>
      <c r="C4" s="135" t="str">
        <f>"acfr:"&amp;A4</f>
        <v>acfr:Fare Revenue</v>
      </c>
      <c r="D4" s="120" t="str">
        <f>IF(RIGHT(B4, 8)="Abstract", "Abstract", "Operating Revenues")</f>
        <v>Operating Revenues</v>
      </c>
      <c r="E4" s="119"/>
    </row>
    <row r="5" spans="1:5" ht="14">
      <c r="A5" s="196" t="s">
        <v>1844</v>
      </c>
      <c r="B5" s="196" t="s">
        <v>1843</v>
      </c>
      <c r="C5" s="135" t="str">
        <f>"acfr:"&amp;A5</f>
        <v>acfr:Interest and Penalties for Tax Fund</v>
      </c>
      <c r="D5" s="120" t="str">
        <f>IF(RIGHT(B5, 8)="Abstract", "Abstract", "Operating Revenues")</f>
        <v>Operating Revenues</v>
      </c>
      <c r="E5" s="119"/>
    </row>
    <row r="6" spans="1:5" ht="14">
      <c r="A6" s="196" t="s">
        <v>1739</v>
      </c>
      <c r="B6" s="196" t="s">
        <v>1738</v>
      </c>
      <c r="C6" s="135" t="str">
        <f>"acfr:"&amp;A6</f>
        <v>acfr:Internal Service Funds [Member]</v>
      </c>
      <c r="D6" s="120" t="str">
        <f>IF(RIGHT(B6, 8)="Abstract", "Abstract", "Operating Revenues")</f>
        <v>Operating Revenues</v>
      </c>
      <c r="E6" s="119"/>
    </row>
    <row r="7" spans="1:5" ht="14">
      <c r="A7" s="196" t="s">
        <v>1885</v>
      </c>
      <c r="B7" s="196" t="s">
        <v>1884</v>
      </c>
      <c r="C7" s="135" t="str">
        <f>"acfr:"&amp;A7</f>
        <v>acfr:Operating Contributions and Premiums</v>
      </c>
      <c r="D7" s="120" t="str">
        <f>IF(RIGHT(B7, 8)="Abstract", "Abstract", "Operating Revenues")</f>
        <v>Operating Revenues</v>
      </c>
      <c r="E7" s="119"/>
    </row>
    <row r="8" spans="1:5" ht="14">
      <c r="A8" s="196" t="s">
        <v>1887</v>
      </c>
      <c r="B8" s="196" t="s">
        <v>1886</v>
      </c>
      <c r="C8" s="135" t="str">
        <f>"acfr:"&amp;A8</f>
        <v>acfr:Operating Grants</v>
      </c>
      <c r="D8" s="120" t="str">
        <f>IF(RIGHT(B8, 8)="Abstract", "Abstract", "Operating Revenues")</f>
        <v>Operating Revenues</v>
      </c>
      <c r="E8" s="119"/>
    </row>
    <row r="9" spans="1:5" ht="14">
      <c r="A9" s="196" t="s">
        <v>1891</v>
      </c>
      <c r="B9" s="196" t="s">
        <v>1890</v>
      </c>
      <c r="C9" s="135" t="str">
        <f>"acfr:"&amp;A9</f>
        <v>acfr:Operating Revenue</v>
      </c>
      <c r="D9" s="120" t="str">
        <f>IF(RIGHT(B9, 8)="Abstract", "Abstract", "Operating Revenues")</f>
        <v>Operating Revenues</v>
      </c>
      <c r="E9" s="119"/>
    </row>
    <row r="10" spans="1:5" ht="14">
      <c r="A10" s="196" t="s">
        <v>1889</v>
      </c>
      <c r="B10" s="196" t="s">
        <v>1888</v>
      </c>
      <c r="C10" s="135" t="str">
        <f>"acfr:"&amp;A10</f>
        <v>acfr:Other Operating Revenue</v>
      </c>
      <c r="D10" s="120" t="str">
        <f>IF(RIGHT(B10, 8)="Abstract", "Abstract", "Operating Revenues")</f>
        <v>Operating Revenues</v>
      </c>
      <c r="E10" s="119"/>
    </row>
    <row r="11" spans="1:5" ht="14">
      <c r="A11" s="196" t="s">
        <v>1735</v>
      </c>
      <c r="B11" s="196" t="s">
        <v>1734</v>
      </c>
      <c r="C11" s="135" t="str">
        <f>"acfr:"&amp;A11</f>
        <v>acfr:Proprietary Funds [Member]</v>
      </c>
      <c r="D11" s="120" t="str">
        <f>IF(RIGHT(B11, 8)="Abstract", "Abstract", "Operating Revenues")</f>
        <v>Operating Revenues</v>
      </c>
      <c r="E11" s="119"/>
    </row>
    <row r="12" spans="1:5" ht="14">
      <c r="A12" s="196" t="s">
        <v>1741</v>
      </c>
      <c r="B12" s="196" t="s">
        <v>1740</v>
      </c>
      <c r="C12" s="135" t="str">
        <f>"acfr:"&amp;A12</f>
        <v>acfr:Proprietary Funds, Statement of Revenues, Expenses and Changes in Fund Net Position [Line Items]</v>
      </c>
      <c r="D12" s="120" t="str">
        <f>IF(RIGHT(B12, 8)="Abstract", "Abstract", "Operating Revenues")</f>
        <v>Operating Revenues</v>
      </c>
      <c r="E12" s="119"/>
    </row>
    <row r="13" spans="1:5" ht="14">
      <c r="A13" s="196" t="s">
        <v>1731</v>
      </c>
      <c r="B13" s="196" t="s">
        <v>1730</v>
      </c>
      <c r="C13" s="135" t="str">
        <f>"acfr:"&amp;A13</f>
        <v>acfr:Proprietary Funds, Statement of Revenues, Expenses and Changes in Fund Net Position [Table]</v>
      </c>
      <c r="D13" s="120" t="str">
        <f>IF(RIGHT(B13, 8)="Abstract", "Abstract", "Operating Revenues")</f>
        <v>Operating Revenues</v>
      </c>
      <c r="E13" s="119"/>
    </row>
    <row r="14" spans="1:5" ht="14">
      <c r="A14" s="196" t="s">
        <v>1856</v>
      </c>
      <c r="B14" s="196" t="s">
        <v>1855</v>
      </c>
      <c r="C14" s="135" t="str">
        <f>"acfr:"&amp;A14</f>
        <v>acfr:Regulated Operating Revenue, Waste Water</v>
      </c>
      <c r="D14" s="120" t="str">
        <f>IF(RIGHT(B14, 8)="Abstract", "Abstract", "Operating Revenues")</f>
        <v>Operating Revenues</v>
      </c>
      <c r="E14" s="119"/>
    </row>
    <row r="15" spans="1:5" ht="14">
      <c r="A15" s="196" t="s">
        <v>1858</v>
      </c>
      <c r="B15" s="196" t="s">
        <v>1857</v>
      </c>
      <c r="C15" s="135" t="str">
        <f>"acfr:"&amp;A15</f>
        <v>acfr:Regulated Operating Revenue, Water</v>
      </c>
      <c r="D15" s="120" t="str">
        <f>IF(RIGHT(B15, 8)="Abstract", "Abstract", "Operating Revenues")</f>
        <v>Operating Revenues</v>
      </c>
      <c r="E15" s="119"/>
    </row>
    <row r="16" spans="1:5" ht="14">
      <c r="A16" s="196" t="s">
        <v>1815</v>
      </c>
      <c r="B16" s="196" t="s">
        <v>1814</v>
      </c>
      <c r="C16" s="135" t="str">
        <f>"acfr:"&amp;A16</f>
        <v>acfr:Revenue for Ambulance Transport Fees</v>
      </c>
      <c r="D16" s="120" t="str">
        <f>IF(RIGHT(B16, 8)="Abstract", "Abstract", "Operating Revenues")</f>
        <v>Operating Revenues</v>
      </c>
      <c r="E16" s="119"/>
    </row>
    <row r="17" spans="1:5" ht="14">
      <c r="A17" s="196" t="s">
        <v>1797</v>
      </c>
      <c r="B17" s="196" t="s">
        <v>1796</v>
      </c>
      <c r="C17" s="135" t="str">
        <f>"acfr:"&amp;A17</f>
        <v>acfr:Revenue for Attorney Fee Reimbursement</v>
      </c>
      <c r="D17" s="120" t="str">
        <f>IF(RIGHT(B17, 8)="Abstract", "Abstract", "Operating Revenues")</f>
        <v>Operating Revenues</v>
      </c>
      <c r="E17" s="119"/>
    </row>
    <row r="18" spans="1:5" ht="14">
      <c r="A18" s="196" t="s">
        <v>1127</v>
      </c>
      <c r="B18" s="196" t="s">
        <v>1831</v>
      </c>
      <c r="C18" s="135" t="str">
        <f>"acfr:"&amp;A18</f>
        <v>acfr:Revenue for Bond Forfeitures and Bond Costs</v>
      </c>
      <c r="D18" s="120" t="str">
        <f>IF(RIGHT(B18, 8)="Abstract", "Abstract", "Operating Revenues")</f>
        <v>Operating Revenues</v>
      </c>
      <c r="E18" s="119"/>
    </row>
    <row r="19" spans="1:5" ht="14">
      <c r="A19" s="196" t="s">
        <v>1813</v>
      </c>
      <c r="B19" s="196" t="s">
        <v>1812</v>
      </c>
      <c r="C19" s="135" t="str">
        <f>"acfr:"&amp;A19</f>
        <v>acfr:Revenue for Building Inspection Fees</v>
      </c>
      <c r="D19" s="120" t="str">
        <f>IF(RIGHT(B19, 8)="Abstract", "Abstract", "Operating Revenues")</f>
        <v>Operating Revenues</v>
      </c>
      <c r="E19" s="119"/>
    </row>
    <row r="20" spans="1:5" ht="14">
      <c r="A20" s="196" t="s">
        <v>1129</v>
      </c>
      <c r="B20" s="196" t="s">
        <v>1835</v>
      </c>
      <c r="C20" s="135" t="str">
        <f>"acfr:"&amp;A20</f>
        <v>acfr:Revenue for Business Licenses and Permits</v>
      </c>
      <c r="D20" s="120" t="str">
        <f>IF(RIGHT(B20, 8)="Abstract", "Abstract", "Operating Revenues")</f>
        <v>Operating Revenues</v>
      </c>
      <c r="E20" s="119"/>
    </row>
    <row r="21" spans="1:5" ht="14">
      <c r="A21" s="196" t="s">
        <v>1130</v>
      </c>
      <c r="B21" s="196" t="s">
        <v>1836</v>
      </c>
      <c r="C21" s="135" t="str">
        <f>"acfr:"&amp;A21</f>
        <v>acfr:Revenue for Cable TV Franchise Fees</v>
      </c>
      <c r="D21" s="120" t="str">
        <f>IF(RIGHT(B21, 8)="Abstract", "Abstract", "Operating Revenues")</f>
        <v>Operating Revenues</v>
      </c>
      <c r="E21" s="119"/>
    </row>
    <row r="22" spans="1:5" ht="14">
      <c r="A22" s="196" t="s">
        <v>1827</v>
      </c>
      <c r="B22" s="196" t="s">
        <v>1826</v>
      </c>
      <c r="C22" s="135" t="str">
        <f>"acfr:"&amp;A22</f>
        <v>acfr:Revenue for Charges for Services</v>
      </c>
      <c r="D22" s="120" t="str">
        <f>IF(RIGHT(B22, 8)="Abstract", "Abstract", "Operating Revenues")</f>
        <v>Operating Revenues</v>
      </c>
      <c r="E22" s="119"/>
    </row>
    <row r="23" spans="1:5" ht="14">
      <c r="A23" s="196" t="s">
        <v>1791</v>
      </c>
      <c r="B23" s="196" t="s">
        <v>1790</v>
      </c>
      <c r="C23" s="135" t="str">
        <f>"acfr:"&amp;A23</f>
        <v>acfr:Revenue for Court Filing Fees</v>
      </c>
      <c r="D23" s="120" t="str">
        <f>IF(RIGHT(B23, 8)="Abstract", "Abstract", "Operating Revenues")</f>
        <v>Operating Revenues</v>
      </c>
      <c r="E23" s="119"/>
    </row>
    <row r="24" spans="1:5" ht="14">
      <c r="A24" s="196" t="s">
        <v>1787</v>
      </c>
      <c r="B24" s="196" t="s">
        <v>1786</v>
      </c>
      <c r="C24" s="135" t="str">
        <f>"acfr:"&amp;A24</f>
        <v>acfr:Revenue for Court Related Charges</v>
      </c>
      <c r="D24" s="120" t="str">
        <f>IF(RIGHT(B24, 8)="Abstract", "Abstract", "Operating Revenues")</f>
        <v>Operating Revenues</v>
      </c>
      <c r="E24" s="119"/>
    </row>
    <row r="25" spans="1:5" ht="14">
      <c r="A25" s="196" t="s">
        <v>1803</v>
      </c>
      <c r="B25" s="196" t="s">
        <v>1802</v>
      </c>
      <c r="C25" s="135" t="str">
        <f>"acfr:"&amp;A25</f>
        <v>acfr:Revenue for Estate Inventory Fee</v>
      </c>
      <c r="D25" s="120" t="str">
        <f>IF(RIGHT(B25, 8)="Abstract", "Abstract", "Operating Revenues")</f>
        <v>Operating Revenues</v>
      </c>
      <c r="E25" s="119"/>
    </row>
    <row r="26" spans="1:5" ht="14">
      <c r="A26" s="196" t="s">
        <v>1789</v>
      </c>
      <c r="B26" s="196" t="s">
        <v>1788</v>
      </c>
      <c r="C26" s="135" t="str">
        <f>"acfr:"&amp;A26</f>
        <v>acfr:Revenue for Fees</v>
      </c>
      <c r="D26" s="120" t="str">
        <f>IF(RIGHT(B26, 8)="Abstract", "Abstract", "Operating Revenues")</f>
        <v>Operating Revenues</v>
      </c>
      <c r="E26" s="119"/>
    </row>
    <row r="27" spans="1:5" ht="14">
      <c r="A27" s="196" t="s">
        <v>1807</v>
      </c>
      <c r="B27" s="196" t="s">
        <v>1806</v>
      </c>
      <c r="C27" s="135" t="str">
        <f>"acfr:"&amp;A27</f>
        <v>acfr:Revenue for Friend of the Court Service Fee</v>
      </c>
      <c r="D27" s="120" t="str">
        <f>IF(RIGHT(B27, 8)="Abstract", "Abstract", "Operating Revenues")</f>
        <v>Operating Revenues</v>
      </c>
      <c r="E27" s="119"/>
    </row>
    <row r="28" spans="1:5" ht="14">
      <c r="A28" s="196" t="s">
        <v>1805</v>
      </c>
      <c r="B28" s="196" t="s">
        <v>1804</v>
      </c>
      <c r="C28" s="135" t="str">
        <f>"acfr:"&amp;A28</f>
        <v>acfr:Revenue for Friend of the Court Statutory Handling Fee</v>
      </c>
      <c r="D28" s="120" t="str">
        <f>IF(RIGHT(B28, 8)="Abstract", "Abstract", "Operating Revenues")</f>
        <v>Operating Revenues</v>
      </c>
      <c r="E28" s="119"/>
    </row>
    <row r="29" spans="1:5" ht="14">
      <c r="A29" s="196" t="s">
        <v>1799</v>
      </c>
      <c r="B29" s="196" t="s">
        <v>1798</v>
      </c>
      <c r="C29" s="135" t="str">
        <f>"acfr:"&amp;A29</f>
        <v>acfr:Revenue for Guardian Ad Litem Reimbursement</v>
      </c>
      <c r="D29" s="120" t="str">
        <f>IF(RIGHT(B29, 8)="Abstract", "Abstract", "Operating Revenues")</f>
        <v>Operating Revenues</v>
      </c>
      <c r="E29" s="119"/>
    </row>
    <row r="30" spans="1:5" ht="14">
      <c r="A30" s="196" t="s">
        <v>1793</v>
      </c>
      <c r="B30" s="196" t="s">
        <v>1792</v>
      </c>
      <c r="C30" s="135" t="str">
        <f>"acfr:"&amp;A30</f>
        <v>acfr:Revenue for Jury Demand Fees</v>
      </c>
      <c r="D30" s="120" t="str">
        <f>IF(RIGHT(B30, 8)="Abstract", "Abstract", "Operating Revenues")</f>
        <v>Operating Revenues</v>
      </c>
      <c r="E30" s="119"/>
    </row>
    <row r="31" spans="1:5" ht="14">
      <c r="A31" s="196" t="s">
        <v>1132</v>
      </c>
      <c r="B31" s="196" t="s">
        <v>1838</v>
      </c>
      <c r="C31" s="135" t="str">
        <f>"acfr:"&amp;A31</f>
        <v>acfr:Revenue for Licenses and Permits and Franchise Fees</v>
      </c>
      <c r="D31" s="120" t="str">
        <f>IF(RIGHT(B31, 8)="Abstract", "Abstract", "Operating Revenues")</f>
        <v>Operating Revenues</v>
      </c>
      <c r="E31" s="119"/>
    </row>
    <row r="32" spans="1:5" ht="14">
      <c r="A32" s="196" t="s">
        <v>1809</v>
      </c>
      <c r="B32" s="196" t="s">
        <v>1808</v>
      </c>
      <c r="C32" s="135" t="str">
        <f>"acfr:"&amp;A32</f>
        <v>acfr:Revenue for Miscellaneous Court Costs and Fees</v>
      </c>
      <c r="D32" s="120" t="str">
        <f>IF(RIGHT(B32, 8)="Abstract", "Abstract", "Operating Revenues")</f>
        <v>Operating Revenues</v>
      </c>
      <c r="E32" s="119"/>
    </row>
    <row r="33" spans="1:5" ht="14">
      <c r="A33" s="196" t="s">
        <v>1131</v>
      </c>
      <c r="B33" s="196" t="s">
        <v>1837</v>
      </c>
      <c r="C33" s="135" t="str">
        <f>"acfr:"&amp;A33</f>
        <v>acfr:Revenue for Non Business Licenses and Permits</v>
      </c>
      <c r="D33" s="120" t="str">
        <f>IF(RIGHT(B33, 8)="Abstract", "Abstract", "Operating Revenues")</f>
        <v>Operating Revenues</v>
      </c>
      <c r="E33" s="119"/>
    </row>
    <row r="34" spans="1:5" ht="14">
      <c r="A34" s="196" t="s">
        <v>1125</v>
      </c>
      <c r="B34" s="196" t="s">
        <v>1829</v>
      </c>
      <c r="C34" s="135" t="str">
        <f>"acfr:"&amp;A34</f>
        <v>acfr:Revenue for Ordinance Fines and Costs</v>
      </c>
      <c r="D34" s="120" t="str">
        <f>IF(RIGHT(B34, 8)="Abstract", "Abstract", "Operating Revenues")</f>
        <v>Operating Revenues</v>
      </c>
      <c r="E34" s="119"/>
    </row>
    <row r="35" spans="1:5" ht="14">
      <c r="A35" s="196" t="s">
        <v>1825</v>
      </c>
      <c r="B35" s="196" t="s">
        <v>1824</v>
      </c>
      <c r="C35" s="135" t="str">
        <f>"acfr:"&amp;A35</f>
        <v>acfr:Revenue for Parking Fees</v>
      </c>
      <c r="D35" s="120" t="str">
        <f>IF(RIGHT(B35, 8)="Abstract", "Abstract", "Operating Revenues")</f>
        <v>Operating Revenues</v>
      </c>
      <c r="E35" s="119"/>
    </row>
    <row r="36" spans="1:5" ht="14">
      <c r="A36" s="196" t="s">
        <v>1819</v>
      </c>
      <c r="B36" s="196" t="s">
        <v>1818</v>
      </c>
      <c r="C36" s="135" t="str">
        <f>"acfr:"&amp;A36</f>
        <v>acfr:Revenue for Pre Forfeiture Mailing Notice Cost</v>
      </c>
      <c r="D36" s="120" t="str">
        <f>IF(RIGHT(B36, 8)="Abstract", "Abstract", "Operating Revenues")</f>
        <v>Operating Revenues</v>
      </c>
      <c r="E36" s="119"/>
    </row>
    <row r="37" spans="1:5" ht="14">
      <c r="A37" s="196" t="s">
        <v>1801</v>
      </c>
      <c r="B37" s="196" t="s">
        <v>1800</v>
      </c>
      <c r="C37" s="135" t="str">
        <f>"acfr:"&amp;A37</f>
        <v>acfr:Revenue for Probation Oversight Fee</v>
      </c>
      <c r="D37" s="120" t="str">
        <f>IF(RIGHT(B37, 8)="Abstract", "Abstract", "Operating Revenues")</f>
        <v>Operating Revenues</v>
      </c>
      <c r="E37" s="119"/>
    </row>
    <row r="38" spans="1:5" ht="14">
      <c r="A38" s="196" t="s">
        <v>1821</v>
      </c>
      <c r="B38" s="196" t="s">
        <v>1820</v>
      </c>
      <c r="C38" s="135" t="str">
        <f>"acfr:"&amp;A38</f>
        <v>acfr:Revenue for Sales</v>
      </c>
      <c r="D38" s="120" t="str">
        <f>IF(RIGHT(B38, 8)="Abstract", "Abstract", "Operating Revenues")</f>
        <v>Operating Revenues</v>
      </c>
      <c r="E38" s="119"/>
    </row>
    <row r="39" spans="1:5" ht="14">
      <c r="A39" s="196" t="s">
        <v>1811</v>
      </c>
      <c r="B39" s="196" t="s">
        <v>1810</v>
      </c>
      <c r="C39" s="135" t="str">
        <f>"acfr:"&amp;A39</f>
        <v>acfr:Revenue for Services Rendered</v>
      </c>
      <c r="D39" s="120" t="str">
        <f>IF(RIGHT(B39, 8)="Abstract", "Abstract", "Operating Revenues")</f>
        <v>Operating Revenues</v>
      </c>
      <c r="E39" s="119"/>
    </row>
    <row r="40" spans="1:5" ht="14">
      <c r="A40" s="196" t="s">
        <v>1126</v>
      </c>
      <c r="B40" s="196" t="s">
        <v>1830</v>
      </c>
      <c r="C40" s="135" t="str">
        <f>"acfr:"&amp;A40</f>
        <v>acfr:Revenue for Statute Costs</v>
      </c>
      <c r="D40" s="120" t="str">
        <f>IF(RIGHT(B40, 8)="Abstract", "Abstract", "Operating Revenues")</f>
        <v>Operating Revenues</v>
      </c>
      <c r="E40" s="119"/>
    </row>
    <row r="41" spans="1:5" ht="14">
      <c r="A41" s="196" t="s">
        <v>1817</v>
      </c>
      <c r="B41" s="196" t="s">
        <v>1816</v>
      </c>
      <c r="C41" s="135" t="str">
        <f>"acfr:"&amp;A41</f>
        <v>acfr:Revenue for Title Search Fee</v>
      </c>
      <c r="D41" s="120" t="str">
        <f>IF(RIGHT(B41, 8)="Abstract", "Abstract", "Operating Revenues")</f>
        <v>Operating Revenues</v>
      </c>
      <c r="E41" s="119"/>
    </row>
    <row r="42" spans="1:5" ht="14">
      <c r="A42" s="196" t="s">
        <v>1124</v>
      </c>
      <c r="B42" s="196" t="s">
        <v>1828</v>
      </c>
      <c r="C42" s="135" t="str">
        <f>"acfr:"&amp;A42</f>
        <v>acfr:Revenue for Traffic Violations</v>
      </c>
      <c r="D42" s="120" t="str">
        <f>IF(RIGHT(B42, 8)="Abstract", "Abstract", "Operating Revenues")</f>
        <v>Operating Revenues</v>
      </c>
      <c r="E42" s="119"/>
    </row>
    <row r="43" spans="1:5" ht="14">
      <c r="A43" s="196" t="s">
        <v>1823</v>
      </c>
      <c r="B43" s="196" t="s">
        <v>1822</v>
      </c>
      <c r="C43" s="135" t="str">
        <f>"acfr:"&amp;A43</f>
        <v>acfr:Revenue for Use and Admission Fees</v>
      </c>
      <c r="D43" s="120" t="str">
        <f>IF(RIGHT(B43, 8)="Abstract", "Abstract", "Operating Revenues")</f>
        <v>Operating Revenues</v>
      </c>
      <c r="E43" s="119"/>
    </row>
    <row r="44" spans="1:5" ht="14">
      <c r="A44" s="196" t="s">
        <v>1795</v>
      </c>
      <c r="B44" s="196" t="s">
        <v>1794</v>
      </c>
      <c r="C44" s="135" t="str">
        <f>"acfr:"&amp;A44</f>
        <v>acfr:Revenue for Writ of Garnishment, Restitution, Attachment or Execution</v>
      </c>
      <c r="D44" s="120" t="str">
        <f>IF(RIGHT(B44, 8)="Abstract", "Abstract", "Operating Revenues")</f>
        <v>Operating Revenues</v>
      </c>
      <c r="E44" s="119"/>
    </row>
    <row r="45" spans="1:5" ht="14">
      <c r="A45" s="196" t="s">
        <v>1860</v>
      </c>
      <c r="B45" s="196" t="s">
        <v>1859</v>
      </c>
      <c r="C45" s="135" t="str">
        <f>"acfr:"&amp;A45</f>
        <v>acfr:Revenues from Auxiliary Enterprises</v>
      </c>
      <c r="D45" s="120" t="str">
        <f>IF(RIGHT(B45, 8)="Abstract", "Abstract", "Operating Revenues")</f>
        <v>Operating Revenues</v>
      </c>
      <c r="E45" s="119"/>
    </row>
    <row r="46" spans="1:5" ht="14">
      <c r="A46" s="196" t="s">
        <v>1868</v>
      </c>
      <c r="B46" s="196" t="s">
        <v>1867</v>
      </c>
      <c r="C46" s="135" t="str">
        <f>"acfr:"&amp;A46</f>
        <v>acfr:Revenues from Charges for Utilities</v>
      </c>
      <c r="D46" s="120" t="str">
        <f>IF(RIGHT(B46, 8)="Abstract", "Abstract", "Operating Revenues")</f>
        <v>Operating Revenues</v>
      </c>
      <c r="E46" s="119"/>
    </row>
    <row r="47" spans="1:5" ht="14">
      <c r="A47" s="196" t="s">
        <v>1862</v>
      </c>
      <c r="B47" s="196" t="s">
        <v>1861</v>
      </c>
      <c r="C47" s="135" t="str">
        <f>"acfr:"&amp;A47</f>
        <v>acfr:Revenues from Connection Fees</v>
      </c>
      <c r="D47" s="120" t="str">
        <f>IF(RIGHT(B47, 8)="Abstract", "Abstract", "Operating Revenues")</f>
        <v>Operating Revenues</v>
      </c>
      <c r="E47" s="119"/>
    </row>
    <row r="48" spans="1:5" ht="14">
      <c r="A48" s="196" t="s">
        <v>1128</v>
      </c>
      <c r="B48" s="196" t="s">
        <v>1832</v>
      </c>
      <c r="C48" s="135" t="str">
        <f>"acfr:"&amp;A48</f>
        <v>acfr:Revenues from Fines and Forfeitures and Penalties</v>
      </c>
      <c r="D48" s="120" t="str">
        <f>IF(RIGHT(B48, 8)="Abstract", "Abstract", "Operating Revenues")</f>
        <v>Operating Revenues</v>
      </c>
      <c r="E48" s="119"/>
    </row>
    <row r="49" spans="1:5" ht="14">
      <c r="A49" s="196" t="s">
        <v>1866</v>
      </c>
      <c r="B49" s="196" t="s">
        <v>1865</v>
      </c>
      <c r="C49" s="135" t="str">
        <f>"acfr:"&amp;A49</f>
        <v>acfr:Revenues from Installation Fees</v>
      </c>
      <c r="D49" s="120" t="str">
        <f>IF(RIGHT(B49, 8)="Abstract", "Abstract", "Operating Revenues")</f>
        <v>Operating Revenues</v>
      </c>
      <c r="E49" s="119"/>
    </row>
    <row r="50" spans="1:5" ht="14">
      <c r="A50" s="196" t="s">
        <v>1880</v>
      </c>
      <c r="B50" s="196" t="s">
        <v>1879</v>
      </c>
      <c r="C50" s="135" t="str">
        <f>"acfr:"&amp;A50</f>
        <v>acfr:Revenues from Lottery License Application Fees</v>
      </c>
      <c r="D50" s="120" t="str">
        <f>IF(RIGHT(B50, 8)="Abstract", "Abstract", "Operating Revenues")</f>
        <v>Operating Revenues</v>
      </c>
      <c r="E50" s="119"/>
    </row>
    <row r="51" spans="1:5" ht="14">
      <c r="A51" s="196" t="s">
        <v>1880</v>
      </c>
      <c r="B51" s="196" t="s">
        <v>1883</v>
      </c>
      <c r="C51" s="135" t="str">
        <f>"acfr:"&amp;A51</f>
        <v>acfr:Revenues from Lottery License Application Fees</v>
      </c>
      <c r="D51" s="120" t="str">
        <f>IF(RIGHT(B51, 8)="Abstract", "Abstract", "Operating Revenues")</f>
        <v>Operating Revenues</v>
      </c>
      <c r="E51" s="119"/>
    </row>
    <row r="52" spans="1:5" ht="14">
      <c r="A52" s="196" t="s">
        <v>1882</v>
      </c>
      <c r="B52" s="196" t="s">
        <v>1881</v>
      </c>
      <c r="C52" s="135" t="str">
        <f>"acfr:"&amp;A52</f>
        <v>acfr:Revenues from Lottery Security Proceeds</v>
      </c>
      <c r="D52" s="120" t="str">
        <f>IF(RIGHT(B52, 8)="Abstract", "Abstract", "Operating Revenues")</f>
        <v>Operating Revenues</v>
      </c>
      <c r="E52" s="119"/>
    </row>
    <row r="53" spans="1:5" ht="14">
      <c r="A53" s="196" t="s">
        <v>1878</v>
      </c>
      <c r="B53" s="196" t="s">
        <v>1877</v>
      </c>
      <c r="C53" s="135" t="str">
        <f>"acfr:"&amp;A53</f>
        <v>acfr:Revenues from Lottery Ticket Sales</v>
      </c>
      <c r="D53" s="120" t="str">
        <f>IF(RIGHT(B53, 8)="Abstract", "Abstract", "Operating Revenues")</f>
        <v>Operating Revenues</v>
      </c>
      <c r="E53" s="119"/>
    </row>
    <row r="54" spans="1:5" ht="14">
      <c r="A54" s="196" t="s">
        <v>1872</v>
      </c>
      <c r="B54" s="196" t="s">
        <v>1871</v>
      </c>
      <c r="C54" s="135" t="str">
        <f>"acfr:"&amp;A54</f>
        <v>acfr:Revenues from Refunds and Rebates</v>
      </c>
      <c r="D54" s="120" t="str">
        <f>IF(RIGHT(B54, 8)="Abstract", "Abstract", "Operating Revenues")</f>
        <v>Operating Revenues</v>
      </c>
      <c r="E54" s="119"/>
    </row>
    <row r="55" spans="1:5" ht="14">
      <c r="A55" s="196" t="s">
        <v>1874</v>
      </c>
      <c r="B55" s="196" t="s">
        <v>1873</v>
      </c>
      <c r="C55" s="135" t="str">
        <f>"acfr:"&amp;A55</f>
        <v>acfr:Revenues from Reimbursements</v>
      </c>
      <c r="D55" s="120" t="str">
        <f>IF(RIGHT(B55, 8)="Abstract", "Abstract", "Operating Revenues")</f>
        <v>Operating Revenues</v>
      </c>
      <c r="E55" s="119"/>
    </row>
    <row r="56" spans="1:5" ht="14">
      <c r="A56" s="196" t="s">
        <v>1864</v>
      </c>
      <c r="B56" s="196" t="s">
        <v>1863</v>
      </c>
      <c r="C56" s="135" t="str">
        <f>"acfr:"&amp;A56</f>
        <v>acfr:Revenues from Rents</v>
      </c>
      <c r="D56" s="120" t="str">
        <f>IF(RIGHT(B56, 8)="Abstract", "Abstract", "Operating Revenues")</f>
        <v>Operating Revenues</v>
      </c>
      <c r="E56" s="119"/>
    </row>
    <row r="57" spans="1:5" ht="14">
      <c r="A57" s="196" t="s">
        <v>1870</v>
      </c>
      <c r="B57" s="196" t="s">
        <v>1869</v>
      </c>
      <c r="C57" s="135" t="str">
        <f>"acfr:"&amp;A57</f>
        <v>acfr:Revenues from Sale of Fuel</v>
      </c>
      <c r="D57" s="120" t="str">
        <f>IF(RIGHT(B57, 8)="Abstract", "Abstract", "Operating Revenues")</f>
        <v>Operating Revenues</v>
      </c>
      <c r="E57" s="119"/>
    </row>
    <row r="58" spans="1:5" ht="14">
      <c r="A58" s="196" t="s">
        <v>1840</v>
      </c>
      <c r="B58" s="196" t="s">
        <v>1839</v>
      </c>
      <c r="C58" s="135" t="str">
        <f>"acfr:"&amp;A58</f>
        <v>acfr:Revenues from Tuition and Fees</v>
      </c>
      <c r="D58" s="120" t="str">
        <f>IF(RIGHT(B58, 8)="Abstract", "Abstract", "Operating Revenues")</f>
        <v>Operating Revenues</v>
      </c>
      <c r="E58" s="119"/>
    </row>
    <row r="59" spans="1:5" ht="14">
      <c r="A59" s="196" t="s">
        <v>1846</v>
      </c>
      <c r="B59" s="196" t="s">
        <v>1845</v>
      </c>
      <c r="C59" s="135" t="str">
        <f>"acfr:"&amp;A59</f>
        <v>acfr:Revenues from Tuition and Fees (Net of Allowances)</v>
      </c>
      <c r="D59" s="120" t="str">
        <f>IF(RIGHT(B59, 8)="Abstract", "Abstract", "Operating Revenues")</f>
        <v>Operating Revenues</v>
      </c>
      <c r="E59" s="119"/>
    </row>
    <row r="60" spans="1:5" ht="14">
      <c r="A60" s="196" t="s">
        <v>1848</v>
      </c>
      <c r="B60" s="196" t="s">
        <v>1847</v>
      </c>
      <c r="C60" s="135" t="str">
        <f>"acfr:"&amp;A60</f>
        <v>acfr:Scholarship Allowances</v>
      </c>
      <c r="D60" s="120" t="str">
        <f>IF(RIGHT(B60, 8)="Abstract", "Abstract", "Operating Revenues")</f>
        <v>Operating Revenues</v>
      </c>
      <c r="E60" s="119"/>
    </row>
    <row r="61" spans="1:5" ht="14">
      <c r="A61" s="196" t="s">
        <v>1842</v>
      </c>
      <c r="B61" s="196" t="s">
        <v>1841</v>
      </c>
      <c r="C61" s="135" t="str">
        <f>"acfr:"&amp;A61</f>
        <v>acfr:Tax Collection Fees for Tax Fund</v>
      </c>
      <c r="D61" s="120" t="str">
        <f>IF(RIGHT(B61, 8)="Abstract", "Abstract", "Operating Revenues")</f>
        <v>Operating Revenues</v>
      </c>
      <c r="E61" s="119"/>
    </row>
    <row r="62" spans="1:5" ht="14">
      <c r="A62" s="196" t="s">
        <v>1850</v>
      </c>
      <c r="B62" s="196" t="s">
        <v>1849</v>
      </c>
      <c r="C62" s="135" t="str">
        <f>"acfr:"&amp;A62</f>
        <v>acfr:Tuition and Fees, Allowance</v>
      </c>
      <c r="D62" s="120" t="str">
        <f>IF(RIGHT(B62, 8)="Abstract", "Abstract", "Operating Revenues")</f>
        <v>Operating Revenues</v>
      </c>
      <c r="E62" s="119"/>
    </row>
    <row r="63" spans="1:5" ht="14">
      <c r="A63" s="196" t="s">
        <v>1733</v>
      </c>
      <c r="B63" s="196" t="s">
        <v>1732</v>
      </c>
      <c r="C63" s="135" t="str">
        <f>"acfr:"&amp;A63</f>
        <v>acfr:Type of Activities Proprietary Funds [Axis]</v>
      </c>
      <c r="D63" s="120" t="str">
        <f>IF(RIGHT(B63, 8)="Abstract", "Abstract", "Operating Revenues")</f>
        <v>Operating Revenues</v>
      </c>
      <c r="E63" s="119"/>
    </row>
    <row r="64" spans="1:5" ht="14">
      <c r="A64" s="196" t="s">
        <v>1996</v>
      </c>
      <c r="B64" s="196" t="s">
        <v>1995</v>
      </c>
      <c r="C64" s="135" t="str">
        <f>"acfr:"&amp;A64</f>
        <v>acfr:Amortization Expense</v>
      </c>
      <c r="D64" s="120" t="str">
        <f>IF(RIGHT(B64, 8)="Abstract", "Abstract", "Operating Expenses")</f>
        <v>Operating Expenses</v>
      </c>
      <c r="E64" s="119"/>
    </row>
    <row r="65" spans="1:5" ht="14">
      <c r="A65" s="196" t="s">
        <v>2000</v>
      </c>
      <c r="B65" s="196" t="s">
        <v>1999</v>
      </c>
      <c r="C65" s="135" t="str">
        <f>"acfr:"&amp;A65</f>
        <v>acfr:Bad Debt Expense</v>
      </c>
      <c r="D65" s="120" t="str">
        <f>IF(RIGHT(B65, 8)="Abstract", "Abstract", "Operating Expenses")</f>
        <v>Operating Expenses</v>
      </c>
      <c r="E65" s="119"/>
    </row>
    <row r="66" spans="1:5" ht="14">
      <c r="A66" s="196" t="s">
        <v>1959</v>
      </c>
      <c r="B66" s="196" t="s">
        <v>1958</v>
      </c>
      <c r="C66" s="135" t="str">
        <f>"acfr:"&amp;A66</f>
        <v>acfr:Benefits Expense</v>
      </c>
      <c r="D66" s="120" t="str">
        <f>IF(RIGHT(B66, 8)="Abstract", "Abstract", "Operating Expenses")</f>
        <v>Operating Expenses</v>
      </c>
      <c r="E66" s="119"/>
    </row>
    <row r="67" spans="1:5" ht="14">
      <c r="A67" s="196" t="s">
        <v>1957</v>
      </c>
      <c r="B67" s="196" t="s">
        <v>1956</v>
      </c>
      <c r="C67" s="135" t="str">
        <f>"acfr:"&amp;A67</f>
        <v>acfr:Benefits Expense, Pension and OPEB</v>
      </c>
      <c r="D67" s="120" t="str">
        <f>IF(RIGHT(B67, 8)="Abstract", "Abstract", "Operating Expenses")</f>
        <v>Operating Expenses</v>
      </c>
      <c r="E67" s="119"/>
    </row>
    <row r="68" spans="1:5" ht="14">
      <c r="A68" s="196" t="s">
        <v>1963</v>
      </c>
      <c r="B68" s="196" t="s">
        <v>1962</v>
      </c>
      <c r="C68" s="135" t="str">
        <f>"acfr:"&amp;A68</f>
        <v>acfr:Communication Expense</v>
      </c>
      <c r="D68" s="120" t="str">
        <f>IF(RIGHT(B68, 8)="Abstract", "Abstract", "Operating Expenses")</f>
        <v>Operating Expenses</v>
      </c>
      <c r="E68" s="119"/>
    </row>
    <row r="69" spans="1:5" ht="14">
      <c r="A69" s="196" t="s">
        <v>1965</v>
      </c>
      <c r="B69" s="196" t="s">
        <v>1964</v>
      </c>
      <c r="C69" s="135" t="str">
        <f>"acfr:"&amp;A69</f>
        <v>acfr:Community Promotion Expense</v>
      </c>
      <c r="D69" s="120" t="str">
        <f>IF(RIGHT(B69, 8)="Abstract", "Abstract", "Operating Expenses")</f>
        <v>Operating Expenses</v>
      </c>
      <c r="E69" s="119"/>
    </row>
    <row r="70" spans="1:5" ht="14">
      <c r="A70" s="196" t="s">
        <v>1993</v>
      </c>
      <c r="B70" s="196" t="s">
        <v>1992</v>
      </c>
      <c r="C70" s="135" t="str">
        <f>"acfr:"&amp;A70</f>
        <v>acfr:Cost of Materials and Services Rendered</v>
      </c>
      <c r="D70" s="120" t="str">
        <f>IF(RIGHT(B70, 8)="Abstract", "Abstract", "Operating Expenses")</f>
        <v>Operating Expenses</v>
      </c>
      <c r="E70" s="119"/>
    </row>
    <row r="71" spans="1:5" ht="14">
      <c r="A71" s="196" t="s">
        <v>1998</v>
      </c>
      <c r="B71" s="196" t="s">
        <v>1997</v>
      </c>
      <c r="C71" s="135" t="str">
        <f>"acfr:"&amp;A71</f>
        <v>acfr:Depletion, Depreciation and Amortization Expense</v>
      </c>
      <c r="D71" s="120" t="str">
        <f>IF(RIGHT(B71, 8)="Abstract", "Abstract", "Operating Expenses")</f>
        <v>Operating Expenses</v>
      </c>
      <c r="E71" s="119"/>
    </row>
    <row r="72" spans="1:5" ht="14">
      <c r="A72" s="196" t="s">
        <v>1137</v>
      </c>
      <c r="B72" s="196" t="s">
        <v>1994</v>
      </c>
      <c r="C72" s="135" t="str">
        <f>"acfr:"&amp;A72</f>
        <v>acfr:Depreciation Expense</v>
      </c>
      <c r="D72" s="120" t="str">
        <f>IF(RIGHT(B72, 8)="Abstract", "Abstract", "Operating Expenses")</f>
        <v>Operating Expenses</v>
      </c>
      <c r="E72" s="119"/>
    </row>
    <row r="73" spans="1:5" ht="14">
      <c r="A73" s="196" t="s">
        <v>1935</v>
      </c>
      <c r="B73" s="196" t="s">
        <v>1934</v>
      </c>
      <c r="C73" s="135" t="str">
        <f>"acfr:"&amp;A73</f>
        <v>acfr:Expenses for Academic Support</v>
      </c>
      <c r="D73" s="120" t="str">
        <f>IF(RIGHT(B73, 8)="Abstract", "Abstract", "Operating Expenses")</f>
        <v>Operating Expenses</v>
      </c>
      <c r="E73" s="119"/>
    </row>
    <row r="74" spans="1:5" ht="14">
      <c r="A74" s="196" t="s">
        <v>1907</v>
      </c>
      <c r="B74" s="196" t="s">
        <v>1906</v>
      </c>
      <c r="C74" s="135" t="str">
        <f>"acfr:"&amp;A74</f>
        <v>acfr:Expenses for Airport Services</v>
      </c>
      <c r="D74" s="120" t="str">
        <f>IF(RIGHT(B74, 8)="Abstract", "Abstract", "Operating Expenses")</f>
        <v>Operating Expenses</v>
      </c>
      <c r="E74" s="119"/>
    </row>
    <row r="75" spans="1:5" ht="14">
      <c r="A75" s="196" t="s">
        <v>1915</v>
      </c>
      <c r="B75" s="196" t="s">
        <v>1914</v>
      </c>
      <c r="C75" s="135" t="str">
        <f>"acfr:"&amp;A75</f>
        <v>acfr:Expenses for Ambulance</v>
      </c>
      <c r="D75" s="120" t="str">
        <f>IF(RIGHT(B75, 8)="Abstract", "Abstract", "Operating Expenses")</f>
        <v>Operating Expenses</v>
      </c>
      <c r="E75" s="119"/>
    </row>
    <row r="76" spans="1:5" ht="14">
      <c r="A76" s="196" t="s">
        <v>1937</v>
      </c>
      <c r="B76" s="196" t="s">
        <v>1936</v>
      </c>
      <c r="C76" s="135" t="str">
        <f>"acfr:"&amp;A76</f>
        <v>acfr:Expenses for Auditorium, Civic Center</v>
      </c>
      <c r="D76" s="120" t="str">
        <f>IF(RIGHT(B76, 8)="Abstract", "Abstract", "Operating Expenses")</f>
        <v>Operating Expenses</v>
      </c>
      <c r="E76" s="119"/>
    </row>
    <row r="77" spans="1:5" ht="14">
      <c r="A77" s="196" t="s">
        <v>1975</v>
      </c>
      <c r="B77" s="196" t="s">
        <v>1974</v>
      </c>
      <c r="C77" s="135" t="str">
        <f>"acfr:"&amp;A77</f>
        <v>acfr:Expenses for Auxiliary Enterprises</v>
      </c>
      <c r="D77" s="120" t="str">
        <f>IF(RIGHT(B77, 8)="Abstract", "Abstract", "Operating Expenses")</f>
        <v>Operating Expenses</v>
      </c>
      <c r="E77" s="119"/>
    </row>
    <row r="78" spans="1:5" ht="14">
      <c r="A78" s="196" t="s">
        <v>1969</v>
      </c>
      <c r="B78" s="196" t="s">
        <v>1968</v>
      </c>
      <c r="C78" s="135" t="str">
        <f>"acfr:"&amp;A78</f>
        <v>acfr:Expenses for Claims and Judgments</v>
      </c>
      <c r="D78" s="120" t="str">
        <f>IF(RIGHT(B78, 8)="Abstract", "Abstract", "Operating Expenses")</f>
        <v>Operating Expenses</v>
      </c>
      <c r="E78" s="119"/>
    </row>
    <row r="79" spans="1:5" ht="14">
      <c r="A79" s="196" t="s">
        <v>1893</v>
      </c>
      <c r="B79" s="196" t="s">
        <v>1892</v>
      </c>
      <c r="C79" s="135" t="str">
        <f>"acfr:"&amp;A79</f>
        <v>acfr:Expenses for Department of Public Works (DPW)</v>
      </c>
      <c r="D79" s="120" t="str">
        <f>IF(RIGHT(B79, 8)="Abstract", "Abstract", "Operating Expenses")</f>
        <v>Operating Expenses</v>
      </c>
      <c r="E79" s="119"/>
    </row>
    <row r="80" spans="1:5" ht="14">
      <c r="A80" s="196" t="s">
        <v>1895</v>
      </c>
      <c r="B80" s="196" t="s">
        <v>1894</v>
      </c>
      <c r="C80" s="135" t="str">
        <f>"acfr:"&amp;A80</f>
        <v>acfr:Expenses for Engineers, Engineering</v>
      </c>
      <c r="D80" s="120" t="str">
        <f>IF(RIGHT(B80, 8)="Abstract", "Abstract", "Operating Expenses")</f>
        <v>Operating Expenses</v>
      </c>
      <c r="E80" s="119"/>
    </row>
    <row r="81" spans="1:5" ht="14">
      <c r="A81" s="196" t="s">
        <v>1981</v>
      </c>
      <c r="B81" s="196" t="s">
        <v>1980</v>
      </c>
      <c r="C81" s="135" t="str">
        <f>"acfr:"&amp;A81</f>
        <v>acfr:Expenses for Equipment and Equipment Rental</v>
      </c>
      <c r="D81" s="120" t="str">
        <f>IF(RIGHT(B81, 8)="Abstract", "Abstract", "Operating Expenses")</f>
        <v>Operating Expenses</v>
      </c>
      <c r="E81" s="119"/>
    </row>
    <row r="82" spans="1:5" ht="14">
      <c r="A82" s="196" t="s">
        <v>1989</v>
      </c>
      <c r="B82" s="196" t="s">
        <v>1988</v>
      </c>
      <c r="C82" s="135" t="str">
        <f>"acfr:"&amp;A82</f>
        <v>acfr:Expenses for General Government Services</v>
      </c>
      <c r="D82" s="120" t="str">
        <f>IF(RIGHT(B82, 8)="Abstract", "Abstract", "Operating Expenses")</f>
        <v>Operating Expenses</v>
      </c>
      <c r="E82" s="119"/>
    </row>
    <row r="83" spans="1:5" ht="14">
      <c r="A83" s="196" t="s">
        <v>1911</v>
      </c>
      <c r="B83" s="196" t="s">
        <v>1910</v>
      </c>
      <c r="C83" s="135" t="str">
        <f>"acfr:"&amp;A83</f>
        <v>acfr:Expenses for Harbor Services</v>
      </c>
      <c r="D83" s="120" t="str">
        <f>IF(RIGHT(B83, 8)="Abstract", "Abstract", "Operating Expenses")</f>
        <v>Operating Expenses</v>
      </c>
      <c r="E83" s="119"/>
    </row>
    <row r="84" spans="1:5" ht="14">
      <c r="A84" s="196" t="s">
        <v>1917</v>
      </c>
      <c r="B84" s="196" t="s">
        <v>1916</v>
      </c>
      <c r="C84" s="135" t="str">
        <f>"acfr:"&amp;A84</f>
        <v>acfr:Expenses for Hospital Operations</v>
      </c>
      <c r="D84" s="120" t="str">
        <f>IF(RIGHT(B84, 8)="Abstract", "Abstract", "Operating Expenses")</f>
        <v>Operating Expenses</v>
      </c>
      <c r="E84" s="119"/>
    </row>
    <row r="85" spans="1:5" ht="14">
      <c r="A85" s="196" t="s">
        <v>1913</v>
      </c>
      <c r="B85" s="196" t="s">
        <v>1912</v>
      </c>
      <c r="C85" s="135" t="str">
        <f>"acfr:"&amp;A85</f>
        <v>acfr:Expenses for Hospitalization</v>
      </c>
      <c r="D85" s="120" t="str">
        <f>IF(RIGHT(B85, 8)="Abstract", "Abstract", "Operating Expenses")</f>
        <v>Operating Expenses</v>
      </c>
      <c r="E85" s="119"/>
    </row>
    <row r="86" spans="1:5" ht="14">
      <c r="A86" s="196" t="s">
        <v>1945</v>
      </c>
      <c r="B86" s="196" t="s">
        <v>1944</v>
      </c>
      <c r="C86" s="135" t="str">
        <f>"acfr:"&amp;A86</f>
        <v>acfr:Expenses for Information Technology</v>
      </c>
      <c r="D86" s="120" t="str">
        <f>IF(RIGHT(B86, 8)="Abstract", "Abstract", "Operating Expenses")</f>
        <v>Operating Expenses</v>
      </c>
      <c r="E86" s="119"/>
    </row>
    <row r="87" spans="1:5" ht="14">
      <c r="A87" s="196" t="s">
        <v>1991</v>
      </c>
      <c r="B87" s="196" t="s">
        <v>1990</v>
      </c>
      <c r="C87" s="135" t="str">
        <f>"acfr:"&amp;A87</f>
        <v>acfr:Expenses for Institutional Support</v>
      </c>
      <c r="D87" s="120" t="str">
        <f>IF(RIGHT(B87, 8)="Abstract", "Abstract", "Operating Expenses")</f>
        <v>Operating Expenses</v>
      </c>
      <c r="E87" s="119"/>
    </row>
    <row r="88" spans="1:5" ht="14">
      <c r="A88" s="196" t="s">
        <v>1941</v>
      </c>
      <c r="B88" s="196" t="s">
        <v>1940</v>
      </c>
      <c r="C88" s="135" t="str">
        <f>"acfr:"&amp;A88</f>
        <v>acfr:Expenses for Instruction</v>
      </c>
      <c r="D88" s="120" t="str">
        <f>IF(RIGHT(B88, 8)="Abstract", "Abstract", "Operating Expenses")</f>
        <v>Operating Expenses</v>
      </c>
      <c r="E88" s="119"/>
    </row>
    <row r="89" spans="1:5" ht="14">
      <c r="A89" s="196" t="s">
        <v>2024</v>
      </c>
      <c r="B89" s="196" t="s">
        <v>2023</v>
      </c>
      <c r="C89" s="135" t="str">
        <f>"acfr:"&amp;A89</f>
        <v>acfr:Expenses for Lottery Game Costs</v>
      </c>
      <c r="D89" s="120" t="str">
        <f>IF(RIGHT(B89, 8)="Abstract", "Abstract", "Operating Expenses")</f>
        <v>Operating Expenses</v>
      </c>
      <c r="E89" s="119"/>
    </row>
    <row r="90" spans="1:5" ht="14">
      <c r="A90" s="196" t="s">
        <v>2030</v>
      </c>
      <c r="B90" s="196" t="s">
        <v>2029</v>
      </c>
      <c r="C90" s="135" t="str">
        <f>"acfr:"&amp;A90</f>
        <v>acfr:Expenses for Lottery Operator Fees</v>
      </c>
      <c r="D90" s="120" t="str">
        <f>IF(RIGHT(B90, 8)="Abstract", "Abstract", "Operating Expenses")</f>
        <v>Operating Expenses</v>
      </c>
      <c r="E90" s="119"/>
    </row>
    <row r="91" spans="1:5" ht="14">
      <c r="A91" s="196" t="s">
        <v>2022</v>
      </c>
      <c r="B91" s="196" t="s">
        <v>2021</v>
      </c>
      <c r="C91" s="135" t="str">
        <f>"acfr:"&amp;A91</f>
        <v>acfr:Expenses for Lottery Prize Awards</v>
      </c>
      <c r="D91" s="120" t="str">
        <f>IF(RIGHT(B91, 8)="Abstract", "Abstract", "Operating Expenses")</f>
        <v>Operating Expenses</v>
      </c>
      <c r="E91" s="119"/>
    </row>
    <row r="92" spans="1:5" ht="14">
      <c r="A92" s="196" t="s">
        <v>2032</v>
      </c>
      <c r="B92" s="196" t="s">
        <v>2031</v>
      </c>
      <c r="C92" s="135" t="str">
        <f>"acfr:"&amp;A92</f>
        <v>acfr:Expenses for Lottery Promotion, Public Relations, and Point of Sale</v>
      </c>
      <c r="D92" s="120" t="str">
        <f>IF(RIGHT(B92, 8)="Abstract", "Abstract", "Operating Expenses")</f>
        <v>Operating Expenses</v>
      </c>
      <c r="E92" s="119"/>
    </row>
    <row r="93" spans="1:5" ht="14">
      <c r="A93" s="196" t="s">
        <v>2028</v>
      </c>
      <c r="B93" s="196" t="s">
        <v>2027</v>
      </c>
      <c r="C93" s="135" t="str">
        <f>"acfr:"&amp;A93</f>
        <v>acfr:Expenses for Lottery Retailer Bonuses</v>
      </c>
      <c r="D93" s="120" t="str">
        <f>IF(RIGHT(B93, 8)="Abstract", "Abstract", "Operating Expenses")</f>
        <v>Operating Expenses</v>
      </c>
      <c r="E93" s="119"/>
    </row>
    <row r="94" spans="1:5" ht="14">
      <c r="A94" s="196" t="s">
        <v>2026</v>
      </c>
      <c r="B94" s="196" t="s">
        <v>2025</v>
      </c>
      <c r="C94" s="135" t="str">
        <f>"acfr:"&amp;A94</f>
        <v>acfr:Expenses for Lottery Retailer Commissions</v>
      </c>
      <c r="D94" s="120" t="str">
        <f>IF(RIGHT(B94, 8)="Abstract", "Abstract", "Operating Expenses")</f>
        <v>Operating Expenses</v>
      </c>
      <c r="E94" s="119"/>
    </row>
    <row r="95" spans="1:5" ht="14">
      <c r="A95" s="196" t="s">
        <v>1939</v>
      </c>
      <c r="B95" s="196" t="s">
        <v>1938</v>
      </c>
      <c r="C95" s="135" t="str">
        <f>"acfr:"&amp;A95</f>
        <v>acfr:Expenses for Other Public Services</v>
      </c>
      <c r="D95" s="120" t="str">
        <f>IF(RIGHT(B95, 8)="Abstract", "Abstract", "Operating Expenses")</f>
        <v>Operating Expenses</v>
      </c>
      <c r="E95" s="119"/>
    </row>
    <row r="96" spans="1:5" ht="14">
      <c r="A96" s="196" t="s">
        <v>1921</v>
      </c>
      <c r="B96" s="196" t="s">
        <v>1920</v>
      </c>
      <c r="C96" s="135" t="str">
        <f>"acfr:"&amp;A96</f>
        <v>acfr:Expenses for Parks Administration</v>
      </c>
      <c r="D96" s="120" t="str">
        <f>IF(RIGHT(B96, 8)="Abstract", "Abstract", "Operating Expenses")</f>
        <v>Operating Expenses</v>
      </c>
      <c r="E96" s="119"/>
    </row>
    <row r="97" spans="1:5" ht="14">
      <c r="A97" s="196" t="s">
        <v>1933</v>
      </c>
      <c r="B97" s="196" t="s">
        <v>1932</v>
      </c>
      <c r="C97" s="135" t="str">
        <f>"acfr:"&amp;A97</f>
        <v>acfr:Expenses for Parks and Recreation</v>
      </c>
      <c r="D97" s="120" t="str">
        <f>IF(RIGHT(B97, 8)="Abstract", "Abstract", "Operating Expenses")</f>
        <v>Operating Expenses</v>
      </c>
      <c r="E97" s="119"/>
    </row>
    <row r="98" spans="1:5" ht="14">
      <c r="A98" s="196" t="s">
        <v>1919</v>
      </c>
      <c r="B98" s="196" t="s">
        <v>1918</v>
      </c>
      <c r="C98" s="135" t="str">
        <f>"acfr:"&amp;A98</f>
        <v>acfr:Expenses for Parks and Recreation Department</v>
      </c>
      <c r="D98" s="120" t="str">
        <f>IF(RIGHT(B98, 8)="Abstract", "Abstract", "Operating Expenses")</f>
        <v>Operating Expenses</v>
      </c>
      <c r="E98" s="119"/>
    </row>
    <row r="99" spans="1:5" ht="14">
      <c r="A99" s="196" t="s">
        <v>1923</v>
      </c>
      <c r="B99" s="196" t="s">
        <v>1922</v>
      </c>
      <c r="C99" s="135" t="str">
        <f>"acfr:"&amp;A99</f>
        <v>acfr:Expenses for Parks Facilities</v>
      </c>
      <c r="D99" s="120" t="str">
        <f>IF(RIGHT(B99, 8)="Abstract", "Abstract", "Operating Expenses")</f>
        <v>Operating Expenses</v>
      </c>
      <c r="E99" s="119"/>
    </row>
    <row r="100" spans="1:5" ht="14">
      <c r="A100" s="196" t="s">
        <v>1929</v>
      </c>
      <c r="B100" s="196" t="s">
        <v>1928</v>
      </c>
      <c r="C100" s="135" t="str">
        <f>"acfr:"&amp;A100</f>
        <v>acfr:Expenses for Parks Lighting</v>
      </c>
      <c r="D100" s="120" t="str">
        <f>IF(RIGHT(B100, 8)="Abstract", "Abstract", "Operating Expenses")</f>
        <v>Operating Expenses</v>
      </c>
      <c r="E100" s="119"/>
    </row>
    <row r="101" spans="1:5" ht="14">
      <c r="A101" s="196" t="s">
        <v>1931</v>
      </c>
      <c r="B101" s="196" t="s">
        <v>1930</v>
      </c>
      <c r="C101" s="135" t="str">
        <f>"acfr:"&amp;A101</f>
        <v>acfr:Expenses for Parks Maintenance</v>
      </c>
      <c r="D101" s="120" t="str">
        <f>IF(RIGHT(B101, 8)="Abstract", "Abstract", "Operating Expenses")</f>
        <v>Operating Expenses</v>
      </c>
      <c r="E101" s="119"/>
    </row>
    <row r="102" spans="1:5" ht="14">
      <c r="A102" s="196" t="s">
        <v>1927</v>
      </c>
      <c r="B102" s="196" t="s">
        <v>1926</v>
      </c>
      <c r="C102" s="135" t="str">
        <f>"acfr:"&amp;A102</f>
        <v>acfr:Expenses for Parks Policing</v>
      </c>
      <c r="D102" s="120" t="str">
        <f>IF(RIGHT(B102, 8)="Abstract", "Abstract", "Operating Expenses")</f>
        <v>Operating Expenses</v>
      </c>
      <c r="E102" s="119"/>
    </row>
    <row r="103" spans="1:5" ht="14">
      <c r="A103" s="196" t="s">
        <v>1925</v>
      </c>
      <c r="B103" s="196" t="s">
        <v>1924</v>
      </c>
      <c r="C103" s="135" t="str">
        <f>"acfr:"&amp;A103</f>
        <v>acfr:Expenses for Parks Supervision</v>
      </c>
      <c r="D103" s="120" t="str">
        <f>IF(RIGHT(B103, 8)="Abstract", "Abstract", "Operating Expenses")</f>
        <v>Operating Expenses</v>
      </c>
      <c r="E103" s="119"/>
    </row>
    <row r="104" spans="1:5" ht="14">
      <c r="A104" s="196" t="s">
        <v>1979</v>
      </c>
      <c r="B104" s="196" t="s">
        <v>1978</v>
      </c>
      <c r="C104" s="135" t="str">
        <f>"acfr:"&amp;A104</f>
        <v>acfr:Expenses for Professional and Contractual Services</v>
      </c>
      <c r="D104" s="120" t="str">
        <f>IF(RIGHT(B104, 8)="Abstract", "Abstract", "Operating Expenses")</f>
        <v>Operating Expenses</v>
      </c>
      <c r="E104" s="119"/>
    </row>
    <row r="105" spans="1:5" ht="14">
      <c r="A105" s="196" t="s">
        <v>1977</v>
      </c>
      <c r="B105" s="196" t="s">
        <v>1976</v>
      </c>
      <c r="C105" s="135" t="str">
        <f>"acfr:"&amp;A105</f>
        <v>acfr:Expenses for Refunds and Rebates</v>
      </c>
      <c r="D105" s="120" t="str">
        <f>IF(RIGHT(B105, 8)="Abstract", "Abstract", "Operating Expenses")</f>
        <v>Operating Expenses</v>
      </c>
      <c r="E105" s="119"/>
    </row>
    <row r="106" spans="1:5" ht="14">
      <c r="A106" s="196" t="s">
        <v>1905</v>
      </c>
      <c r="B106" s="196" t="s">
        <v>1904</v>
      </c>
      <c r="C106" s="135" t="str">
        <f>"acfr:"&amp;A106</f>
        <v>acfr:Expenses for Rubbish Collection</v>
      </c>
      <c r="D106" s="120" t="str">
        <f>IF(RIGHT(B106, 8)="Abstract", "Abstract", "Operating Expenses")</f>
        <v>Operating Expenses</v>
      </c>
      <c r="E106" s="119"/>
    </row>
    <row r="107" spans="1:5" ht="14">
      <c r="A107" s="196" t="s">
        <v>1949</v>
      </c>
      <c r="B107" s="196" t="s">
        <v>1948</v>
      </c>
      <c r="C107" s="135" t="str">
        <f>"acfr:"&amp;A107</f>
        <v>acfr:Expenses for Salaries and Benefits</v>
      </c>
      <c r="D107" s="120" t="str">
        <f>IF(RIGHT(B107, 8)="Abstract", "Abstract", "Operating Expenses")</f>
        <v>Operating Expenses</v>
      </c>
      <c r="E107" s="119"/>
    </row>
    <row r="108" spans="1:5" ht="14">
      <c r="A108" s="196" t="s">
        <v>1899</v>
      </c>
      <c r="B108" s="196" t="s">
        <v>1898</v>
      </c>
      <c r="C108" s="135" t="str">
        <f>"acfr:"&amp;A108</f>
        <v>acfr:Expenses for Sanitary Landfill</v>
      </c>
      <c r="D108" s="120" t="str">
        <f>IF(RIGHT(B108, 8)="Abstract", "Abstract", "Operating Expenses")</f>
        <v>Operating Expenses</v>
      </c>
      <c r="E108" s="119"/>
    </row>
    <row r="109" spans="1:5" ht="14">
      <c r="A109" s="196" t="s">
        <v>1897</v>
      </c>
      <c r="B109" s="196" t="s">
        <v>1896</v>
      </c>
      <c r="C109" s="135" t="str">
        <f>"acfr:"&amp;A109</f>
        <v>acfr:Expenses for Sanitation Department</v>
      </c>
      <c r="D109" s="120" t="str">
        <f>IF(RIGHT(B109, 8)="Abstract", "Abstract", "Operating Expenses")</f>
        <v>Operating Expenses</v>
      </c>
      <c r="E109" s="119"/>
    </row>
    <row r="110" spans="1:5" ht="14">
      <c r="A110" s="196" t="s">
        <v>1971</v>
      </c>
      <c r="B110" s="196" t="s">
        <v>1970</v>
      </c>
      <c r="C110" s="135" t="str">
        <f>"acfr:"&amp;A110</f>
        <v>acfr:Expenses for Services and Supplies</v>
      </c>
      <c r="D110" s="120" t="str">
        <f>IF(RIGHT(B110, 8)="Abstract", "Abstract", "Operating Expenses")</f>
        <v>Operating Expenses</v>
      </c>
      <c r="E110" s="119"/>
    </row>
    <row r="111" spans="1:5" ht="14">
      <c r="A111" s="196" t="s">
        <v>1901</v>
      </c>
      <c r="B111" s="196" t="s">
        <v>1900</v>
      </c>
      <c r="C111" s="135" t="str">
        <f>"acfr:"&amp;A111</f>
        <v>acfr:Expenses for Sewage Disposal</v>
      </c>
      <c r="D111" s="120" t="str">
        <f>IF(RIGHT(B111, 8)="Abstract", "Abstract", "Operating Expenses")</f>
        <v>Operating Expenses</v>
      </c>
      <c r="E111" s="119"/>
    </row>
    <row r="112" spans="1:5" ht="14">
      <c r="A112" s="196" t="s">
        <v>1985</v>
      </c>
      <c r="B112" s="196" t="s">
        <v>1984</v>
      </c>
      <c r="C112" s="135" t="str">
        <f>"acfr:"&amp;A112</f>
        <v>acfr:Expenses for Special Assessments</v>
      </c>
      <c r="D112" s="120" t="str">
        <f>IF(RIGHT(B112, 8)="Abstract", "Abstract", "Operating Expenses")</f>
        <v>Operating Expenses</v>
      </c>
      <c r="E112" s="119"/>
    </row>
    <row r="113" spans="1:5" ht="14">
      <c r="A113" s="196" t="s">
        <v>1973</v>
      </c>
      <c r="B113" s="196" t="s">
        <v>1972</v>
      </c>
      <c r="C113" s="135" t="str">
        <f>"acfr:"&amp;A113</f>
        <v>acfr:Expenses for State Institutions</v>
      </c>
      <c r="D113" s="120" t="str">
        <f>IF(RIGHT(B113, 8)="Abstract", "Abstract", "Operating Expenses")</f>
        <v>Operating Expenses</v>
      </c>
      <c r="E113" s="119"/>
    </row>
    <row r="114" spans="1:5" ht="14">
      <c r="A114" s="196" t="s">
        <v>1943</v>
      </c>
      <c r="B114" s="196" t="s">
        <v>1942</v>
      </c>
      <c r="C114" s="135" t="str">
        <f>"acfr:"&amp;A114</f>
        <v>acfr:Expenses for Student Grants and Scholarships</v>
      </c>
      <c r="D114" s="120" t="str">
        <f>IF(RIGHT(B114, 8)="Abstract", "Abstract", "Operating Expenses")</f>
        <v>Operating Expenses</v>
      </c>
      <c r="E114" s="119"/>
    </row>
    <row r="115" spans="1:5" ht="14">
      <c r="A115" s="196" t="s">
        <v>1947</v>
      </c>
      <c r="B115" s="196" t="s">
        <v>1946</v>
      </c>
      <c r="C115" s="135" t="str">
        <f>"acfr:"&amp;A115</f>
        <v>acfr:Expenses for Student Services</v>
      </c>
      <c r="D115" s="120" t="str">
        <f>IF(RIGHT(B115, 8)="Abstract", "Abstract", "Operating Expenses")</f>
        <v>Operating Expenses</v>
      </c>
      <c r="E115" s="119"/>
    </row>
    <row r="116" spans="1:5" ht="14">
      <c r="A116" s="196" t="s">
        <v>1909</v>
      </c>
      <c r="B116" s="196" t="s">
        <v>1908</v>
      </c>
      <c r="C116" s="135" t="str">
        <f>"acfr:"&amp;A116</f>
        <v>acfr:Expenses for Transportation Services</v>
      </c>
      <c r="D116" s="120" t="str">
        <f>IF(RIGHT(B116, 8)="Abstract", "Abstract", "Operating Expenses")</f>
        <v>Operating Expenses</v>
      </c>
      <c r="E116" s="119"/>
    </row>
    <row r="117" spans="1:5" ht="14">
      <c r="A117" s="196" t="s">
        <v>1903</v>
      </c>
      <c r="B117" s="196" t="s">
        <v>1902</v>
      </c>
      <c r="C117" s="135" t="str">
        <f>"acfr:"&amp;A117</f>
        <v>acfr:Expenses for Water and Sewer Systems</v>
      </c>
      <c r="D117" s="120" t="str">
        <f>IF(RIGHT(B117, 8)="Abstract", "Abstract", "Operating Expenses")</f>
        <v>Operating Expenses</v>
      </c>
      <c r="E117" s="119"/>
    </row>
    <row r="118" spans="1:5" ht="14">
      <c r="A118" s="196" t="s">
        <v>2020</v>
      </c>
      <c r="B118" s="196" t="s">
        <v>2019</v>
      </c>
      <c r="C118" s="135" t="str">
        <f>"acfr:"&amp;A118</f>
        <v>acfr:Financial Aid Expense</v>
      </c>
      <c r="D118" s="120" t="str">
        <f>IF(RIGHT(B118, 8)="Abstract", "Abstract", "Operating Expenses")</f>
        <v>Operating Expenses</v>
      </c>
      <c r="E118" s="119"/>
    </row>
    <row r="119" spans="1:5" ht="14">
      <c r="A119" s="196" t="s">
        <v>2012</v>
      </c>
      <c r="B119" s="196" t="s">
        <v>2011</v>
      </c>
      <c r="C119" s="135" t="str">
        <f>"acfr:"&amp;A119</f>
        <v>acfr:Health Services Expense</v>
      </c>
      <c r="D119" s="120" t="str">
        <f>IF(RIGHT(B119, 8)="Abstract", "Abstract", "Operating Expenses")</f>
        <v>Operating Expenses</v>
      </c>
      <c r="E119" s="119"/>
    </row>
    <row r="120" spans="1:5" ht="14">
      <c r="A120" s="196" t="s">
        <v>2004</v>
      </c>
      <c r="B120" s="196" t="s">
        <v>2003</v>
      </c>
      <c r="C120" s="135" t="str">
        <f>"acfr:"&amp;A120</f>
        <v>acfr:Housing Assistance Payments</v>
      </c>
      <c r="D120" s="120" t="str">
        <f>IF(RIGHT(B120, 8)="Abstract", "Abstract", "Operating Expenses")</f>
        <v>Operating Expenses</v>
      </c>
      <c r="E120" s="119"/>
    </row>
    <row r="121" spans="1:5" ht="14">
      <c r="A121" s="196" t="s">
        <v>2008</v>
      </c>
      <c r="B121" s="196" t="s">
        <v>2007</v>
      </c>
      <c r="C121" s="135" t="str">
        <f>"acfr:"&amp;A121</f>
        <v>acfr:Insurance Expense</v>
      </c>
      <c r="D121" s="120" t="str">
        <f>IF(RIGHT(B121, 8)="Abstract", "Abstract", "Operating Expenses")</f>
        <v>Operating Expenses</v>
      </c>
      <c r="E121" s="119"/>
    </row>
    <row r="122" spans="1:5" ht="14">
      <c r="A122" s="196" t="s">
        <v>1961</v>
      </c>
      <c r="B122" s="196" t="s">
        <v>1960</v>
      </c>
      <c r="C122" s="135" t="str">
        <f>"acfr:"&amp;A122</f>
        <v>acfr:Interest Expense</v>
      </c>
      <c r="D122" s="120" t="str">
        <f>IF(RIGHT(B122, 8)="Abstract", "Abstract", "Operating Expenses")</f>
        <v>Operating Expenses</v>
      </c>
      <c r="E122" s="119"/>
    </row>
    <row r="123" spans="1:5" ht="14">
      <c r="A123" s="196" t="s">
        <v>2034</v>
      </c>
      <c r="B123" s="196" t="s">
        <v>2033</v>
      </c>
      <c r="C123" s="135" t="str">
        <f>"acfr:"&amp;A123</f>
        <v>acfr:Interest Expense Imputed on Annuitized Prize Liability</v>
      </c>
      <c r="D123" s="120" t="str">
        <f>IF(RIGHT(B123, 8)="Abstract", "Abstract", "Operating Expenses")</f>
        <v>Operating Expenses</v>
      </c>
      <c r="E123" s="119"/>
    </row>
    <row r="124" spans="1:5" ht="14">
      <c r="A124" s="196" t="s">
        <v>2018</v>
      </c>
      <c r="B124" s="196" t="s">
        <v>2017</v>
      </c>
      <c r="C124" s="135" t="str">
        <f>"acfr:"&amp;A124</f>
        <v>acfr:Materials and Supplies Expense</v>
      </c>
      <c r="D124" s="120" t="str">
        <f>IF(RIGHT(B124, 8)="Abstract", "Abstract", "Operating Expenses")</f>
        <v>Operating Expenses</v>
      </c>
      <c r="E124" s="119"/>
    </row>
    <row r="125" spans="1:5" ht="14">
      <c r="A125" s="196" t="s">
        <v>1953</v>
      </c>
      <c r="B125" s="196" t="s">
        <v>1952</v>
      </c>
      <c r="C125" s="135" t="str">
        <f>"acfr:"&amp;A125</f>
        <v>acfr:OPEB Expense</v>
      </c>
      <c r="D125" s="120" t="str">
        <f>IF(RIGHT(B125, 8)="Abstract", "Abstract", "Operating Expenses")</f>
        <v>Operating Expenses</v>
      </c>
      <c r="E125" s="119"/>
    </row>
    <row r="126" spans="1:5" ht="14">
      <c r="A126" s="196" t="s">
        <v>2040</v>
      </c>
      <c r="B126" s="196" t="s">
        <v>2039</v>
      </c>
      <c r="C126" s="135" t="str">
        <f>"acfr:"&amp;A126</f>
        <v>acfr:Operating Expense</v>
      </c>
      <c r="D126" s="120" t="str">
        <f>IF(RIGHT(B126, 8)="Abstract", "Abstract", "Operating Expenses")</f>
        <v>Operating Expenses</v>
      </c>
      <c r="E126" s="119"/>
    </row>
    <row r="127" spans="1:5" ht="14">
      <c r="A127" s="196" t="s">
        <v>2042</v>
      </c>
      <c r="B127" s="196" t="s">
        <v>2041</v>
      </c>
      <c r="C127" s="135" t="str">
        <f>"acfr:"&amp;A127</f>
        <v>acfr:Operating Income (Loss)</v>
      </c>
      <c r="D127" s="120" t="str">
        <f>IF(RIGHT(B127, 8)="Abstract", "Abstract", "Operating Expenses")</f>
        <v>Operating Expenses</v>
      </c>
      <c r="E127" s="119"/>
    </row>
    <row r="128" spans="1:5" ht="14">
      <c r="A128" s="196" t="s">
        <v>2036</v>
      </c>
      <c r="B128" s="196" t="s">
        <v>2035</v>
      </c>
      <c r="C128" s="135" t="str">
        <f>"acfr:"&amp;A128</f>
        <v>acfr:Other Lottery Costs</v>
      </c>
      <c r="D128" s="120" t="str">
        <f>IF(RIGHT(B128, 8)="Abstract", "Abstract", "Operating Expenses")</f>
        <v>Operating Expenses</v>
      </c>
      <c r="E128" s="119"/>
    </row>
    <row r="129" spans="1:5" ht="14">
      <c r="A129" s="196" t="s">
        <v>2038</v>
      </c>
      <c r="B129" s="196" t="s">
        <v>2037</v>
      </c>
      <c r="C129" s="135" t="str">
        <f>"acfr:"&amp;A129</f>
        <v>acfr:Other Operating Expenses</v>
      </c>
      <c r="D129" s="120" t="str">
        <f>IF(RIGHT(B129, 8)="Abstract", "Abstract", "Operating Expenses")</f>
        <v>Operating Expenses</v>
      </c>
      <c r="E129" s="119"/>
    </row>
    <row r="130" spans="1:5" ht="14">
      <c r="A130" s="196" t="s">
        <v>1955</v>
      </c>
      <c r="B130" s="196" t="s">
        <v>1954</v>
      </c>
      <c r="C130" s="135" t="str">
        <f>"acfr:"&amp;A130</f>
        <v>acfr:Pension Expense</v>
      </c>
      <c r="D130" s="120" t="str">
        <f>IF(RIGHT(B130, 8)="Abstract", "Abstract", "Operating Expenses")</f>
        <v>Operating Expenses</v>
      </c>
      <c r="E130" s="119"/>
    </row>
    <row r="131" spans="1:5" ht="14">
      <c r="A131" s="196" t="s">
        <v>1967</v>
      </c>
      <c r="B131" s="196" t="s">
        <v>1966</v>
      </c>
      <c r="C131" s="135" t="str">
        <f>"acfr:"&amp;A131</f>
        <v>acfr:Printing and Publishing Expense</v>
      </c>
      <c r="D131" s="120" t="str">
        <f>IF(RIGHT(B131, 8)="Abstract", "Abstract", "Operating Expenses")</f>
        <v>Operating Expenses</v>
      </c>
      <c r="E131" s="119"/>
    </row>
    <row r="132" spans="1:5" ht="14">
      <c r="A132" s="196" t="s">
        <v>2014</v>
      </c>
      <c r="B132" s="196" t="s">
        <v>2013</v>
      </c>
      <c r="C132" s="135" t="str">
        <f>"acfr:"&amp;A132</f>
        <v>acfr:Protective Services</v>
      </c>
      <c r="D132" s="120" t="str">
        <f>IF(RIGHT(B132, 8)="Abstract", "Abstract", "Operating Expenses")</f>
        <v>Operating Expenses</v>
      </c>
      <c r="E132" s="119"/>
    </row>
    <row r="133" spans="1:5" ht="14">
      <c r="A133" s="196" t="s">
        <v>1983</v>
      </c>
      <c r="B133" s="196" t="s">
        <v>1982</v>
      </c>
      <c r="C133" s="135" t="str">
        <f>"acfr:"&amp;A133</f>
        <v>acfr:Rent Expense</v>
      </c>
      <c r="D133" s="120" t="str">
        <f>IF(RIGHT(B133, 8)="Abstract", "Abstract", "Operating Expenses")</f>
        <v>Operating Expenses</v>
      </c>
      <c r="E133" s="119"/>
    </row>
    <row r="134" spans="1:5" ht="14">
      <c r="A134" s="196" t="s">
        <v>1987</v>
      </c>
      <c r="B134" s="196" t="s">
        <v>1986</v>
      </c>
      <c r="C134" s="135" t="str">
        <f>"acfr:"&amp;A134</f>
        <v>acfr:Repair and Maintenance</v>
      </c>
      <c r="D134" s="120" t="str">
        <f>IF(RIGHT(B134, 8)="Abstract", "Abstract", "Operating Expenses")</f>
        <v>Operating Expenses</v>
      </c>
      <c r="E134" s="119"/>
    </row>
    <row r="135" spans="1:5" ht="14">
      <c r="A135" s="196" t="s">
        <v>2016</v>
      </c>
      <c r="B135" s="196" t="s">
        <v>2015</v>
      </c>
      <c r="C135" s="135" t="str">
        <f>"acfr:"&amp;A135</f>
        <v>acfr:Sewage Treatment Expense</v>
      </c>
      <c r="D135" s="120" t="str">
        <f>IF(RIGHT(B135, 8)="Abstract", "Abstract", "Operating Expenses")</f>
        <v>Operating Expenses</v>
      </c>
      <c r="E135" s="119"/>
    </row>
    <row r="136" spans="1:5" ht="14">
      <c r="A136" s="196" t="s">
        <v>2010</v>
      </c>
      <c r="B136" s="196" t="s">
        <v>2009</v>
      </c>
      <c r="C136" s="135" t="str">
        <f>"acfr:"&amp;A136</f>
        <v>acfr:State Trunkline Overhead Expense</v>
      </c>
      <c r="D136" s="120" t="str">
        <f>IF(RIGHT(B136, 8)="Abstract", "Abstract", "Operating Expenses")</f>
        <v>Operating Expenses</v>
      </c>
      <c r="E136" s="119"/>
    </row>
    <row r="137" spans="1:5" ht="14">
      <c r="A137" s="196" t="s">
        <v>2006</v>
      </c>
      <c r="B137" s="196" t="s">
        <v>2005</v>
      </c>
      <c r="C137" s="135" t="str">
        <f>"acfr:"&amp;A137</f>
        <v>acfr:Tenant Services Expense</v>
      </c>
      <c r="D137" s="120" t="str">
        <f>IF(RIGHT(B137, 8)="Abstract", "Abstract", "Operating Expenses")</f>
        <v>Operating Expenses</v>
      </c>
      <c r="E137" s="119"/>
    </row>
    <row r="138" spans="1:5" ht="14">
      <c r="A138" s="196" t="s">
        <v>2002</v>
      </c>
      <c r="B138" s="196" t="s">
        <v>2001</v>
      </c>
      <c r="C138" s="135" t="str">
        <f>"acfr:"&amp;A138</f>
        <v>acfr:Utilities Expense</v>
      </c>
      <c r="D138" s="120" t="str">
        <f>IF(RIGHT(B138, 8)="Abstract", "Abstract", "Operating Expenses")</f>
        <v>Operating Expenses</v>
      </c>
      <c r="E138" s="119"/>
    </row>
    <row r="139" spans="1:5" ht="14">
      <c r="A139" s="196" t="s">
        <v>1244</v>
      </c>
      <c r="B139" s="196" t="s">
        <v>2122</v>
      </c>
      <c r="C139" s="135" t="str">
        <f>"acfr:"&amp;A139</f>
        <v>acfr:Allowance for Chargebacks</v>
      </c>
      <c r="D139" s="120" t="str">
        <f>IF(RIGHT(B139, 8)="Abstract", "Abstract", "Nonoperating Revenues Expenses")</f>
        <v>Nonoperating Revenues Expenses</v>
      </c>
      <c r="E139" s="119"/>
    </row>
    <row r="140" spans="1:5" ht="14">
      <c r="A140" s="196" t="s">
        <v>1245</v>
      </c>
      <c r="B140" s="196" t="s">
        <v>2123</v>
      </c>
      <c r="C140" s="135" t="str">
        <f>"acfr:"&amp;A140</f>
        <v>acfr:Allowance for Refunds</v>
      </c>
      <c r="D140" s="120" t="str">
        <f>IF(RIGHT(B140, 8)="Abstract", "Abstract", "Nonoperating Revenues Expenses")</f>
        <v>Nonoperating Revenues Expenses</v>
      </c>
      <c r="E140" s="119"/>
    </row>
    <row r="141" spans="1:5" ht="14">
      <c r="A141" s="196" t="s">
        <v>1260</v>
      </c>
      <c r="B141" s="196" t="s">
        <v>2234</v>
      </c>
      <c r="C141" s="135" t="str">
        <f>"acfr:"&amp;A141</f>
        <v>acfr:Cash Over or Short</v>
      </c>
      <c r="D141" s="120" t="str">
        <f>IF(RIGHT(B141, 8)="Abstract", "Abstract", "Nonoperating Revenues Expenses")</f>
        <v>Nonoperating Revenues Expenses</v>
      </c>
      <c r="E141" s="119"/>
    </row>
    <row r="142" spans="1:5" ht="14">
      <c r="A142" s="196" t="s">
        <v>2248</v>
      </c>
      <c r="B142" s="196" t="s">
        <v>2247</v>
      </c>
      <c r="C142" s="135" t="str">
        <f>"acfr:"&amp;A142</f>
        <v>acfr:Contributions to Other Governments</v>
      </c>
      <c r="D142" s="120" t="str">
        <f>IF(RIGHT(B142, 8)="Abstract", "Abstract", "Nonoperating Revenues Expenses")</f>
        <v>Nonoperating Revenues Expenses</v>
      </c>
      <c r="E142" s="119"/>
    </row>
    <row r="143" spans="1:5" ht="14">
      <c r="A143" s="196" t="s">
        <v>1139</v>
      </c>
      <c r="B143" s="196" t="s">
        <v>2253</v>
      </c>
      <c r="C143" s="135" t="str">
        <f>"acfr:"&amp;A143</f>
        <v>acfr:Debt Service, Interest and Fiscal Charges</v>
      </c>
      <c r="D143" s="120" t="str">
        <f>IF(RIGHT(B143, 8)="Abstract", "Abstract", "Nonoperating Revenues Expenses")</f>
        <v>Nonoperating Revenues Expenses</v>
      </c>
      <c r="E143" s="119"/>
    </row>
    <row r="144" spans="1:5" ht="14">
      <c r="A144" s="196" t="s">
        <v>2250</v>
      </c>
      <c r="B144" s="196" t="s">
        <v>2249</v>
      </c>
      <c r="C144" s="135" t="str">
        <f>"acfr:"&amp;A144</f>
        <v>acfr:Expenses for Other Welfare Services</v>
      </c>
      <c r="D144" s="120" t="str">
        <f>IF(RIGHT(B144, 8)="Abstract", "Abstract", "Nonoperating Revenues Expenses")</f>
        <v>Nonoperating Revenues Expenses</v>
      </c>
      <c r="E144" s="119"/>
    </row>
    <row r="145" spans="1:5" ht="14">
      <c r="A145" s="196" t="s">
        <v>2164</v>
      </c>
      <c r="B145" s="196" t="s">
        <v>2163</v>
      </c>
      <c r="C145" s="135" t="str">
        <f>"acfr:"&amp;A145</f>
        <v>acfr:Federal Capital Grants</v>
      </c>
      <c r="D145" s="120" t="str">
        <f>IF(RIGHT(B145, 8)="Abstract", "Abstract", "Nonoperating Revenues Expenses")</f>
        <v>Nonoperating Revenues Expenses</v>
      </c>
      <c r="E145" s="119"/>
    </row>
    <row r="146" spans="1:5" ht="14">
      <c r="A146" s="196" t="s">
        <v>2162</v>
      </c>
      <c r="B146" s="196" t="s">
        <v>2161</v>
      </c>
      <c r="C146" s="135" t="str">
        <f>"acfr:"&amp;A146</f>
        <v>acfr:Federal Grants, Community Development Block Grants</v>
      </c>
      <c r="D146" s="120" t="str">
        <f>IF(RIGHT(B146, 8)="Abstract", "Abstract", "Nonoperating Revenues Expenses")</f>
        <v>Nonoperating Revenues Expenses</v>
      </c>
      <c r="E146" s="119"/>
    </row>
    <row r="147" spans="1:5" ht="14">
      <c r="A147" s="196" t="s">
        <v>2160</v>
      </c>
      <c r="B147" s="196" t="s">
        <v>2159</v>
      </c>
      <c r="C147" s="135" t="str">
        <f>"acfr:"&amp;A147</f>
        <v>acfr:Federal Grants, Culture and Recreation</v>
      </c>
      <c r="D147" s="120" t="str">
        <f>IF(RIGHT(B147, 8)="Abstract", "Abstract", "Nonoperating Revenues Expenses")</f>
        <v>Nonoperating Revenues Expenses</v>
      </c>
      <c r="E147" s="119"/>
    </row>
    <row r="148" spans="1:5" ht="14">
      <c r="A148" s="196" t="s">
        <v>2150</v>
      </c>
      <c r="B148" s="196" t="s">
        <v>2149</v>
      </c>
      <c r="C148" s="135" t="str">
        <f>"acfr:"&amp;A148</f>
        <v>acfr:Federal Grants, General Government</v>
      </c>
      <c r="D148" s="120" t="str">
        <f>IF(RIGHT(B148, 8)="Abstract", "Abstract", "Nonoperating Revenues Expenses")</f>
        <v>Nonoperating Revenues Expenses</v>
      </c>
      <c r="E148" s="119"/>
    </row>
    <row r="149" spans="1:5" ht="14">
      <c r="A149" s="196" t="s">
        <v>2156</v>
      </c>
      <c r="B149" s="196" t="s">
        <v>2155</v>
      </c>
      <c r="C149" s="135" t="str">
        <f>"acfr:"&amp;A149</f>
        <v>acfr:Federal Grants, Health and Hospital</v>
      </c>
      <c r="D149" s="120" t="str">
        <f>IF(RIGHT(B149, 8)="Abstract", "Abstract", "Nonoperating Revenues Expenses")</f>
        <v>Nonoperating Revenues Expenses</v>
      </c>
      <c r="E149" s="119"/>
    </row>
    <row r="150" spans="1:5" ht="14">
      <c r="A150" s="196" t="s">
        <v>2152</v>
      </c>
      <c r="B150" s="196" t="s">
        <v>2151</v>
      </c>
      <c r="C150" s="135" t="str">
        <f>"acfr:"&amp;A150</f>
        <v>acfr:Federal Grants, Public Safety</v>
      </c>
      <c r="D150" s="120" t="str">
        <f>IF(RIGHT(B150, 8)="Abstract", "Abstract", "Nonoperating Revenues Expenses")</f>
        <v>Nonoperating Revenues Expenses</v>
      </c>
      <c r="E150" s="119"/>
    </row>
    <row r="151" spans="1:5" ht="14">
      <c r="A151" s="196" t="s">
        <v>2154</v>
      </c>
      <c r="B151" s="196" t="s">
        <v>2153</v>
      </c>
      <c r="C151" s="135" t="str">
        <f>"acfr:"&amp;A151</f>
        <v>acfr:Federal Grants, Sanitation</v>
      </c>
      <c r="D151" s="120" t="str">
        <f>IF(RIGHT(B151, 8)="Abstract", "Abstract", "Nonoperating Revenues Expenses")</f>
        <v>Nonoperating Revenues Expenses</v>
      </c>
      <c r="E151" s="119"/>
    </row>
    <row r="152" spans="1:5" ht="14">
      <c r="A152" s="196" t="s">
        <v>2158</v>
      </c>
      <c r="B152" s="196" t="s">
        <v>2157</v>
      </c>
      <c r="C152" s="135" t="str">
        <f>"acfr:"&amp;A152</f>
        <v>acfr:Federal Grants, Welfare</v>
      </c>
      <c r="D152" s="120" t="str">
        <f>IF(RIGHT(B152, 8)="Abstract", "Abstract", "Nonoperating Revenues Expenses")</f>
        <v>Nonoperating Revenues Expenses</v>
      </c>
      <c r="E152" s="119"/>
    </row>
    <row r="153" spans="1:5" ht="14">
      <c r="A153" s="196" t="s">
        <v>1261</v>
      </c>
      <c r="B153" s="196" t="s">
        <v>2233</v>
      </c>
      <c r="C153" s="135" t="str">
        <f>"acfr:"&amp;A153</f>
        <v>acfr:Gain (Loss) on Sale of Capital Assets</v>
      </c>
      <c r="D153" s="120" t="str">
        <f>IF(RIGHT(B153, 8)="Abstract", "Abstract", "Nonoperating Revenues Expenses")</f>
        <v>Nonoperating Revenues Expenses</v>
      </c>
      <c r="E153" s="119"/>
    </row>
    <row r="154" spans="1:5" ht="14">
      <c r="A154" s="196" t="s">
        <v>2235</v>
      </c>
      <c r="B154" s="196" t="s">
        <v>2235</v>
      </c>
      <c r="C154" s="135" t="str">
        <f>"acfr:"&amp;A154</f>
        <v>acfr:Gifts</v>
      </c>
      <c r="D154" s="120" t="str">
        <f>IF(RIGHT(B154, 8)="Abstract", "Abstract", "Nonoperating Revenues Expenses")</f>
        <v>Nonoperating Revenues Expenses</v>
      </c>
      <c r="E154" s="119"/>
    </row>
    <row r="155" spans="1:5" ht="14">
      <c r="A155" s="196" t="s">
        <v>2244</v>
      </c>
      <c r="B155" s="196" t="s">
        <v>2243</v>
      </c>
      <c r="C155" s="135" t="str">
        <f>"acfr:"&amp;A155</f>
        <v>acfr:Grant Related Expenses</v>
      </c>
      <c r="D155" s="120" t="str">
        <f>IF(RIGHT(B155, 8)="Abstract", "Abstract", "Nonoperating Revenues Expenses")</f>
        <v>Nonoperating Revenues Expenses</v>
      </c>
      <c r="E155" s="119"/>
    </row>
    <row r="156" spans="1:5" ht="14">
      <c r="A156" s="196" t="s">
        <v>1253</v>
      </c>
      <c r="B156" s="196" t="s">
        <v>2165</v>
      </c>
      <c r="C156" s="135" t="str">
        <f>"acfr:"&amp;A156</f>
        <v>acfr:Grants, Contributions and Donations from Federal Governmental Entities</v>
      </c>
      <c r="D156" s="120" t="str">
        <f>IF(RIGHT(B156, 8)="Abstract", "Abstract", "Nonoperating Revenues Expenses")</f>
        <v>Nonoperating Revenues Expenses</v>
      </c>
      <c r="E156" s="119"/>
    </row>
    <row r="157" spans="1:5" ht="14">
      <c r="A157" s="196" t="s">
        <v>1255</v>
      </c>
      <c r="B157" s="196" t="s">
        <v>2201</v>
      </c>
      <c r="C157" s="135" t="str">
        <f>"acfr:"&amp;A157</f>
        <v>acfr:Grants, Contributions and Donations from Local Units</v>
      </c>
      <c r="D157" s="120" t="str">
        <f>IF(RIGHT(B157, 8)="Abstract", "Abstract", "Nonoperating Revenues Expenses")</f>
        <v>Nonoperating Revenues Expenses</v>
      </c>
      <c r="E157" s="119"/>
    </row>
    <row r="158" spans="1:5" ht="14">
      <c r="A158" s="196" t="s">
        <v>1256</v>
      </c>
      <c r="B158" s="196" t="s">
        <v>2202</v>
      </c>
      <c r="C158" s="135" t="str">
        <f>"acfr:"&amp;A158</f>
        <v>acfr:Grants, Contributions and Donations from Others</v>
      </c>
      <c r="D158" s="120" t="str">
        <f>IF(RIGHT(B158, 8)="Abstract", "Abstract", "Nonoperating Revenues Expenses")</f>
        <v>Nonoperating Revenues Expenses</v>
      </c>
      <c r="E158" s="119"/>
    </row>
    <row r="159" spans="1:5" ht="14">
      <c r="A159" s="196" t="s">
        <v>1254</v>
      </c>
      <c r="B159" s="196" t="s">
        <v>2200</v>
      </c>
      <c r="C159" s="135" t="str">
        <f>"acfr:"&amp;A159</f>
        <v>acfr:Grants, Contributions and Donations from State Governmental Entities</v>
      </c>
      <c r="D159" s="120" t="str">
        <f>IF(RIGHT(B159, 8)="Abstract", "Abstract", "Nonoperating Revenues Expenses")</f>
        <v>Nonoperating Revenues Expenses</v>
      </c>
      <c r="E159" s="119"/>
    </row>
    <row r="160" spans="1:5" ht="14">
      <c r="A160" s="196" t="s">
        <v>1249</v>
      </c>
      <c r="B160" s="196" t="s">
        <v>2218</v>
      </c>
      <c r="C160" s="135" t="str">
        <f>"acfr:"&amp;A160</f>
        <v>acfr:Investment Gains (Losses)</v>
      </c>
      <c r="D160" s="120" t="str">
        <f>IF(RIGHT(B160, 8)="Abstract", "Abstract", "Nonoperating Revenues Expenses")</f>
        <v>Nonoperating Revenues Expenses</v>
      </c>
      <c r="E160" s="119"/>
    </row>
    <row r="161" spans="1:5" ht="14">
      <c r="A161" s="196" t="s">
        <v>1250</v>
      </c>
      <c r="B161" s="196" t="s">
        <v>2219</v>
      </c>
      <c r="C161" s="135" t="str">
        <f>"acfr:"&amp;A161</f>
        <v>acfr:Investment Income</v>
      </c>
      <c r="D161" s="120" t="str">
        <f>IF(RIGHT(B161, 8)="Abstract", "Abstract", "Nonoperating Revenues Expenses")</f>
        <v>Nonoperating Revenues Expenses</v>
      </c>
      <c r="E161" s="119"/>
    </row>
    <row r="162" spans="1:5" ht="14">
      <c r="A162" s="196" t="s">
        <v>1252</v>
      </c>
      <c r="B162" s="196" t="s">
        <v>2223</v>
      </c>
      <c r="C162" s="135" t="str">
        <f>"acfr:"&amp;A162</f>
        <v>acfr:Investment Income and Rentals</v>
      </c>
      <c r="D162" s="120" t="str">
        <f>IF(RIGHT(B162, 8)="Abstract", "Abstract", "Nonoperating Revenues Expenses")</f>
        <v>Nonoperating Revenues Expenses</v>
      </c>
      <c r="E162" s="119"/>
    </row>
    <row r="163" spans="1:5" ht="14">
      <c r="A163" s="196" t="s">
        <v>2252</v>
      </c>
      <c r="B163" s="196" t="s">
        <v>2251</v>
      </c>
      <c r="C163" s="135" t="str">
        <f>"acfr:"&amp;A163</f>
        <v>acfr:Issuance Cost and Amortization of Bond Discount</v>
      </c>
      <c r="D163" s="120" t="str">
        <f>IF(RIGHT(B163, 8)="Abstract", "Abstract", "Nonoperating Revenues Expenses")</f>
        <v>Nonoperating Revenues Expenses</v>
      </c>
      <c r="E163" s="119"/>
    </row>
    <row r="164" spans="1:5" ht="14">
      <c r="A164" s="196" t="s">
        <v>1251</v>
      </c>
      <c r="B164" s="196" t="s">
        <v>2222</v>
      </c>
      <c r="C164" s="135" t="str">
        <f>"acfr:"&amp;A164</f>
        <v>acfr:Lease Investment Income</v>
      </c>
      <c r="D164" s="120" t="str">
        <f>IF(RIGHT(B164, 8)="Abstract", "Abstract", "Nonoperating Revenues Expenses")</f>
        <v>Nonoperating Revenues Expenses</v>
      </c>
      <c r="E164" s="119"/>
    </row>
    <row r="165" spans="1:5" ht="14">
      <c r="A165" s="196" t="s">
        <v>2239</v>
      </c>
      <c r="B165" s="196" t="s">
        <v>2238</v>
      </c>
      <c r="C165" s="135" t="str">
        <f>"acfr:"&amp;A165</f>
        <v>acfr:Miscellaneous Other Revenue</v>
      </c>
      <c r="D165" s="120" t="str">
        <f>IF(RIGHT(B165, 8)="Abstract", "Abstract", "Nonoperating Revenues Expenses")</f>
        <v>Nonoperating Revenues Expenses</v>
      </c>
      <c r="E165" s="119"/>
    </row>
    <row r="166" spans="1:5" ht="14">
      <c r="A166" s="196" t="s">
        <v>2255</v>
      </c>
      <c r="B166" s="196" t="s">
        <v>2254</v>
      </c>
      <c r="C166" s="135" t="str">
        <f>"acfr:"&amp;A166</f>
        <v>acfr:Nonoperating Expenses</v>
      </c>
      <c r="D166" s="120" t="str">
        <f>IF(RIGHT(B166, 8)="Abstract", "Abstract", "Nonoperating Revenues Expenses")</f>
        <v>Nonoperating Revenues Expenses</v>
      </c>
      <c r="E166" s="119"/>
    </row>
    <row r="167" spans="1:5" ht="14">
      <c r="A167" s="196" t="s">
        <v>2044</v>
      </c>
      <c r="B167" s="196" t="s">
        <v>2242</v>
      </c>
      <c r="C167" s="135" t="str">
        <f>"acfr:"&amp;A167</f>
        <v>acfr:Nonoperating Revenues</v>
      </c>
      <c r="D167" s="120" t="str">
        <f>IF(RIGHT(B167, 8)="Abstract", "Abstract", "Nonoperating Revenues Expenses")</f>
        <v>Nonoperating Revenues Expenses</v>
      </c>
      <c r="E167" s="119"/>
    </row>
    <row r="168" spans="1:5" ht="14">
      <c r="A168" s="196" t="s">
        <v>2257</v>
      </c>
      <c r="B168" s="196" t="s">
        <v>2256</v>
      </c>
      <c r="C168" s="135" t="str">
        <f>"acfr:"&amp;A168</f>
        <v>acfr:Nonoperating Revenues and (Expenses)</v>
      </c>
      <c r="D168" s="120" t="str">
        <f>IF(RIGHT(B168, 8)="Abstract", "Abstract", "Nonoperating Revenues Expenses")</f>
        <v>Nonoperating Revenues Expenses</v>
      </c>
      <c r="E168" s="119"/>
    </row>
    <row r="169" spans="1:5" ht="14">
      <c r="A169" s="196" t="s">
        <v>2241</v>
      </c>
      <c r="B169" s="196" t="s">
        <v>2240</v>
      </c>
      <c r="C169" s="135" t="str">
        <f>"acfr:"&amp;A169</f>
        <v>acfr:Other Nonoperating Revenues (Expenses)</v>
      </c>
      <c r="D169" s="120" t="str">
        <f>IF(RIGHT(B169, 8)="Abstract", "Abstract", "Nonoperating Revenues Expenses")</f>
        <v>Nonoperating Revenues Expenses</v>
      </c>
      <c r="E169" s="119"/>
    </row>
    <row r="170" spans="1:5" ht="14">
      <c r="A170" s="196" t="s">
        <v>1247</v>
      </c>
      <c r="B170" s="196" t="s">
        <v>2137</v>
      </c>
      <c r="C170" s="135" t="str">
        <f>"acfr:"&amp;A170</f>
        <v>acfr:Payment in Lieu of Taxes</v>
      </c>
      <c r="D170" s="120" t="str">
        <f>IF(RIGHT(B170, 8)="Abstract", "Abstract", "Nonoperating Revenues Expenses")</f>
        <v>Nonoperating Revenues Expenses</v>
      </c>
      <c r="E170" s="119"/>
    </row>
    <row r="171" spans="1:5" ht="14">
      <c r="A171" s="196" t="s">
        <v>1259</v>
      </c>
      <c r="B171" s="196" t="s">
        <v>2203</v>
      </c>
      <c r="C171" s="135" t="str">
        <f>"acfr:"&amp;A171</f>
        <v>acfr:Private Contributions and Donations</v>
      </c>
      <c r="D171" s="120" t="str">
        <f>IF(RIGHT(B171, 8)="Abstract", "Abstract", "Nonoperating Revenues Expenses")</f>
        <v>Nonoperating Revenues Expenses</v>
      </c>
      <c r="E171" s="119"/>
    </row>
    <row r="172" spans="1:5" ht="14">
      <c r="A172" s="196" t="s">
        <v>2246</v>
      </c>
      <c r="B172" s="196" t="s">
        <v>2245</v>
      </c>
      <c r="C172" s="135" t="str">
        <f>"acfr:"&amp;A172</f>
        <v>acfr:Project Costs</v>
      </c>
      <c r="D172" s="120" t="str">
        <f>IF(RIGHT(B172, 8)="Abstract", "Abstract", "Nonoperating Revenues Expenses")</f>
        <v>Nonoperating Revenues Expenses</v>
      </c>
      <c r="E172" s="119"/>
    </row>
    <row r="173" spans="1:5" ht="14">
      <c r="A173" s="196" t="s">
        <v>1257</v>
      </c>
      <c r="B173" s="196" t="s">
        <v>2226</v>
      </c>
      <c r="C173" s="135" t="str">
        <f>"acfr:"&amp;A173</f>
        <v>acfr:Public and Private Contributions</v>
      </c>
      <c r="D173" s="120" t="str">
        <f>IF(RIGHT(B173, 8)="Abstract", "Abstract", "Nonoperating Revenues Expenses")</f>
        <v>Nonoperating Revenues Expenses</v>
      </c>
      <c r="E173" s="119"/>
    </row>
    <row r="174" spans="1:5" ht="14">
      <c r="A174" s="196" t="s">
        <v>1246</v>
      </c>
      <c r="B174" s="196" t="s">
        <v>2128</v>
      </c>
      <c r="C174" s="135" t="str">
        <f>"acfr:"&amp;A174</f>
        <v>acfr:Redemptions and Reconveyance</v>
      </c>
      <c r="D174" s="120" t="str">
        <f>IF(RIGHT(B174, 8)="Abstract", "Abstract", "Nonoperating Revenues Expenses")</f>
        <v>Nonoperating Revenues Expenses</v>
      </c>
      <c r="E174" s="119"/>
    </row>
    <row r="175" spans="1:5" ht="14">
      <c r="A175" s="196" t="s">
        <v>2051</v>
      </c>
      <c r="B175" s="196" t="s">
        <v>2050</v>
      </c>
      <c r="C175" s="135" t="str">
        <f>"acfr:"&amp;A175</f>
        <v>acfr:Revenues from Accommodations Tax (PA 263 of 1974)</v>
      </c>
      <c r="D175" s="120" t="str">
        <f>IF(RIGHT(B175, 8)="Abstract", "Abstract", "Nonoperating Revenues Expenses")</f>
        <v>Nonoperating Revenues Expenses</v>
      </c>
      <c r="E175" s="119"/>
    </row>
    <row r="176" spans="1:5" ht="14">
      <c r="A176" s="196" t="s">
        <v>2101</v>
      </c>
      <c r="B176" s="196" t="s">
        <v>2100</v>
      </c>
      <c r="C176" s="135" t="str">
        <f>"acfr:"&amp;A176</f>
        <v>acfr:Revenues from Business License Tax</v>
      </c>
      <c r="D176" s="120" t="str">
        <f>IF(RIGHT(B176, 8)="Abstract", "Abstract", "Nonoperating Revenues Expenses")</f>
        <v>Nonoperating Revenues Expenses</v>
      </c>
      <c r="E176" s="119"/>
    </row>
    <row r="177" spans="1:5" ht="14">
      <c r="A177" s="196" t="s">
        <v>2085</v>
      </c>
      <c r="B177" s="196" t="s">
        <v>2084</v>
      </c>
      <c r="C177" s="135" t="str">
        <f>"acfr:"&amp;A177</f>
        <v>acfr:Revenues from City Utility Users Tax</v>
      </c>
      <c r="D177" s="120" t="str">
        <f>IF(RIGHT(B177, 8)="Abstract", "Abstract", "Nonoperating Revenues Expenses")</f>
        <v>Nonoperating Revenues Expenses</v>
      </c>
      <c r="E177" s="119"/>
    </row>
    <row r="178" spans="1:5" ht="14">
      <c r="A178" s="196" t="s">
        <v>2125</v>
      </c>
      <c r="B178" s="196" t="s">
        <v>2124</v>
      </c>
      <c r="C178" s="135" t="str">
        <f>"acfr:"&amp;A178</f>
        <v>acfr:Revenues from Collection Fees</v>
      </c>
      <c r="D178" s="120" t="str">
        <f>IF(RIGHT(B178, 8)="Abstract", "Abstract", "Nonoperating Revenues Expenses")</f>
        <v>Nonoperating Revenues Expenses</v>
      </c>
      <c r="E178" s="119"/>
    </row>
    <row r="179" spans="1:5" ht="14">
      <c r="A179" s="196" t="s">
        <v>2057</v>
      </c>
      <c r="B179" s="196" t="s">
        <v>2056</v>
      </c>
      <c r="C179" s="135" t="str">
        <f>"acfr:"&amp;A179</f>
        <v>acfr:Revenues from Commercial Facilities Tax</v>
      </c>
      <c r="D179" s="120" t="str">
        <f>IF(RIGHT(B179, 8)="Abstract", "Abstract", "Nonoperating Revenues Expenses")</f>
        <v>Nonoperating Revenues Expenses</v>
      </c>
      <c r="E179" s="119"/>
    </row>
    <row r="180" spans="1:5" ht="14">
      <c r="A180" s="196" t="s">
        <v>2132</v>
      </c>
      <c r="B180" s="196" t="s">
        <v>2131</v>
      </c>
      <c r="C180" s="135" t="str">
        <f>"acfr:"&amp;A180</f>
        <v>acfr:Revenues from Commercial Forest Reserve</v>
      </c>
      <c r="D180" s="120" t="str">
        <f>IF(RIGHT(B180, 8)="Abstract", "Abstract", "Nonoperating Revenues Expenses")</f>
        <v>Nonoperating Revenues Expenses</v>
      </c>
      <c r="E180" s="119"/>
    </row>
    <row r="181" spans="1:5" ht="14">
      <c r="A181" s="196" t="s">
        <v>2127</v>
      </c>
      <c r="B181" s="196" t="s">
        <v>2126</v>
      </c>
      <c r="C181" s="135" t="str">
        <f>"acfr:"&amp;A181</f>
        <v>acfr:Revenues from Community Wide Special Assessments</v>
      </c>
      <c r="D181" s="120" t="str">
        <f>IF(RIGHT(B181, 8)="Abstract", "Abstract", "Nonoperating Revenues Expenses")</f>
        <v>Nonoperating Revenues Expenses</v>
      </c>
      <c r="E181" s="119"/>
    </row>
    <row r="182" spans="1:5" ht="14">
      <c r="A182" s="196" t="s">
        <v>2228</v>
      </c>
      <c r="B182" s="196" t="s">
        <v>2227</v>
      </c>
      <c r="C182" s="135" t="str">
        <f>"acfr:"&amp;A182</f>
        <v>acfr:Revenues from Connection Fees, Nonoperating</v>
      </c>
      <c r="D182" s="120" t="str">
        <f>IF(RIGHT(B182, 8)="Abstract", "Abstract", "Nonoperating Revenues Expenses")</f>
        <v>Nonoperating Revenues Expenses</v>
      </c>
      <c r="E182" s="119"/>
    </row>
    <row r="183" spans="1:5" ht="14">
      <c r="A183" s="196" t="s">
        <v>2095</v>
      </c>
      <c r="B183" s="196" t="s">
        <v>2094</v>
      </c>
      <c r="C183" s="135" t="str">
        <f>"acfr:"&amp;A183</f>
        <v>acfr:Revenues from Convention Tax</v>
      </c>
      <c r="D183" s="120" t="str">
        <f>IF(RIGHT(B183, 8)="Abstract", "Abstract", "Nonoperating Revenues Expenses")</f>
        <v>Nonoperating Revenues Expenses</v>
      </c>
      <c r="E183" s="119"/>
    </row>
    <row r="184" spans="1:5" ht="14">
      <c r="A184" s="196" t="s">
        <v>2093</v>
      </c>
      <c r="B184" s="196" t="s">
        <v>2092</v>
      </c>
      <c r="C184" s="135" t="str">
        <f>"acfr:"&amp;A184</f>
        <v>acfr:Revenues from Corporate Tax</v>
      </c>
      <c r="D184" s="120" t="str">
        <f>IF(RIGHT(B184, 8)="Abstract", "Abstract", "Nonoperating Revenues Expenses")</f>
        <v>Nonoperating Revenues Expenses</v>
      </c>
      <c r="E184" s="119"/>
    </row>
    <row r="185" spans="1:5" ht="14">
      <c r="A185" s="196" t="s">
        <v>2130</v>
      </c>
      <c r="B185" s="196" t="s">
        <v>2129</v>
      </c>
      <c r="C185" s="135" t="str">
        <f>"acfr:"&amp;A185</f>
        <v>acfr:Revenues from County Expense of Sale</v>
      </c>
      <c r="D185" s="120" t="str">
        <f>IF(RIGHT(B185, 8)="Abstract", "Abstract", "Nonoperating Revenues Expenses")</f>
        <v>Nonoperating Revenues Expenses</v>
      </c>
      <c r="E185" s="119"/>
    </row>
    <row r="186" spans="1:5" ht="14">
      <c r="A186" s="196" t="s">
        <v>2067</v>
      </c>
      <c r="B186" s="196" t="s">
        <v>2066</v>
      </c>
      <c r="C186" s="135" t="str">
        <f>"acfr:"&amp;A186</f>
        <v>acfr:Revenues from Current Personal Property Tax</v>
      </c>
      <c r="D186" s="120" t="str">
        <f>IF(RIGHT(B186, 8)="Abstract", "Abstract", "Nonoperating Revenues Expenses")</f>
        <v>Nonoperating Revenues Expenses</v>
      </c>
      <c r="E186" s="119"/>
    </row>
    <row r="187" spans="1:5" ht="14">
      <c r="A187" s="196" t="s">
        <v>2065</v>
      </c>
      <c r="B187" s="196" t="s">
        <v>2064</v>
      </c>
      <c r="C187" s="135" t="str">
        <f>"acfr:"&amp;A187</f>
        <v>acfr:Revenues from Current Property Taxes, Extra or Special Voted</v>
      </c>
      <c r="D187" s="120" t="str">
        <f>IF(RIGHT(B187, 8)="Abstract", "Abstract", "Nonoperating Revenues Expenses")</f>
        <v>Nonoperating Revenues Expenses</v>
      </c>
      <c r="E187" s="119"/>
    </row>
    <row r="188" spans="1:5" ht="14">
      <c r="A188" s="196" t="s">
        <v>2069</v>
      </c>
      <c r="B188" s="196" t="s">
        <v>2068</v>
      </c>
      <c r="C188" s="135" t="str">
        <f>"acfr:"&amp;A188</f>
        <v>acfr:Revenues from Current Real Property Tax</v>
      </c>
      <c r="D188" s="120" t="str">
        <f>IF(RIGHT(B188, 8)="Abstract", "Abstract", "Nonoperating Revenues Expenses")</f>
        <v>Nonoperating Revenues Expenses</v>
      </c>
      <c r="E188" s="119"/>
    </row>
    <row r="189" spans="1:5" ht="14">
      <c r="A189" s="196" t="s">
        <v>2075</v>
      </c>
      <c r="B189" s="196" t="s">
        <v>2074</v>
      </c>
      <c r="C189" s="135" t="str">
        <f>"acfr:"&amp;A189</f>
        <v>acfr:Revenues from Delinquent Personal Property Tax</v>
      </c>
      <c r="D189" s="120" t="str">
        <f>IF(RIGHT(B189, 8)="Abstract", "Abstract", "Nonoperating Revenues Expenses")</f>
        <v>Nonoperating Revenues Expenses</v>
      </c>
      <c r="E189" s="119"/>
    </row>
    <row r="190" spans="1:5" ht="14">
      <c r="A190" s="196" t="s">
        <v>2073</v>
      </c>
      <c r="B190" s="196" t="s">
        <v>2072</v>
      </c>
      <c r="C190" s="135" t="str">
        <f>"acfr:"&amp;A190</f>
        <v>acfr:Revenues from Delinquent Real Property Tax</v>
      </c>
      <c r="D190" s="120" t="str">
        <f>IF(RIGHT(B190, 8)="Abstract", "Abstract", "Nonoperating Revenues Expenses")</f>
        <v>Nonoperating Revenues Expenses</v>
      </c>
      <c r="E190" s="119"/>
    </row>
    <row r="191" spans="1:5" ht="14">
      <c r="A191" s="196" t="s">
        <v>2205</v>
      </c>
      <c r="B191" s="196" t="s">
        <v>2204</v>
      </c>
      <c r="C191" s="135" t="str">
        <f>"acfr:"&amp;A191</f>
        <v>acfr:Revenues from Dividends</v>
      </c>
      <c r="D191" s="120" t="str">
        <f>IF(RIGHT(B191, 8)="Abstract", "Abstract", "Nonoperating Revenues Expenses")</f>
        <v>Nonoperating Revenues Expenses</v>
      </c>
      <c r="E191" s="119"/>
    </row>
    <row r="192" spans="1:5" ht="14">
      <c r="A192" s="196" t="s">
        <v>2105</v>
      </c>
      <c r="B192" s="196" t="s">
        <v>2104</v>
      </c>
      <c r="C192" s="135" t="str">
        <f>"acfr:"&amp;A192</f>
        <v>acfr:Revenues from Documents Transfer Tax</v>
      </c>
      <c r="D192" s="120" t="str">
        <f>IF(RIGHT(B192, 8)="Abstract", "Abstract", "Nonoperating Revenues Expenses")</f>
        <v>Nonoperating Revenues Expenses</v>
      </c>
      <c r="E192" s="119"/>
    </row>
    <row r="193" spans="1:5" ht="14">
      <c r="A193" s="196" t="s">
        <v>2115</v>
      </c>
      <c r="B193" s="196" t="s">
        <v>2114</v>
      </c>
      <c r="C193" s="135" t="str">
        <f>"acfr:"&amp;A193</f>
        <v>acfr:Revenues from Franchise Income Tax</v>
      </c>
      <c r="D193" s="120" t="str">
        <f>IF(RIGHT(B193, 8)="Abstract", "Abstract", "Nonoperating Revenues Expenses")</f>
        <v>Nonoperating Revenues Expenses</v>
      </c>
      <c r="E193" s="119"/>
    </row>
    <row r="194" spans="1:5" ht="14">
      <c r="A194" s="196" t="s">
        <v>2109</v>
      </c>
      <c r="B194" s="196" t="s">
        <v>2108</v>
      </c>
      <c r="C194" s="135" t="str">
        <f>"acfr:"&amp;A194</f>
        <v>acfr:Revenues from Hotel and Motel Tax</v>
      </c>
      <c r="D194" s="120" t="str">
        <f>IF(RIGHT(B194, 8)="Abstract", "Abstract", "Nonoperating Revenues Expenses")</f>
        <v>Nonoperating Revenues Expenses</v>
      </c>
      <c r="E194" s="119"/>
    </row>
    <row r="195" spans="1:5" ht="14">
      <c r="A195" s="196" t="s">
        <v>2059</v>
      </c>
      <c r="B195" s="196" t="s">
        <v>2058</v>
      </c>
      <c r="C195" s="135" t="str">
        <f>"acfr:"&amp;A195</f>
        <v>acfr:Revenues from Income Tax</v>
      </c>
      <c r="D195" s="120" t="str">
        <f>IF(RIGHT(B195, 8)="Abstract", "Abstract", "Nonoperating Revenues Expenses")</f>
        <v>Nonoperating Revenues Expenses</v>
      </c>
      <c r="E195" s="119"/>
    </row>
    <row r="196" spans="1:5" ht="14">
      <c r="A196" s="196" t="s">
        <v>2055</v>
      </c>
      <c r="B196" s="196" t="s">
        <v>2054</v>
      </c>
      <c r="C196" s="135" t="str">
        <f>"acfr:"&amp;A196</f>
        <v>acfr:Revenues from Industrial Facilities Tax</v>
      </c>
      <c r="D196" s="120" t="str">
        <f>IF(RIGHT(B196, 8)="Abstract", "Abstract", "Nonoperating Revenues Expenses")</f>
        <v>Nonoperating Revenues Expenses</v>
      </c>
      <c r="E196" s="119"/>
    </row>
    <row r="197" spans="1:5" ht="14">
      <c r="A197" s="196" t="s">
        <v>2207</v>
      </c>
      <c r="B197" s="196" t="s">
        <v>2206</v>
      </c>
      <c r="C197" s="135" t="str">
        <f>"acfr:"&amp;A197</f>
        <v>acfr:Revenues from Interest</v>
      </c>
      <c r="D197" s="120" t="str">
        <f>IF(RIGHT(B197, 8)="Abstract", "Abstract", "Nonoperating Revenues Expenses")</f>
        <v>Nonoperating Revenues Expenses</v>
      </c>
      <c r="E197" s="119"/>
    </row>
    <row r="198" spans="1:5" ht="14">
      <c r="A198" s="196" t="s">
        <v>2209</v>
      </c>
      <c r="B198" s="196" t="s">
        <v>2208</v>
      </c>
      <c r="C198" s="135" t="str">
        <f>"acfr:"&amp;A198</f>
        <v>acfr:Revenues from Interest and Dividends</v>
      </c>
      <c r="D198" s="120" t="str">
        <f>IF(RIGHT(B198, 8)="Abstract", "Abstract", "Nonoperating Revenues Expenses")</f>
        <v>Nonoperating Revenues Expenses</v>
      </c>
      <c r="E198" s="119"/>
    </row>
    <row r="199" spans="1:5" ht="14">
      <c r="A199" s="196" t="s">
        <v>2209</v>
      </c>
      <c r="B199" s="196" t="s">
        <v>2208</v>
      </c>
      <c r="C199" s="135" t="str">
        <f>"acfr:"&amp;A199</f>
        <v>acfr:Revenues from Interest and Dividends</v>
      </c>
      <c r="D199" s="120" t="str">
        <f>IF(RIGHT(B199, 8)="Abstract", "Abstract", "Nonoperating Revenues Expenses")</f>
        <v>Nonoperating Revenues Expenses</v>
      </c>
      <c r="E199" s="119"/>
    </row>
    <row r="200" spans="1:5" ht="14">
      <c r="A200" s="196" t="s">
        <v>2144</v>
      </c>
      <c r="B200" s="196" t="s">
        <v>2143</v>
      </c>
      <c r="C200" s="135" t="str">
        <f>"acfr:"&amp;A200</f>
        <v>acfr:Revenues from Interest and Penalties on Special Assessments</v>
      </c>
      <c r="D200" s="120" t="str">
        <f>IF(RIGHT(B200, 8)="Abstract", "Abstract", "Nonoperating Revenues Expenses")</f>
        <v>Nonoperating Revenues Expenses</v>
      </c>
      <c r="E200" s="119"/>
    </row>
    <row r="201" spans="1:5" ht="14">
      <c r="A201" s="196" t="s">
        <v>2077</v>
      </c>
      <c r="B201" s="196" t="s">
        <v>2076</v>
      </c>
      <c r="C201" s="135" t="str">
        <f>"acfr:"&amp;A201</f>
        <v>acfr:Revenues from Interest and Penalties on Taxes</v>
      </c>
      <c r="D201" s="120" t="str">
        <f>IF(RIGHT(B201, 8)="Abstract", "Abstract", "Nonoperating Revenues Expenses")</f>
        <v>Nonoperating Revenues Expenses</v>
      </c>
      <c r="E201" s="119"/>
    </row>
    <row r="202" spans="1:5" ht="14">
      <c r="A202" s="196" t="s">
        <v>2077</v>
      </c>
      <c r="B202" s="196" t="s">
        <v>2076</v>
      </c>
      <c r="C202" s="135" t="str">
        <f>"acfr:"&amp;A202</f>
        <v>acfr:Revenues from Interest and Penalties on Taxes</v>
      </c>
      <c r="D202" s="120" t="str">
        <f>IF(RIGHT(B202, 8)="Abstract", "Abstract", "Nonoperating Revenues Expenses")</f>
        <v>Nonoperating Revenues Expenses</v>
      </c>
      <c r="E202" s="119"/>
    </row>
    <row r="203" spans="1:5" ht="14">
      <c r="A203" s="196" t="s">
        <v>2221</v>
      </c>
      <c r="B203" s="196" t="s">
        <v>2220</v>
      </c>
      <c r="C203" s="135" t="str">
        <f>"acfr:"&amp;A203</f>
        <v>acfr:Revenues from Interest, Dividends, Royalties and Rent</v>
      </c>
      <c r="D203" s="120" t="str">
        <f>IF(RIGHT(B203, 8)="Abstract", "Abstract", "Nonoperating Revenues Expenses")</f>
        <v>Nonoperating Revenues Expenses</v>
      </c>
      <c r="E203" s="119"/>
    </row>
    <row r="204" spans="1:5" ht="14">
      <c r="A204" s="196" t="s">
        <v>2091</v>
      </c>
      <c r="B204" s="196" t="s">
        <v>2090</v>
      </c>
      <c r="C204" s="135" t="str">
        <f>"acfr:"&amp;A204</f>
        <v>acfr:Revenues from Lottery for Education, Lottery Proceeds</v>
      </c>
      <c r="D204" s="120" t="str">
        <f>IF(RIGHT(B204, 8)="Abstract", "Abstract", "Nonoperating Revenues Expenses")</f>
        <v>Nonoperating Revenues Expenses</v>
      </c>
      <c r="E204" s="119"/>
    </row>
    <row r="205" spans="1:5" ht="14">
      <c r="A205" s="196" t="s">
        <v>2081</v>
      </c>
      <c r="B205" s="196" t="s">
        <v>2080</v>
      </c>
      <c r="C205" s="135" t="str">
        <f>"acfr:"&amp;A205</f>
        <v>acfr:Revenues from Marijuana Tax</v>
      </c>
      <c r="D205" s="120" t="str">
        <f>IF(RIGHT(B205, 8)="Abstract", "Abstract", "Nonoperating Revenues Expenses")</f>
        <v>Nonoperating Revenues Expenses</v>
      </c>
      <c r="E205" s="119"/>
    </row>
    <row r="206" spans="1:5" ht="14">
      <c r="A206" s="196" t="s">
        <v>2113</v>
      </c>
      <c r="B206" s="196" t="s">
        <v>2112</v>
      </c>
      <c r="C206" s="135" t="str">
        <f>"acfr:"&amp;A206</f>
        <v>acfr:Revenues from Meals Tax</v>
      </c>
      <c r="D206" s="120" t="str">
        <f>IF(RIGHT(B206, 8)="Abstract", "Abstract", "Nonoperating Revenues Expenses")</f>
        <v>Nonoperating Revenues Expenses</v>
      </c>
      <c r="E206" s="119"/>
    </row>
    <row r="207" spans="1:5" ht="14">
      <c r="A207" s="196" t="s">
        <v>2089</v>
      </c>
      <c r="B207" s="196" t="s">
        <v>2088</v>
      </c>
      <c r="C207" s="135" t="str">
        <f>"acfr:"&amp;A207</f>
        <v>acfr:Revenues from Motor Fuel Tax</v>
      </c>
      <c r="D207" s="120" t="str">
        <f>IF(RIGHT(B207, 8)="Abstract", "Abstract", "Nonoperating Revenues Expenses")</f>
        <v>Nonoperating Revenues Expenses</v>
      </c>
      <c r="E207" s="119"/>
    </row>
    <row r="208" spans="1:5" ht="14">
      <c r="A208" s="196" t="s">
        <v>2047</v>
      </c>
      <c r="B208" s="196" t="s">
        <v>2046</v>
      </c>
      <c r="C208" s="135" t="str">
        <f>"acfr:"&amp;A208</f>
        <v>acfr:Revenues from National Forest Reserve Taxes</v>
      </c>
      <c r="D208" s="120" t="str">
        <f>IF(RIGHT(B208, 8)="Abstract", "Abstract", "Nonoperating Revenues Expenses")</f>
        <v>Nonoperating Revenues Expenses</v>
      </c>
      <c r="E208" s="119"/>
    </row>
    <row r="209" spans="1:5" ht="14">
      <c r="A209" s="196" t="s">
        <v>2099</v>
      </c>
      <c r="B209" s="196" t="s">
        <v>2098</v>
      </c>
      <c r="C209" s="135" t="str">
        <f>"acfr:"&amp;A209</f>
        <v>acfr:Revenues from Nursing Home and Hospital Provider Fees</v>
      </c>
      <c r="D209" s="120" t="str">
        <f>IF(RIGHT(B209, 8)="Abstract", "Abstract", "Nonoperating Revenues Expenses")</f>
        <v>Nonoperating Revenues Expenses</v>
      </c>
      <c r="E209" s="119"/>
    </row>
    <row r="210" spans="1:5" ht="14">
      <c r="A210" s="196" t="s">
        <v>2117</v>
      </c>
      <c r="B210" s="196" t="s">
        <v>2116</v>
      </c>
      <c r="C210" s="135" t="str">
        <f>"acfr:"&amp;A210</f>
        <v>acfr:Revenues from Other Tax for General Purpose</v>
      </c>
      <c r="D210" s="120" t="str">
        <f>IF(RIGHT(B210, 8)="Abstract", "Abstract", "Nonoperating Revenues Expenses")</f>
        <v>Nonoperating Revenues Expenses</v>
      </c>
      <c r="E210" s="119"/>
    </row>
    <row r="211" spans="1:5" ht="14">
      <c r="A211" s="196" t="s">
        <v>2053</v>
      </c>
      <c r="B211" s="196" t="s">
        <v>2052</v>
      </c>
      <c r="C211" s="135" t="str">
        <f>"acfr:"&amp;A211</f>
        <v>acfr:Revenues from Parking Occupancy Tax</v>
      </c>
      <c r="D211" s="120" t="str">
        <f>IF(RIGHT(B211, 8)="Abstract", "Abstract", "Nonoperating Revenues Expenses")</f>
        <v>Nonoperating Revenues Expenses</v>
      </c>
      <c r="E211" s="119"/>
    </row>
    <row r="212" spans="1:5" ht="14">
      <c r="A212" s="196" t="s">
        <v>2053</v>
      </c>
      <c r="B212" s="196" t="s">
        <v>2052</v>
      </c>
      <c r="C212" s="135" t="str">
        <f>"acfr:"&amp;A212</f>
        <v>acfr:Revenues from Parking Occupancy Tax</v>
      </c>
      <c r="D212" s="120" t="str">
        <f>IF(RIGHT(B212, 8)="Abstract", "Abstract", "Nonoperating Revenues Expenses")</f>
        <v>Nonoperating Revenues Expenses</v>
      </c>
      <c r="E212" s="119"/>
    </row>
    <row r="213" spans="1:5" ht="14">
      <c r="A213" s="196" t="s">
        <v>2071</v>
      </c>
      <c r="B213" s="196" t="s">
        <v>2070</v>
      </c>
      <c r="C213" s="135" t="str">
        <f>"acfr:"&amp;A213</f>
        <v>acfr:Revenues from Property Tax</v>
      </c>
      <c r="D213" s="120" t="str">
        <f>IF(RIGHT(B213, 8)="Abstract", "Abstract", "Nonoperating Revenues Expenses")</f>
        <v>Nonoperating Revenues Expenses</v>
      </c>
      <c r="E213" s="119"/>
    </row>
    <row r="214" spans="1:5" ht="14">
      <c r="A214" s="196" t="s">
        <v>2139</v>
      </c>
      <c r="B214" s="196" t="s">
        <v>2138</v>
      </c>
      <c r="C214" s="135" t="str">
        <f>"acfr:"&amp;A214</f>
        <v>acfr:Revenues from Property Tax Administration Fee</v>
      </c>
      <c r="D214" s="120" t="str">
        <f>IF(RIGHT(B214, 8)="Abstract", "Abstract", "Nonoperating Revenues Expenses")</f>
        <v>Nonoperating Revenues Expenses</v>
      </c>
      <c r="E214" s="119"/>
    </row>
    <row r="215" spans="1:5" ht="14">
      <c r="A215" s="196" t="s">
        <v>2103</v>
      </c>
      <c r="B215" s="196" t="s">
        <v>2102</v>
      </c>
      <c r="C215" s="135" t="str">
        <f>"acfr:"&amp;A215</f>
        <v>acfr:Revenues from Property Transfer Tax</v>
      </c>
      <c r="D215" s="120" t="str">
        <f>IF(RIGHT(B215, 8)="Abstract", "Abstract", "Nonoperating Revenues Expenses")</f>
        <v>Nonoperating Revenues Expenses</v>
      </c>
      <c r="E215" s="119"/>
    </row>
    <row r="216" spans="1:5" ht="14">
      <c r="A216" s="196" t="s">
        <v>2213</v>
      </c>
      <c r="B216" s="196" t="s">
        <v>2212</v>
      </c>
      <c r="C216" s="135" t="str">
        <f>"acfr:"&amp;A216</f>
        <v>acfr:Revenues from Rent</v>
      </c>
      <c r="D216" s="120" t="str">
        <f>IF(RIGHT(B216, 8)="Abstract", "Abstract", "Nonoperating Revenues Expenses")</f>
        <v>Nonoperating Revenues Expenses</v>
      </c>
      <c r="E216" s="119"/>
    </row>
    <row r="217" spans="1:5" ht="14">
      <c r="A217" s="196" t="s">
        <v>2217</v>
      </c>
      <c r="B217" s="196" t="s">
        <v>2216</v>
      </c>
      <c r="C217" s="135" t="str">
        <f>"acfr:"&amp;A217</f>
        <v>acfr:Revenues from Rents and Royalties</v>
      </c>
      <c r="D217" s="120" t="str">
        <f>IF(RIGHT(B217, 8)="Abstract", "Abstract", "Nonoperating Revenues Expenses")</f>
        <v>Nonoperating Revenues Expenses</v>
      </c>
      <c r="E217" s="119"/>
    </row>
    <row r="218" spans="1:5" ht="14">
      <c r="A218" s="196" t="s">
        <v>2215</v>
      </c>
      <c r="B218" s="196" t="s">
        <v>2214</v>
      </c>
      <c r="C218" s="135" t="str">
        <f>"acfr:"&amp;A218</f>
        <v>acfr:Revenues from Royalties</v>
      </c>
      <c r="D218" s="120" t="str">
        <f>IF(RIGHT(B218, 8)="Abstract", "Abstract", "Nonoperating Revenues Expenses")</f>
        <v>Nonoperating Revenues Expenses</v>
      </c>
      <c r="E218" s="119"/>
    </row>
    <row r="219" spans="1:5" ht="14">
      <c r="A219" s="196" t="s">
        <v>2087</v>
      </c>
      <c r="B219" s="196" t="s">
        <v>2086</v>
      </c>
      <c r="C219" s="135" t="str">
        <f>"acfr:"&amp;A219</f>
        <v>acfr:Revenues from Sales and Use Tax</v>
      </c>
      <c r="D219" s="120" t="str">
        <f>IF(RIGHT(B219, 8)="Abstract", "Abstract", "Nonoperating Revenues Expenses")</f>
        <v>Nonoperating Revenues Expenses</v>
      </c>
      <c r="E219" s="119"/>
    </row>
    <row r="220" spans="1:5" ht="14">
      <c r="A220" s="196" t="s">
        <v>2079</v>
      </c>
      <c r="B220" s="196" t="s">
        <v>2078</v>
      </c>
      <c r="C220" s="135" t="str">
        <f>"acfr:"&amp;A220</f>
        <v>acfr:Revenues from Sales Tax</v>
      </c>
      <c r="D220" s="120" t="str">
        <f>IF(RIGHT(B220, 8)="Abstract", "Abstract", "Nonoperating Revenues Expenses")</f>
        <v>Nonoperating Revenues Expenses</v>
      </c>
      <c r="E220" s="119"/>
    </row>
    <row r="221" spans="1:5" ht="14">
      <c r="A221" s="196" t="s">
        <v>2146</v>
      </c>
      <c r="B221" s="196" t="s">
        <v>2145</v>
      </c>
      <c r="C221" s="135" t="str">
        <f>"acfr:"&amp;A221</f>
        <v>acfr:Revenues from Special Assessments</v>
      </c>
      <c r="D221" s="120" t="str">
        <f>IF(RIGHT(B221, 8)="Abstract", "Abstract", "Nonoperating Revenues Expenses")</f>
        <v>Nonoperating Revenues Expenses</v>
      </c>
      <c r="E221" s="119"/>
    </row>
    <row r="222" spans="1:5" ht="14">
      <c r="A222" s="196" t="s">
        <v>2134</v>
      </c>
      <c r="B222" s="196" t="s">
        <v>2133</v>
      </c>
      <c r="C222" s="135" t="str">
        <f>"acfr:"&amp;A222</f>
        <v>acfr:Revenues from Sub Marginal Land Act</v>
      </c>
      <c r="D222" s="120" t="str">
        <f>IF(RIGHT(B222, 8)="Abstract", "Abstract", "Nonoperating Revenues Expenses")</f>
        <v>Nonoperating Revenues Expenses</v>
      </c>
      <c r="E222" s="119"/>
    </row>
    <row r="223" spans="1:5" ht="14">
      <c r="A223" s="196" t="s">
        <v>2225</v>
      </c>
      <c r="B223" s="196" t="s">
        <v>2224</v>
      </c>
      <c r="C223" s="135" t="str">
        <f>"acfr:"&amp;A223</f>
        <v>acfr:Revenues from Subsidies</v>
      </c>
      <c r="D223" s="120" t="str">
        <f>IF(RIGHT(B223, 8)="Abstract", "Abstract", "Nonoperating Revenues Expenses")</f>
        <v>Nonoperating Revenues Expenses</v>
      </c>
      <c r="E223" s="119"/>
    </row>
    <row r="224" spans="1:5" ht="14">
      <c r="A224" s="196" t="s">
        <v>2136</v>
      </c>
      <c r="B224" s="196" t="s">
        <v>2135</v>
      </c>
      <c r="C224" s="135" t="str">
        <f>"acfr:"&amp;A224</f>
        <v>acfr:Revenues from Tax Reverted Property</v>
      </c>
      <c r="D224" s="120" t="str">
        <f>IF(RIGHT(B224, 8)="Abstract", "Abstract", "Nonoperating Revenues Expenses")</f>
        <v>Nonoperating Revenues Expenses</v>
      </c>
      <c r="E224" s="119"/>
    </row>
    <row r="225" spans="1:5" ht="14">
      <c r="A225" s="196" t="s">
        <v>2119</v>
      </c>
      <c r="B225" s="196" t="s">
        <v>2118</v>
      </c>
      <c r="C225" s="135" t="str">
        <f>"acfr:"&amp;A225</f>
        <v>acfr:Revenues from Taxes</v>
      </c>
      <c r="D225" s="120" t="str">
        <f>IF(RIGHT(B225, 8)="Abstract", "Abstract", "Nonoperating Revenues Expenses")</f>
        <v>Nonoperating Revenues Expenses</v>
      </c>
      <c r="E225" s="119"/>
    </row>
    <row r="226" spans="1:5" ht="14">
      <c r="A226" s="196" t="s">
        <v>2049</v>
      </c>
      <c r="B226" s="196" t="s">
        <v>2048</v>
      </c>
      <c r="C226" s="135" t="str">
        <f>"acfr:"&amp;A226</f>
        <v>acfr:Revenues from Trailer Tax</v>
      </c>
      <c r="D226" s="120" t="str">
        <f>IF(RIGHT(B226, 8)="Abstract", "Abstract", "Nonoperating Revenues Expenses")</f>
        <v>Nonoperating Revenues Expenses</v>
      </c>
      <c r="E226" s="119"/>
    </row>
    <row r="227" spans="1:5" ht="14">
      <c r="A227" s="196" t="s">
        <v>2061</v>
      </c>
      <c r="B227" s="196" t="s">
        <v>2060</v>
      </c>
      <c r="C227" s="135" t="str">
        <f>"acfr:"&amp;A227</f>
        <v>acfr:Revenues from Transaction Privilege Tax</v>
      </c>
      <c r="D227" s="120" t="str">
        <f>IF(RIGHT(B227, 8)="Abstract", "Abstract", "Nonoperating Revenues Expenses")</f>
        <v>Nonoperating Revenues Expenses</v>
      </c>
      <c r="E227" s="119"/>
    </row>
    <row r="228" spans="1:5" ht="14">
      <c r="A228" s="196" t="s">
        <v>2107</v>
      </c>
      <c r="B228" s="196" t="s">
        <v>2106</v>
      </c>
      <c r="C228" s="135" t="str">
        <f>"acfr:"&amp;A228</f>
        <v>acfr:Revenues from Transfer Stamps Tax</v>
      </c>
      <c r="D228" s="120" t="str">
        <f>IF(RIGHT(B228, 8)="Abstract", "Abstract", "Nonoperating Revenues Expenses")</f>
        <v>Nonoperating Revenues Expenses</v>
      </c>
      <c r="E228" s="119"/>
    </row>
    <row r="229" spans="1:5" ht="14">
      <c r="A229" s="196" t="s">
        <v>2097</v>
      </c>
      <c r="B229" s="196" t="s">
        <v>2096</v>
      </c>
      <c r="C229" s="135" t="str">
        <f>"acfr:"&amp;A229</f>
        <v>acfr:Revenues from Unclaimed Property</v>
      </c>
      <c r="D229" s="120" t="str">
        <f>IF(RIGHT(B229, 8)="Abstract", "Abstract", "Nonoperating Revenues Expenses")</f>
        <v>Nonoperating Revenues Expenses</v>
      </c>
      <c r="E229" s="119"/>
    </row>
    <row r="230" spans="1:5" ht="14">
      <c r="A230" s="196" t="s">
        <v>2083</v>
      </c>
      <c r="B230" s="196" t="s">
        <v>2082</v>
      </c>
      <c r="C230" s="135" t="str">
        <f>"acfr:"&amp;A230</f>
        <v>acfr:Revenues from Usage of Utilities Tax</v>
      </c>
      <c r="D230" s="120" t="str">
        <f>IF(RIGHT(B230, 8)="Abstract", "Abstract", "Nonoperating Revenues Expenses")</f>
        <v>Nonoperating Revenues Expenses</v>
      </c>
      <c r="E230" s="119"/>
    </row>
    <row r="231" spans="1:5" ht="14">
      <c r="A231" s="196" t="s">
        <v>2111</v>
      </c>
      <c r="B231" s="196" t="s">
        <v>2110</v>
      </c>
      <c r="C231" s="135" t="str">
        <f>"acfr:"&amp;A231</f>
        <v>acfr:Revenues from Vehicles Tax</v>
      </c>
      <c r="D231" s="120" t="str">
        <f>IF(RIGHT(B231, 8)="Abstract", "Abstract", "Nonoperating Revenues Expenses")</f>
        <v>Nonoperating Revenues Expenses</v>
      </c>
      <c r="E231" s="119"/>
    </row>
    <row r="232" spans="1:5" ht="14">
      <c r="A232" s="196" t="s">
        <v>2237</v>
      </c>
      <c r="B232" s="196" t="s">
        <v>2236</v>
      </c>
      <c r="C232" s="135" t="str">
        <f>"acfr:"&amp;A232</f>
        <v>acfr:State Appropriations</v>
      </c>
      <c r="D232" s="120" t="str">
        <f>IF(RIGHT(B232, 8)="Abstract", "Abstract", "Nonoperating Revenues Expenses")</f>
        <v>Nonoperating Revenues Expenses</v>
      </c>
      <c r="E232" s="119"/>
    </row>
    <row r="233" spans="1:5" ht="14">
      <c r="A233" s="196" t="s">
        <v>2199</v>
      </c>
      <c r="B233" s="196" t="s">
        <v>2198</v>
      </c>
      <c r="C233" s="135" t="str">
        <f>"acfr:"&amp;A233</f>
        <v>acfr:State Capital Grants</v>
      </c>
      <c r="D233" s="120" t="str">
        <f>IF(RIGHT(B233, 8)="Abstract", "Abstract", "Nonoperating Revenues Expenses")</f>
        <v>Nonoperating Revenues Expenses</v>
      </c>
      <c r="E233" s="119"/>
    </row>
    <row r="234" spans="1:5" ht="14">
      <c r="A234" s="196" t="s">
        <v>2177</v>
      </c>
      <c r="B234" s="196" t="s">
        <v>2176</v>
      </c>
      <c r="C234" s="135" t="str">
        <f>"acfr:"&amp;A234</f>
        <v>acfr:State Grants, Court Equity</v>
      </c>
      <c r="D234" s="120" t="str">
        <f>IF(RIGHT(B234, 8)="Abstract", "Abstract", "Nonoperating Revenues Expenses")</f>
        <v>Nonoperating Revenues Expenses</v>
      </c>
      <c r="E234" s="119"/>
    </row>
    <row r="235" spans="1:5" ht="14">
      <c r="A235" s="196" t="s">
        <v>2187</v>
      </c>
      <c r="B235" s="196" t="s">
        <v>2186</v>
      </c>
      <c r="C235" s="135" t="str">
        <f>"acfr:"&amp;A235</f>
        <v>acfr:State Grants, Crime Victims Rights</v>
      </c>
      <c r="D235" s="120" t="str">
        <f>IF(RIGHT(B235, 8)="Abstract", "Abstract", "Nonoperating Revenues Expenses")</f>
        <v>Nonoperating Revenues Expenses</v>
      </c>
      <c r="E235" s="119"/>
    </row>
    <row r="236" spans="1:5" ht="14">
      <c r="A236" s="196" t="s">
        <v>2185</v>
      </c>
      <c r="B236" s="196" t="s">
        <v>2184</v>
      </c>
      <c r="C236" s="135" t="str">
        <f>"acfr:"&amp;A236</f>
        <v>acfr:State Grants, Culture and Recreation</v>
      </c>
      <c r="D236" s="120" t="str">
        <f>IF(RIGHT(B236, 8)="Abstract", "Abstract", "Nonoperating Revenues Expenses")</f>
        <v>Nonoperating Revenues Expenses</v>
      </c>
      <c r="E236" s="119"/>
    </row>
    <row r="237" spans="1:5" ht="14">
      <c r="A237" s="196" t="s">
        <v>2173</v>
      </c>
      <c r="B237" s="196" t="s">
        <v>2172</v>
      </c>
      <c r="C237" s="135" t="str">
        <f>"acfr:"&amp;A237</f>
        <v>acfr:State Grants, Drug Case Information Management Account</v>
      </c>
      <c r="D237" s="120" t="str">
        <f>IF(RIGHT(B237, 8)="Abstract", "Abstract", "Nonoperating Revenues Expenses")</f>
        <v>Nonoperating Revenues Expenses</v>
      </c>
      <c r="E237" s="119"/>
    </row>
    <row r="238" spans="1:5" ht="14">
      <c r="A238" s="196" t="s">
        <v>2171</v>
      </c>
      <c r="B238" s="196" t="s">
        <v>2170</v>
      </c>
      <c r="C238" s="135" t="str">
        <f>"acfr:"&amp;A238</f>
        <v>acfr:State Grants, Drunk Driving Case Flow Assistance</v>
      </c>
      <c r="D238" s="120" t="str">
        <f>IF(RIGHT(B238, 8)="Abstract", "Abstract", "Nonoperating Revenues Expenses")</f>
        <v>Nonoperating Revenues Expenses</v>
      </c>
      <c r="E238" s="119"/>
    </row>
    <row r="239" spans="1:5" ht="14">
      <c r="A239" s="196" t="s">
        <v>2181</v>
      </c>
      <c r="B239" s="196" t="s">
        <v>2180</v>
      </c>
      <c r="C239" s="135" t="str">
        <f>"acfr:"&amp;A239</f>
        <v>acfr:State Grants, Health</v>
      </c>
      <c r="D239" s="120" t="str">
        <f>IF(RIGHT(B239, 8)="Abstract", "Abstract", "Nonoperating Revenues Expenses")</f>
        <v>Nonoperating Revenues Expenses</v>
      </c>
      <c r="E239" s="119"/>
    </row>
    <row r="240" spans="1:5" ht="14">
      <c r="A240" s="196" t="s">
        <v>2175</v>
      </c>
      <c r="B240" s="196" t="s">
        <v>2174</v>
      </c>
      <c r="C240" s="135" t="str">
        <f>"acfr:"&amp;A240</f>
        <v>acfr:State Grants, Highway and Streets</v>
      </c>
      <c r="D240" s="120" t="str">
        <f>IF(RIGHT(B240, 8)="Abstract", "Abstract", "Nonoperating Revenues Expenses")</f>
        <v>Nonoperating Revenues Expenses</v>
      </c>
      <c r="E240" s="119"/>
    </row>
    <row r="241" spans="1:5" ht="14">
      <c r="A241" s="196" t="s">
        <v>2189</v>
      </c>
      <c r="B241" s="196" t="s">
        <v>2188</v>
      </c>
      <c r="C241" s="135" t="str">
        <f>"acfr:"&amp;A241</f>
        <v>acfr:State Grants, Indigent Defense Grant</v>
      </c>
      <c r="D241" s="120" t="str">
        <f>IF(RIGHT(B241, 8)="Abstract", "Abstract", "Nonoperating Revenues Expenses")</f>
        <v>Nonoperating Revenues Expenses</v>
      </c>
      <c r="E241" s="119"/>
    </row>
    <row r="242" spans="1:5" ht="14">
      <c r="A242" s="196" t="s">
        <v>2193</v>
      </c>
      <c r="B242" s="196" t="s">
        <v>2192</v>
      </c>
      <c r="C242" s="135" t="str">
        <f>"acfr:"&amp;A242</f>
        <v>acfr:State Grants, Local Community Stabilization Share</v>
      </c>
      <c r="D242" s="120" t="str">
        <f>IF(RIGHT(B242, 8)="Abstract", "Abstract", "Nonoperating Revenues Expenses")</f>
        <v>Nonoperating Revenues Expenses</v>
      </c>
      <c r="E242" s="119"/>
    </row>
    <row r="243" spans="1:5" ht="14">
      <c r="A243" s="196" t="s">
        <v>2169</v>
      </c>
      <c r="B243" s="196" t="s">
        <v>2168</v>
      </c>
      <c r="C243" s="135" t="str">
        <f>"acfr:"&amp;A243</f>
        <v>acfr:State Grants, Public Safety</v>
      </c>
      <c r="D243" s="120" t="str">
        <f>IF(RIGHT(B243, 8)="Abstract", "Abstract", "Nonoperating Revenues Expenses")</f>
        <v>Nonoperating Revenues Expenses</v>
      </c>
      <c r="E243" s="119"/>
    </row>
    <row r="244" spans="1:5" ht="14">
      <c r="A244" s="196" t="s">
        <v>2179</v>
      </c>
      <c r="B244" s="196" t="s">
        <v>2178</v>
      </c>
      <c r="C244" s="135" t="str">
        <f>"acfr:"&amp;A244</f>
        <v>acfr:State Grants, Sanitation</v>
      </c>
      <c r="D244" s="120" t="str">
        <f>IF(RIGHT(B244, 8)="Abstract", "Abstract", "Nonoperating Revenues Expenses")</f>
        <v>Nonoperating Revenues Expenses</v>
      </c>
      <c r="E244" s="119"/>
    </row>
    <row r="245" spans="1:5" ht="14">
      <c r="A245" s="196" t="s">
        <v>2197</v>
      </c>
      <c r="B245" s="196" t="s">
        <v>2196</v>
      </c>
      <c r="C245" s="135" t="str">
        <f>"acfr:"&amp;A245</f>
        <v>acfr:State Grants, Special Election Reimbursement</v>
      </c>
      <c r="D245" s="120" t="str">
        <f>IF(RIGHT(B245, 8)="Abstract", "Abstract", "Nonoperating Revenues Expenses")</f>
        <v>Nonoperating Revenues Expenses</v>
      </c>
      <c r="E245" s="119"/>
    </row>
    <row r="246" spans="1:5" ht="14">
      <c r="A246" s="196" t="s">
        <v>2191</v>
      </c>
      <c r="B246" s="196" t="s">
        <v>2190</v>
      </c>
      <c r="C246" s="135" t="str">
        <f>"acfr:"&amp;A246</f>
        <v>acfr:State Grants, State Revenue Sharing</v>
      </c>
      <c r="D246" s="120" t="str">
        <f>IF(RIGHT(B246, 8)="Abstract", "Abstract", "Nonoperating Revenues Expenses")</f>
        <v>Nonoperating Revenues Expenses</v>
      </c>
      <c r="E246" s="119"/>
    </row>
    <row r="247" spans="1:5" ht="14">
      <c r="A247" s="196" t="s">
        <v>2195</v>
      </c>
      <c r="B247" s="196" t="s">
        <v>2194</v>
      </c>
      <c r="C247" s="135" t="str">
        <f>"acfr:"&amp;A247</f>
        <v>acfr:State Grants, Survey and Remonumentation</v>
      </c>
      <c r="D247" s="120" t="str">
        <f>IF(RIGHT(B247, 8)="Abstract", "Abstract", "Nonoperating Revenues Expenses")</f>
        <v>Nonoperating Revenues Expenses</v>
      </c>
      <c r="E247" s="119"/>
    </row>
    <row r="248" spans="1:5" ht="14">
      <c r="A248" s="196" t="s">
        <v>2183</v>
      </c>
      <c r="B248" s="196" t="s">
        <v>2182</v>
      </c>
      <c r="C248" s="135" t="str">
        <f>"acfr:"&amp;A248</f>
        <v>acfr:State Grants, Welfare</v>
      </c>
      <c r="D248" s="120" t="str">
        <f>IF(RIGHT(B248, 8)="Abstract", "Abstract", "Nonoperating Revenues Expenses")</f>
        <v>Nonoperating Revenues Expenses</v>
      </c>
      <c r="E248" s="119"/>
    </row>
    <row r="249" spans="1:5" ht="14">
      <c r="A249" s="196" t="s">
        <v>2232</v>
      </c>
      <c r="B249" s="196" t="s">
        <v>2231</v>
      </c>
      <c r="C249" s="135" t="str">
        <f>"acfr:"&amp;A249</f>
        <v>acfr:State OPEB Contribution</v>
      </c>
      <c r="D249" s="120" t="str">
        <f>IF(RIGHT(B249, 8)="Abstract", "Abstract", "Nonoperating Revenues Expenses")</f>
        <v>Nonoperating Revenues Expenses</v>
      </c>
      <c r="E249" s="119"/>
    </row>
    <row r="250" spans="1:5" ht="14">
      <c r="A250" s="196" t="s">
        <v>2230</v>
      </c>
      <c r="B250" s="196" t="s">
        <v>2229</v>
      </c>
      <c r="C250" s="135" t="str">
        <f>"acfr:"&amp;A250</f>
        <v>acfr:State Retirement Plan Contributions</v>
      </c>
      <c r="D250" s="120" t="str">
        <f>IF(RIGHT(B250, 8)="Abstract", "Abstract", "Nonoperating Revenues Expenses")</f>
        <v>Nonoperating Revenues Expenses</v>
      </c>
      <c r="E250" s="119"/>
    </row>
    <row r="251" spans="1:5" ht="14">
      <c r="A251" s="196" t="s">
        <v>1248</v>
      </c>
      <c r="B251" s="196" t="s">
        <v>2140</v>
      </c>
      <c r="C251" s="135" t="str">
        <f>"acfr:"&amp;A251</f>
        <v>acfr:Taxes and Tax Related Revenues</v>
      </c>
      <c r="D251" s="120" t="str">
        <f>IF(RIGHT(B251, 8)="Abstract", "Abstract", "Nonoperating Revenues Expenses")</f>
        <v>Nonoperating Revenues Expenses</v>
      </c>
      <c r="E251" s="119"/>
    </row>
    <row r="252" spans="1:5" ht="14">
      <c r="A252" s="196" t="s">
        <v>2282</v>
      </c>
      <c r="B252" s="196" t="s">
        <v>2281</v>
      </c>
      <c r="C252" s="135" t="str">
        <f>"acfr:"&amp;A252</f>
        <v>acfr:Change in Accounting Principle</v>
      </c>
      <c r="D252" s="120" t="str">
        <f>IF(RIGHT(B252, 8)="Abstract", "Abstract", "Net Position")</f>
        <v>Net Position</v>
      </c>
      <c r="E252" s="119"/>
    </row>
    <row r="253" spans="1:5" ht="14">
      <c r="A253" s="196" t="s">
        <v>2284</v>
      </c>
      <c r="B253" s="196" t="s">
        <v>2283</v>
      </c>
      <c r="C253" s="135" t="str">
        <f>"acfr:"&amp;A253</f>
        <v>acfr:Net Position, Restated</v>
      </c>
      <c r="D253" s="120" t="str">
        <f>IF(RIGHT(B253, 8)="Abstract", "Abstract", "Net Position")</f>
        <v>Net Position</v>
      </c>
      <c r="E253" s="119"/>
    </row>
    <row r="254" spans="1:5" ht="14">
      <c r="A254" s="196" t="s">
        <v>1272</v>
      </c>
      <c r="B254" s="196" t="s">
        <v>2276</v>
      </c>
      <c r="C254" s="135" t="str">
        <f>"acfr:"&amp;A254</f>
        <v>acfr:Bond or Insurance Recoveries</v>
      </c>
      <c r="D254" s="120" t="str">
        <f>IF(RIGHT(B254, 8)="Abstract", "Abstract", "Capital Contributions")</f>
        <v>Capital Contributions</v>
      </c>
      <c r="E254" s="119"/>
    </row>
    <row r="255" spans="1:5" ht="14">
      <c r="A255" s="196" t="s">
        <v>2270</v>
      </c>
      <c r="B255" s="196" t="s">
        <v>2269</v>
      </c>
      <c r="C255" s="135" t="str">
        <f>"acfr:"&amp;A255</f>
        <v>acfr:Capital Contributions and Transfers</v>
      </c>
      <c r="D255" s="120" t="str">
        <f>IF(RIGHT(B255, 8)="Abstract", "Abstract", "Capital Contributions")</f>
        <v>Capital Contributions</v>
      </c>
      <c r="E255" s="119"/>
    </row>
    <row r="256" spans="1:5" ht="14">
      <c r="A256" s="196" t="s">
        <v>2264</v>
      </c>
      <c r="B256" s="196" t="s">
        <v>2264</v>
      </c>
      <c r="C256" s="135" t="str">
        <f>"acfr:"&amp;A256</f>
        <v>acfr:Contributions</v>
      </c>
      <c r="D256" s="120" t="str">
        <f>IF(RIGHT(B256, 8)="Abstract", "Abstract", "Capital Contributions")</f>
        <v>Capital Contributions</v>
      </c>
      <c r="E256" s="119"/>
    </row>
    <row r="257" spans="1:5" ht="14">
      <c r="A257" s="196" t="s">
        <v>2261</v>
      </c>
      <c r="B257" s="196" t="s">
        <v>2260</v>
      </c>
      <c r="C257" s="135" t="str">
        <f>"acfr:"&amp;A257</f>
        <v>acfr:Contributions from Citizens and Developers</v>
      </c>
      <c r="D257" s="120" t="str">
        <f>IF(RIGHT(B257, 8)="Abstract", "Abstract", "Capital Contributions")</f>
        <v>Capital Contributions</v>
      </c>
      <c r="E257" s="119"/>
    </row>
    <row r="258" spans="1:5" ht="14">
      <c r="A258" s="196" t="s">
        <v>2259</v>
      </c>
      <c r="B258" s="196" t="s">
        <v>2258</v>
      </c>
      <c r="C258" s="135" t="str">
        <f>"acfr:"&amp;A258</f>
        <v>acfr:Contributions, Capital</v>
      </c>
      <c r="D258" s="120" t="str">
        <f>IF(RIGHT(B258, 8)="Abstract", "Abstract", "Capital Contributions")</f>
        <v>Capital Contributions</v>
      </c>
      <c r="E258" s="119"/>
    </row>
    <row r="259" spans="1:5" ht="14">
      <c r="A259" s="196" t="s">
        <v>2263</v>
      </c>
      <c r="B259" s="196" t="s">
        <v>2262</v>
      </c>
      <c r="C259" s="135" t="str">
        <f>"acfr:"&amp;A259</f>
        <v>acfr:Contributions, Other</v>
      </c>
      <c r="D259" s="120" t="str">
        <f>IF(RIGHT(B259, 8)="Abstract", "Abstract", "Capital Contributions")</f>
        <v>Capital Contributions</v>
      </c>
      <c r="E259" s="119"/>
    </row>
    <row r="260" spans="1:5" ht="14">
      <c r="A260" s="196" t="s">
        <v>2272</v>
      </c>
      <c r="B260" s="196" t="s">
        <v>2277</v>
      </c>
      <c r="C260" s="135" t="str">
        <f>"acfr:"&amp;A260</f>
        <v>acfr:Other Financing Sources</v>
      </c>
      <c r="D260" s="120" t="str">
        <f>IF(RIGHT(B260, 8)="Abstract", "Abstract", "Capital Contributions")</f>
        <v>Capital Contributions</v>
      </c>
      <c r="E260" s="119"/>
    </row>
    <row r="261" spans="1:5" ht="14">
      <c r="A261" s="196" t="s">
        <v>1269</v>
      </c>
      <c r="B261" s="196" t="s">
        <v>2271</v>
      </c>
      <c r="C261" s="135" t="str">
        <f>"acfr:"&amp;A261</f>
        <v>acfr:Other Financing Sources, Lease Financing</v>
      </c>
      <c r="D261" s="120" t="str">
        <f>IF(RIGHT(B261, 8)="Abstract", "Abstract", "Capital Contributions")</f>
        <v>Capital Contributions</v>
      </c>
      <c r="E261" s="119"/>
    </row>
    <row r="262" spans="1:5" ht="14">
      <c r="A262" s="196" t="s">
        <v>1271</v>
      </c>
      <c r="B262" s="196" t="s">
        <v>2275</v>
      </c>
      <c r="C262" s="135" t="str">
        <f>"acfr:"&amp;A262</f>
        <v>acfr:Premium on Bonds or Notes</v>
      </c>
      <c r="D262" s="120" t="str">
        <f>IF(RIGHT(B262, 8)="Abstract", "Abstract", "Capital Contributions")</f>
        <v>Capital Contributions</v>
      </c>
      <c r="E262" s="119"/>
    </row>
    <row r="263" spans="1:5" ht="14">
      <c r="A263" s="196" t="s">
        <v>1258</v>
      </c>
      <c r="B263" s="196" t="s">
        <v>2278</v>
      </c>
      <c r="C263" s="135" t="str">
        <f>"acfr:"&amp;A263</f>
        <v>acfr:Proceeds from Bond and Note Issuance</v>
      </c>
      <c r="D263" s="120" t="str">
        <f>IF(RIGHT(B263, 8)="Abstract", "Abstract", "Capital Contributions")</f>
        <v>Capital Contributions</v>
      </c>
      <c r="E263" s="119"/>
    </row>
    <row r="264" spans="1:5" ht="14">
      <c r="A264" s="196" t="s">
        <v>2274</v>
      </c>
      <c r="B264" s="196" t="s">
        <v>2273</v>
      </c>
      <c r="C264" s="135" t="str">
        <f>"acfr:"&amp;A264</f>
        <v>acfr:Proceeds from Sale of Bonds, Notes</v>
      </c>
      <c r="D264" s="120" t="str">
        <f>IF(RIGHT(B264, 8)="Abstract", "Abstract", "Capital Contributions")</f>
        <v>Capital Contributions</v>
      </c>
      <c r="E264" s="119"/>
    </row>
    <row r="265" spans="1:5" ht="14">
      <c r="A265" s="196" t="s">
        <v>1265</v>
      </c>
      <c r="B265" s="196" t="s">
        <v>2265</v>
      </c>
      <c r="C265" s="135" t="str">
        <f>"acfr:"&amp;A265</f>
        <v>acfr:Transfer of Capital Assets In</v>
      </c>
      <c r="D265" s="120" t="str">
        <f>IF(RIGHT(B265, 8)="Abstract", "Abstract", "Capital Contributions")</f>
        <v>Capital Contributions</v>
      </c>
      <c r="E265" s="119"/>
    </row>
    <row r="266" spans="1:5" ht="14">
      <c r="A266" s="196" t="s">
        <v>2268</v>
      </c>
      <c r="B266" s="196" t="s">
        <v>2267</v>
      </c>
      <c r="C266" s="135" t="str">
        <f>"acfr:"&amp;A266</f>
        <v>acfr:Transfers of Capital Assets From (To) Other Funds</v>
      </c>
      <c r="D266" s="120" t="str">
        <f>IF(RIGHT(B266, 8)="Abstract", "Abstract", "Capital Contributions")</f>
        <v>Capital Contributions</v>
      </c>
      <c r="E266" s="119"/>
    </row>
    <row r="267" spans="1:5" ht="14">
      <c r="A267" s="196" t="s">
        <v>1266</v>
      </c>
      <c r="B267" s="196" t="s">
        <v>2266</v>
      </c>
      <c r="C267" s="135" t="str">
        <f>"acfr:"&amp;A267</f>
        <v>acfr:Transfers of Capital Assets Out</v>
      </c>
      <c r="D267" s="120" t="str">
        <f>IF(RIGHT(B267, 8)="Abstract", "Abstract", "Capital Contributions")</f>
        <v>Capital Contributions</v>
      </c>
      <c r="E267" s="119"/>
    </row>
    <row r="268" spans="1:5" ht="14">
      <c r="A268" s="196" t="s">
        <v>2121</v>
      </c>
      <c r="B268" s="196" t="s">
        <v>2120</v>
      </c>
      <c r="C268" s="135" t="str">
        <f>"acfr:"&amp;A268</f>
        <v>acfr:Allowances [Abstract]</v>
      </c>
      <c r="D268" s="120" t="str">
        <f>IF(RIGHT(B268, 8)="Abstract", "Abstract", "Nonoperating Revenues Expenses")</f>
        <v>Abstract</v>
      </c>
      <c r="E268" s="119"/>
    </row>
    <row r="269" spans="1:5" ht="14">
      <c r="A269" s="196" t="s">
        <v>1951</v>
      </c>
      <c r="B269" s="196" t="s">
        <v>1950</v>
      </c>
      <c r="C269" s="135" t="str">
        <f>"acfr:"&amp;A269</f>
        <v>acfr:Benefits Expense, Pension and OPEB [Abstract]</v>
      </c>
      <c r="D269" s="120" t="str">
        <f>IF(RIGHT(B269, 8)="Abstract", "Abstract", "Operating Expenses")</f>
        <v>Abstract</v>
      </c>
      <c r="E269" s="119"/>
    </row>
    <row r="270" spans="1:5" ht="14">
      <c r="A270" s="196" t="s">
        <v>1769</v>
      </c>
      <c r="B270" s="196" t="s">
        <v>1768</v>
      </c>
      <c r="C270" s="135" t="str">
        <f>"acfr:"&amp;A270</f>
        <v>acfr:Capital Contributions and Transfers [Abstract]</v>
      </c>
      <c r="D270" s="120" t="str">
        <f>IF(RIGHT(B270, 8)="Abstract", "Abstract", "Capital Contributions")</f>
        <v>Abstract</v>
      </c>
      <c r="E270" s="119"/>
    </row>
    <row r="271" spans="1:5" ht="14">
      <c r="A271" s="196" t="s">
        <v>1745</v>
      </c>
      <c r="B271" s="196" t="s">
        <v>1744</v>
      </c>
      <c r="C271" s="135" t="str">
        <f>"acfr:"&amp;A271</f>
        <v>acfr:Charges for Services, Fines and Forfeitures [Abstract]</v>
      </c>
      <c r="D271" s="120" t="str">
        <f>IF(RIGHT(B271, 8)="Abstract", "Abstract", "Operating Revenues")</f>
        <v>Abstract</v>
      </c>
      <c r="E271" s="119"/>
    </row>
    <row r="272" spans="1:5" ht="14">
      <c r="A272" s="196" t="s">
        <v>1785</v>
      </c>
      <c r="B272" s="196" t="s">
        <v>1784</v>
      </c>
      <c r="C272" s="135" t="str">
        <f>"acfr:"&amp;A272</f>
        <v>acfr:Charges for Services, General [Abstract]</v>
      </c>
      <c r="D272" s="120" t="str">
        <f>IF(RIGHT(B272, 8)="Abstract", "Abstract", "Operating Revenues")</f>
        <v>Abstract</v>
      </c>
      <c r="E272" s="119"/>
    </row>
    <row r="273" spans="1:5" ht="14">
      <c r="A273" s="196" t="s">
        <v>1834</v>
      </c>
      <c r="B273" s="196" t="s">
        <v>1833</v>
      </c>
      <c r="C273" s="135" t="str">
        <f>"acfr:"&amp;A273</f>
        <v>acfr:Charges for Services, Licenses and Permits Revenues [Abstract]</v>
      </c>
      <c r="D273" s="120" t="str">
        <f>IF(RIGHT(B273, 8)="Abstract", "Abstract", "Operating Revenues")</f>
        <v>Abstract</v>
      </c>
      <c r="E273" s="119"/>
    </row>
    <row r="274" spans="1:5" ht="14">
      <c r="A274" s="196" t="s">
        <v>1771</v>
      </c>
      <c r="B274" s="196" t="s">
        <v>1770</v>
      </c>
      <c r="C274" s="135" t="str">
        <f>"acfr:"&amp;A274</f>
        <v>acfr:Contributions [Abstract]</v>
      </c>
      <c r="D274" s="120" t="str">
        <f>IF(RIGHT(B274, 8)="Abstract", "Abstract", "Capital Contributions")</f>
        <v>Abstract</v>
      </c>
      <c r="E274" s="119"/>
    </row>
    <row r="275" spans="1:5" ht="14">
      <c r="A275" s="196" t="s">
        <v>1753</v>
      </c>
      <c r="B275" s="196" t="s">
        <v>1752</v>
      </c>
      <c r="C275" s="135" t="str">
        <f>"acfr:"&amp;A275</f>
        <v>acfr:Contributions from Local Units [Abstract]</v>
      </c>
      <c r="D275" s="120" t="str">
        <f>IF(RIGHT(B275, 8)="Abstract", "Abstract", "Nonoperating Revenues Expenses")</f>
        <v>Abstract</v>
      </c>
      <c r="E275" s="119"/>
    </row>
    <row r="276" spans="1:5" ht="14">
      <c r="A276" s="196" t="s">
        <v>1751</v>
      </c>
      <c r="B276" s="196" t="s">
        <v>1750</v>
      </c>
      <c r="C276" s="135" t="str">
        <f>"acfr:"&amp;A276</f>
        <v>acfr:Expenses for Lottery Activities [Abstract]</v>
      </c>
      <c r="D276" s="120" t="str">
        <f>IF(RIGHT(B276, 8)="Abstract", "Abstract", "Operating Expenses")</f>
        <v>Abstract</v>
      </c>
      <c r="E276" s="119"/>
    </row>
    <row r="277" spans="1:5" ht="14">
      <c r="A277" s="196" t="s">
        <v>1765</v>
      </c>
      <c r="B277" s="196" t="s">
        <v>1764</v>
      </c>
      <c r="C277" s="135" t="str">
        <f>"acfr:"&amp;A277</f>
        <v>acfr:Grants, Contributions and Donations [Abstract]</v>
      </c>
      <c r="D277" s="120" t="str">
        <f>IF(RIGHT(B277, 8)="Abstract", "Abstract", "Nonoperating Revenues Expenses")</f>
        <v>Abstract</v>
      </c>
      <c r="E277" s="119"/>
    </row>
    <row r="278" spans="1:5" ht="14">
      <c r="A278" s="196" t="s">
        <v>1749</v>
      </c>
      <c r="B278" s="196" t="s">
        <v>1748</v>
      </c>
      <c r="C278" s="135" t="str">
        <f>"acfr:"&amp;A278</f>
        <v>acfr:Health Operating Expenses [Abstract]</v>
      </c>
      <c r="D278" s="120" t="str">
        <f>IF(RIGHT(B278, 8)="Abstract", "Abstract", "Operating Expenses")</f>
        <v>Abstract</v>
      </c>
      <c r="E278" s="119"/>
    </row>
    <row r="279" spans="1:5" ht="14">
      <c r="A279" s="196" t="s">
        <v>1757</v>
      </c>
      <c r="B279" s="196" t="s">
        <v>1756</v>
      </c>
      <c r="C279" s="135" t="str">
        <f>"acfr:"&amp;A279</f>
        <v>acfr:Intergovernmental Revenue [Abstract]</v>
      </c>
      <c r="D279" s="120" t="str">
        <f>IF(RIGHT(B279, 8)="Abstract", "Abstract", "Nonoperating Revenues Expenses")</f>
        <v>Abstract</v>
      </c>
      <c r="E279" s="119"/>
    </row>
    <row r="280" spans="1:5" ht="14">
      <c r="A280" s="196" t="s">
        <v>2148</v>
      </c>
      <c r="B280" s="196" t="s">
        <v>2147</v>
      </c>
      <c r="C280" s="135" t="str">
        <f>"acfr:"&amp;A280</f>
        <v>acfr:Intergovernmental Revenues from Federal Government [Abstract]</v>
      </c>
      <c r="D280" s="120" t="str">
        <f>IF(RIGHT(B280, 8)="Abstract", "Abstract", "Nonoperating Revenues Expenses")</f>
        <v>Abstract</v>
      </c>
      <c r="E280" s="119"/>
    </row>
    <row r="281" spans="1:5" ht="14">
      <c r="A281" s="196" t="s">
        <v>2167</v>
      </c>
      <c r="B281" s="196" t="s">
        <v>2166</v>
      </c>
      <c r="C281" s="135" t="str">
        <f>"acfr:"&amp;A281</f>
        <v>acfr:Intergovernmental Revenues from State Government [Abstract]</v>
      </c>
      <c r="D281" s="120" t="str">
        <f>IF(RIGHT(B281, 8)="Abstract", "Abstract", "Nonoperating Revenues Expenses")</f>
        <v>Abstract</v>
      </c>
      <c r="E281" s="119"/>
    </row>
    <row r="282" spans="1:5" ht="14">
      <c r="A282" s="196" t="s">
        <v>1761</v>
      </c>
      <c r="B282" s="196" t="s">
        <v>1760</v>
      </c>
      <c r="C282" s="135" t="str">
        <f>"acfr:"&amp;A282</f>
        <v>acfr:Investment Income [Abstract]</v>
      </c>
      <c r="D282" s="120" t="str">
        <f>IF(RIGHT(B282, 8)="Abstract", "Abstract", "Nonoperating Revenues Expenses")</f>
        <v>Abstract</v>
      </c>
      <c r="E282" s="119"/>
    </row>
    <row r="283" spans="1:5" ht="14">
      <c r="A283" s="196" t="s">
        <v>1779</v>
      </c>
      <c r="B283" s="196" t="s">
        <v>1778</v>
      </c>
      <c r="C283" s="135" t="str">
        <f>"acfr:"&amp;A283</f>
        <v>acfr:Investment Income and Rentals [Abstract]</v>
      </c>
      <c r="D283" s="120" t="str">
        <f>IF(RIGHT(B283, 8)="Abstract", "Abstract", "Nonoperating Revenues Expenses")</f>
        <v>Abstract</v>
      </c>
      <c r="E283" s="119"/>
    </row>
    <row r="284" spans="1:5" ht="14">
      <c r="A284" s="196" t="s">
        <v>1876</v>
      </c>
      <c r="B284" s="196" t="s">
        <v>1875</v>
      </c>
      <c r="C284" s="135" t="str">
        <f>"acfr:"&amp;A284</f>
        <v>acfr:Lottery Revenues [Abstract]</v>
      </c>
      <c r="D284" s="120" t="str">
        <f>IF(RIGHT(B284, 8)="Abstract", "Abstract", "Operating Revenues")</f>
        <v>Abstract</v>
      </c>
      <c r="E284" s="119"/>
    </row>
    <row r="285" spans="1:5" ht="14">
      <c r="A285" s="196" t="s">
        <v>2280</v>
      </c>
      <c r="B285" s="196" t="s">
        <v>2279</v>
      </c>
      <c r="C285" s="135" t="str">
        <f>"acfr:"&amp;A285</f>
        <v>acfr:Net Position [Abstract]</v>
      </c>
      <c r="D285" s="120" t="str">
        <f>IF(RIGHT(B285, 8)="Abstract", "Abstract", "Net Position")</f>
        <v>Abstract</v>
      </c>
      <c r="E285" s="119"/>
    </row>
    <row r="286" spans="1:5" ht="14">
      <c r="A286" s="196" t="s">
        <v>1759</v>
      </c>
      <c r="B286" s="196" t="s">
        <v>1758</v>
      </c>
      <c r="C286" s="135" t="str">
        <f>"acfr:"&amp;A286</f>
        <v>acfr:Nonoperating Expenses [Abstract]</v>
      </c>
      <c r="D286" s="120" t="str">
        <f>IF(RIGHT(B286, 8)="Abstract", "Abstract", "Nonoperating Revenues Expenses")</f>
        <v>Abstract</v>
      </c>
      <c r="E286" s="119"/>
    </row>
    <row r="287" spans="1:5" ht="14">
      <c r="A287" s="196" t="s">
        <v>1773</v>
      </c>
      <c r="B287" s="196" t="s">
        <v>1772</v>
      </c>
      <c r="C287" s="135" t="str">
        <f>"acfr:"&amp;A287</f>
        <v>acfr:Nonoperating Revenues [Abstract]</v>
      </c>
      <c r="D287" s="120" t="str">
        <f>IF(RIGHT(B287, 8)="Abstract", "Abstract", "Nonoperating Revenues Expenses")</f>
        <v>Abstract</v>
      </c>
      <c r="E287" s="119"/>
    </row>
    <row r="288" spans="1:5" ht="14">
      <c r="A288" s="196" t="s">
        <v>1763</v>
      </c>
      <c r="B288" s="196" t="s">
        <v>1762</v>
      </c>
      <c r="C288" s="135" t="str">
        <f>"acfr:"&amp;A288</f>
        <v>acfr:Nonoperating Revenues Expenses [Abstract]</v>
      </c>
      <c r="D288" s="120" t="str">
        <f>IF(RIGHT(B288, 8)="Abstract", "Abstract", "Nonoperating Revenues Expenses")</f>
        <v>Abstract</v>
      </c>
      <c r="E288" s="119"/>
    </row>
    <row r="289" spans="1:5" ht="14">
      <c r="A289" s="196" t="s">
        <v>1747</v>
      </c>
      <c r="B289" s="196" t="s">
        <v>1746</v>
      </c>
      <c r="C289" s="135" t="str">
        <f>"acfr:"&amp;A289</f>
        <v>acfr:Operating Expenses [Abstract]</v>
      </c>
      <c r="D289" s="120" t="str">
        <f>IF(RIGHT(B289, 8)="Abstract", "Abstract", "Operating Expenses")</f>
        <v>Abstract</v>
      </c>
      <c r="E289" s="119"/>
    </row>
    <row r="290" spans="1:5" ht="14">
      <c r="A290" s="196" t="s">
        <v>1743</v>
      </c>
      <c r="B290" s="196" t="s">
        <v>1742</v>
      </c>
      <c r="C290" s="135" t="str">
        <f>"acfr:"&amp;A290</f>
        <v>acfr:Operating Revenues [Abstract]</v>
      </c>
      <c r="D290" s="120" t="str">
        <f>IF(RIGHT(B290, 8)="Abstract", "Abstract", "Operating Revenues")</f>
        <v>Abstract</v>
      </c>
      <c r="E290" s="119"/>
    </row>
    <row r="291" spans="1:5" ht="14">
      <c r="A291" s="196" t="s">
        <v>1767</v>
      </c>
      <c r="B291" s="196" t="s">
        <v>1766</v>
      </c>
      <c r="C291" s="135" t="str">
        <f>"acfr:"&amp;A291</f>
        <v>acfr:Other Financing Sources [Abstract]</v>
      </c>
      <c r="D291" s="120" t="str">
        <f>IF(RIGHT(B291, 8)="Abstract", "Abstract", "Capital Contributions")</f>
        <v>Abstract</v>
      </c>
      <c r="E291" s="119"/>
    </row>
    <row r="292" spans="1:5" ht="14">
      <c r="A292" s="196" t="s">
        <v>2063</v>
      </c>
      <c r="B292" s="196" t="s">
        <v>2062</v>
      </c>
      <c r="C292" s="135" t="str">
        <f>"acfr:"&amp;A292</f>
        <v>acfr:Property Tax [Abstract]</v>
      </c>
      <c r="D292" s="120" t="str">
        <f>IF(RIGHT(B292, 8)="Abstract", "Abstract", "Nonoperating Revenues Expenses")</f>
        <v>Abstract</v>
      </c>
      <c r="E292" s="119"/>
    </row>
    <row r="293" spans="1:5" ht="14">
      <c r="A293" s="196" t="s">
        <v>1729</v>
      </c>
      <c r="B293" s="196" t="s">
        <v>1728</v>
      </c>
      <c r="C293" s="135" t="str">
        <f>"acfr:"&amp;A293</f>
        <v>acfr:Proprietary Funds, Revenues, Expenses and Changes in Fund Net Position [Abstract]</v>
      </c>
      <c r="D293" s="120" t="str">
        <f>IF(RIGHT(B293, 8)="Abstract", "Abstract", "Operating Revenues")</f>
        <v>Abstract</v>
      </c>
      <c r="E293" s="119"/>
    </row>
    <row r="294" spans="1:5" ht="14">
      <c r="A294" s="196" t="s">
        <v>1783</v>
      </c>
      <c r="B294" s="196" t="s">
        <v>1782</v>
      </c>
      <c r="C294" s="135" t="str">
        <f>"acfr:"&amp;A294</f>
        <v>acfr:Public Works Operating Expenses [Abstract]</v>
      </c>
      <c r="D294" s="120" t="str">
        <f>IF(RIGHT(B294, 8)="Abstract", "Abstract", "Operating Expenses")</f>
        <v>Abstract</v>
      </c>
      <c r="E294" s="119"/>
    </row>
    <row r="295" spans="1:5" ht="14">
      <c r="A295" s="196" t="s">
        <v>1755</v>
      </c>
      <c r="B295" s="196" t="s">
        <v>1754</v>
      </c>
      <c r="C295" s="135" t="str">
        <f>"acfr:"&amp;A295</f>
        <v>acfr:Recreation and Culture Operating Expenses [Abstract]</v>
      </c>
      <c r="D295" s="120" t="str">
        <f>IF(RIGHT(B295, 8)="Abstract", "Abstract", "Operating Expenses")</f>
        <v>Abstract</v>
      </c>
      <c r="E295" s="119"/>
    </row>
    <row r="296" spans="1:5" ht="14">
      <c r="A296" s="196" t="s">
        <v>1781</v>
      </c>
      <c r="B296" s="196" t="s">
        <v>1780</v>
      </c>
      <c r="C296" s="135" t="str">
        <f>"acfr:"&amp;A296</f>
        <v>acfr:Revenue from Interest and Dividends [Abstract]</v>
      </c>
      <c r="D296" s="120" t="str">
        <f>IF(RIGHT(B296, 8)="Abstract", "Abstract", "Nonoperating Revenues Expenses")</f>
        <v>Abstract</v>
      </c>
      <c r="E296" s="119"/>
    </row>
    <row r="297" spans="1:5" ht="14">
      <c r="A297" s="196" t="s">
        <v>2211</v>
      </c>
      <c r="B297" s="196" t="s">
        <v>2210</v>
      </c>
      <c r="C297" s="135" t="str">
        <f>"acfr:"&amp;A297</f>
        <v>acfr:Revenues from Rents and Royalties [Abstract]</v>
      </c>
      <c r="D297" s="120" t="str">
        <f>IF(RIGHT(B297, 8)="Abstract", "Abstract", "Nonoperating Revenues Expenses")</f>
        <v>Abstract</v>
      </c>
      <c r="E297" s="119"/>
    </row>
    <row r="298" spans="1:5" ht="14">
      <c r="A298" s="196" t="s">
        <v>2142</v>
      </c>
      <c r="B298" s="196" t="s">
        <v>2141</v>
      </c>
      <c r="C298" s="135" t="str">
        <f>"acfr:"&amp;A298</f>
        <v>acfr:Special Assessments [Abstract]</v>
      </c>
      <c r="D298" s="120" t="str">
        <f>IF(RIGHT(B298, 8)="Abstract", "Abstract", "Nonoperating Revenues Expenses")</f>
        <v>Abstract</v>
      </c>
      <c r="E298" s="119"/>
    </row>
    <row r="299" spans="1:5" ht="14">
      <c r="A299" s="196" t="s">
        <v>1777</v>
      </c>
      <c r="B299" s="196" t="s">
        <v>1776</v>
      </c>
      <c r="C299" s="135" t="str">
        <f>"acfr:"&amp;A299</f>
        <v>acfr:Tax and Tax Related Revenues and Allowances [Abstract]</v>
      </c>
      <c r="D299" s="120" t="str">
        <f>IF(RIGHT(B299, 8)="Abstract", "Abstract", "Nonoperating Revenues Expenses")</f>
        <v>Abstract</v>
      </c>
      <c r="E299" s="119"/>
    </row>
    <row r="300" spans="1:5" ht="14">
      <c r="A300" s="196" t="s">
        <v>2045</v>
      </c>
      <c r="B300" s="196" t="s">
        <v>2043</v>
      </c>
      <c r="C300" s="135" t="str">
        <f>"acfr:"&amp;A300</f>
        <v>acfr:Tax Revenues [Abstract]</v>
      </c>
      <c r="D300" s="120" t="str">
        <f>IF(RIGHT(B300, 8)="Abstract", "Abstract", "Nonoperating Revenues Expenses")</f>
        <v>Abstract</v>
      </c>
      <c r="E300" s="119"/>
    </row>
    <row r="301" spans="1:5" ht="14">
      <c r="A301" s="196" t="s">
        <v>1775</v>
      </c>
      <c r="B301" s="196" t="s">
        <v>1774</v>
      </c>
      <c r="C301" s="135" t="str">
        <f>"acfr:"&amp;A301</f>
        <v>acfr:Transfers [Abstract]</v>
      </c>
      <c r="D301" s="120" t="str">
        <f>IF(RIGHT(B301, 8)="Abstract", "Abstract", "Capital Contributions")</f>
        <v>Abstract</v>
      </c>
      <c r="E301" s="119"/>
    </row>
    <row r="312" spans="3:3" ht="15">
      <c r="C312" s="239"/>
    </row>
    <row r="313" spans="3:3" ht="15">
      <c r="C313" s="239"/>
    </row>
    <row r="314" spans="3:3" ht="15">
      <c r="C314" s="239"/>
    </row>
    <row r="315" spans="3:3" ht="15">
      <c r="C315" s="240"/>
    </row>
    <row r="316" spans="3:3" ht="15">
      <c r="C316" s="241"/>
    </row>
  </sheetData>
  <sortState xmlns:xlrd2="http://schemas.microsoft.com/office/spreadsheetml/2017/richdata2" ref="A2:D301">
    <sortCondition descending="1" ref="D2:D301"/>
    <sortCondition ref="A2:A3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5B91-C87D-404C-B885-FA1FB1767568}">
  <sheetPr>
    <tabColor theme="7"/>
  </sheetPr>
  <dimension ref="A1:D126"/>
  <sheetViews>
    <sheetView zoomScale="130" zoomScaleNormal="130" workbookViewId="0">
      <selection activeCell="E8" sqref="E8"/>
    </sheetView>
  </sheetViews>
  <sheetFormatPr baseColWidth="10" defaultRowHeight="13"/>
  <cols>
    <col min="1" max="1" width="28.1640625" style="120" customWidth="1"/>
    <col min="2" max="2" width="31" style="120" customWidth="1"/>
    <col min="3" max="3" width="31.5" style="120" customWidth="1"/>
    <col min="4" max="4" width="29.33203125" style="120" customWidth="1"/>
    <col min="5" max="16384" width="10.83203125" style="120"/>
  </cols>
  <sheetData>
    <row r="1" spans="1:4">
      <c r="A1" s="117" t="s">
        <v>2304</v>
      </c>
      <c r="B1" s="117" t="s">
        <v>2305</v>
      </c>
      <c r="C1" s="117" t="s">
        <v>2306</v>
      </c>
      <c r="D1" s="117" t="s">
        <v>57</v>
      </c>
    </row>
    <row r="2" spans="1:4">
      <c r="A2" s="134" t="s">
        <v>2435</v>
      </c>
      <c r="B2" s="134" t="s">
        <v>2436</v>
      </c>
      <c r="C2" s="135" t="str">
        <f>"acfr:"&amp;A2</f>
        <v>acfr:DebtServiceFees</v>
      </c>
      <c r="D2" s="135" t="s">
        <v>2418</v>
      </c>
    </row>
    <row r="3" spans="1:4">
      <c r="A3" s="134" t="s">
        <v>2433</v>
      </c>
      <c r="B3" s="134" t="s">
        <v>2434</v>
      </c>
      <c r="C3" s="135" t="str">
        <f>"acfr:"&amp;A3</f>
        <v>acfr:PaymentsForInterestOnBonds</v>
      </c>
      <c r="D3" s="135" t="s">
        <v>2418</v>
      </c>
    </row>
    <row r="4" spans="1:4">
      <c r="A4" s="134" t="s">
        <v>2425</v>
      </c>
      <c r="B4" s="134" t="s">
        <v>2426</v>
      </c>
      <c r="C4" s="135" t="str">
        <f>"acfr:"&amp;A4</f>
        <v>acfr:PaymentsToOtherFundsForCapitalFinancingActivities</v>
      </c>
      <c r="D4" s="135" t="s">
        <v>2418</v>
      </c>
    </row>
    <row r="5" spans="1:4">
      <c r="A5" s="134" t="s">
        <v>2416</v>
      </c>
      <c r="B5" s="134" t="s">
        <v>2417</v>
      </c>
      <c r="C5" s="135" t="str">
        <f>"acfr:"&amp;A5</f>
        <v>acfr:PaymentsToPurchaseCapitalAssets</v>
      </c>
      <c r="D5" s="135" t="s">
        <v>2418</v>
      </c>
    </row>
    <row r="6" spans="1:4">
      <c r="A6" s="134" t="s">
        <v>2443</v>
      </c>
      <c r="B6" s="134" t="s">
        <v>2444</v>
      </c>
      <c r="C6" s="135" t="str">
        <f>"acfr:"&amp;A6</f>
        <v>acfr:ProceedsFomPaymentsForOtherCapitalAndFinancingRelatedActivities</v>
      </c>
      <c r="D6" s="135" t="s">
        <v>2418</v>
      </c>
    </row>
    <row r="7" spans="1:4">
      <c r="A7" s="134" t="s">
        <v>2439</v>
      </c>
      <c r="B7" s="134" t="s">
        <v>2440</v>
      </c>
      <c r="C7" s="135" t="str">
        <f>"acfr:"&amp;A7</f>
        <v>acfr:ProceedsFromCapitalContributions</v>
      </c>
      <c r="D7" s="135" t="s">
        <v>2418</v>
      </c>
    </row>
    <row r="8" spans="1:4">
      <c r="A8" s="134" t="s">
        <v>2419</v>
      </c>
      <c r="B8" s="134" t="s">
        <v>2420</v>
      </c>
      <c r="C8" s="135" t="str">
        <f>"acfr:"&amp;A8</f>
        <v>acfr:ProceedsFromCapitalGrants</v>
      </c>
      <c r="D8" s="135" t="s">
        <v>2418</v>
      </c>
    </row>
    <row r="9" spans="1:4">
      <c r="A9" s="134" t="s">
        <v>2441</v>
      </c>
      <c r="B9" s="134" t="s">
        <v>2442</v>
      </c>
      <c r="C9" s="135" t="str">
        <f>"acfr:"&amp;A9</f>
        <v>acfr:ProceedsFromInsuranceRecovery</v>
      </c>
      <c r="D9" s="135" t="s">
        <v>2418</v>
      </c>
    </row>
    <row r="10" spans="1:4">
      <c r="A10" s="134" t="s">
        <v>2429</v>
      </c>
      <c r="B10" s="134" t="s">
        <v>2430</v>
      </c>
      <c r="C10" s="135" t="str">
        <f>"acfr:"&amp;A10</f>
        <v>acfr:ProceedsFromIssuanceOfDebt</v>
      </c>
      <c r="D10" s="135" t="s">
        <v>2418</v>
      </c>
    </row>
    <row r="11" spans="1:4">
      <c r="A11" s="134" t="s">
        <v>2423</v>
      </c>
      <c r="B11" s="134" t="s">
        <v>2424</v>
      </c>
      <c r="C11" s="135" t="str">
        <f>"acfr:"&amp;A11</f>
        <v>acfr:ProceedsFromOtherFundsForCapitalFinancingActivities</v>
      </c>
      <c r="D11" s="135" t="s">
        <v>2418</v>
      </c>
    </row>
    <row r="12" spans="1:4">
      <c r="A12" s="134" t="s">
        <v>2437</v>
      </c>
      <c r="B12" s="134" t="s">
        <v>2438</v>
      </c>
      <c r="C12" s="135" t="str">
        <f>"acfr:"&amp;A12</f>
        <v>acfr:ProceedsFromSalesOfCapitalAssets</v>
      </c>
      <c r="D12" s="135" t="s">
        <v>2418</v>
      </c>
    </row>
    <row r="13" spans="1:4">
      <c r="A13" s="134" t="s">
        <v>2421</v>
      </c>
      <c r="B13" s="134" t="s">
        <v>2422</v>
      </c>
      <c r="C13" s="135" t="str">
        <f>"acfr:"&amp;A13</f>
        <v>acfr:ProceedsFromSpecialAssessmentsForFinancingCapitalAssets</v>
      </c>
      <c r="D13" s="135" t="s">
        <v>2418</v>
      </c>
    </row>
    <row r="14" spans="1:4">
      <c r="A14" s="134" t="s">
        <v>2427</v>
      </c>
      <c r="B14" s="134" t="s">
        <v>2428</v>
      </c>
      <c r="C14" s="135" t="str">
        <f>"acfr:"&amp;A14</f>
        <v>acfr:ProceedsFromTaxesRelatedToCapitalAssets</v>
      </c>
      <c r="D14" s="135" t="s">
        <v>2418</v>
      </c>
    </row>
    <row r="15" spans="1:4">
      <c r="A15" s="134" t="s">
        <v>2431</v>
      </c>
      <c r="B15" s="134" t="s">
        <v>2432</v>
      </c>
      <c r="C15" s="135" t="str">
        <f>"acfr:"&amp;A15</f>
        <v>acfr:RepaymentsOfBondPrincipal</v>
      </c>
      <c r="D15" s="135" t="s">
        <v>2418</v>
      </c>
    </row>
    <row r="16" spans="1:4">
      <c r="A16" s="134" t="s">
        <v>2450</v>
      </c>
      <c r="B16" s="134" t="s">
        <v>2451</v>
      </c>
      <c r="C16" s="135" t="str">
        <f>"acfr:"&amp;A16</f>
        <v>acfr:PaymentsToAcquireInvestments</v>
      </c>
      <c r="D16" s="135" t="s">
        <v>2447</v>
      </c>
    </row>
    <row r="17" spans="1:4">
      <c r="A17" s="134" t="s">
        <v>2454</v>
      </c>
      <c r="B17" s="134" t="s">
        <v>2455</v>
      </c>
      <c r="C17" s="135" t="str">
        <f>"acfr:"&amp;A17</f>
        <v>acfr:ProceedsFromPaymentsForOtherInvestingActivities</v>
      </c>
      <c r="D17" s="135" t="s">
        <v>2447</v>
      </c>
    </row>
    <row r="18" spans="1:4">
      <c r="A18" s="134" t="s">
        <v>2448</v>
      </c>
      <c r="B18" s="134" t="s">
        <v>2449</v>
      </c>
      <c r="C18" s="135" t="str">
        <f>"acfr:"&amp;A18</f>
        <v>acfr:ProceedsFromInterestOnInvestments</v>
      </c>
      <c r="D18" s="135" t="s">
        <v>2447</v>
      </c>
    </row>
    <row r="19" spans="1:4">
      <c r="A19" s="134" t="s">
        <v>2452</v>
      </c>
      <c r="B19" s="134" t="s">
        <v>2453</v>
      </c>
      <c r="C19" s="135" t="str">
        <f>"acfr:"&amp;A19</f>
        <v>acfr:ProceedsFromMaturedSecurities</v>
      </c>
      <c r="D19" s="135" t="s">
        <v>2447</v>
      </c>
    </row>
    <row r="20" spans="1:4">
      <c r="A20" s="134" t="s">
        <v>2445</v>
      </c>
      <c r="B20" s="134" t="s">
        <v>2446</v>
      </c>
      <c r="C20" s="135" t="str">
        <f>"acfr:"&amp;A20</f>
        <v>acfr:ProceedsFromSalesAndMaturitiesOfInvestments</v>
      </c>
      <c r="D20" s="135" t="s">
        <v>2447</v>
      </c>
    </row>
    <row r="21" spans="1:4">
      <c r="A21" s="134" t="s">
        <v>2378</v>
      </c>
      <c r="B21" s="134" t="s">
        <v>2379</v>
      </c>
      <c r="C21" s="135" t="str">
        <f>"acfr:"&amp;A21</f>
        <v>acfr:CashProvidedByTaxes</v>
      </c>
      <c r="D21" s="135" t="s">
        <v>2380</v>
      </c>
    </row>
    <row r="22" spans="1:4">
      <c r="A22" s="134" t="s">
        <v>2398</v>
      </c>
      <c r="B22" s="134" t="s">
        <v>2399</v>
      </c>
      <c r="C22" s="135" t="str">
        <f>"acfr:"&amp;A22</f>
        <v>acfr:PaymentsForInterest</v>
      </c>
      <c r="D22" s="135" t="s">
        <v>2380</v>
      </c>
    </row>
    <row r="23" spans="1:4">
      <c r="A23" s="134" t="s">
        <v>2400</v>
      </c>
      <c r="B23" s="134" t="s">
        <v>2401</v>
      </c>
      <c r="C23" s="135" t="str">
        <f>"acfr:"&amp;A23</f>
        <v>acfr:PaymentsForIntergovernmentalTransfers</v>
      </c>
      <c r="D23" s="135" t="s">
        <v>2380</v>
      </c>
    </row>
    <row r="24" spans="1:4">
      <c r="A24" s="134" t="s">
        <v>2410</v>
      </c>
      <c r="B24" s="134" t="s">
        <v>2411</v>
      </c>
      <c r="C24" s="135" t="str">
        <f>"acfr:"&amp;A24</f>
        <v>acfr:PaymentsForTransfersOutNonCapitalFinancing</v>
      </c>
      <c r="D24" s="135" t="s">
        <v>2380</v>
      </c>
    </row>
    <row r="25" spans="1:4">
      <c r="A25" s="134" t="s">
        <v>2414</v>
      </c>
      <c r="B25" s="134" t="s">
        <v>2415</v>
      </c>
      <c r="C25" s="135" t="str">
        <f>"acfr:"&amp;A25</f>
        <v>acfr:PaymentsToEducationFund</v>
      </c>
      <c r="D25" s="135" t="s">
        <v>2380</v>
      </c>
    </row>
    <row r="26" spans="1:4">
      <c r="A26" s="134" t="s">
        <v>2392</v>
      </c>
      <c r="B26" s="134" t="s">
        <v>2393</v>
      </c>
      <c r="C26" s="135" t="str">
        <f>"acfr:"&amp;A26</f>
        <v>acfr:CashPaidOrReturnedToOtherFunds</v>
      </c>
      <c r="D26" s="135" t="s">
        <v>2380</v>
      </c>
    </row>
    <row r="27" spans="1:4">
      <c r="A27" s="134" t="s">
        <v>2412</v>
      </c>
      <c r="B27" s="134" t="s">
        <v>2413</v>
      </c>
      <c r="C27" s="135" t="str">
        <f>"acfr:"&amp;A27</f>
        <v>acfr:OtherCashFlowsFromNonCapitalFinancingActivities</v>
      </c>
      <c r="D27" s="135" t="s">
        <v>2380</v>
      </c>
    </row>
    <row r="28" spans="1:4">
      <c r="A28" s="134" t="s">
        <v>2404</v>
      </c>
      <c r="B28" s="134" t="s">
        <v>2405</v>
      </c>
      <c r="C28" s="135" t="str">
        <f>"acfr:"&amp;A28</f>
        <v>acfr:ProceedsFromBondsAndNotes</v>
      </c>
      <c r="D28" s="135" t="s">
        <v>2380</v>
      </c>
    </row>
    <row r="29" spans="1:4">
      <c r="A29" s="134" t="s">
        <v>2384</v>
      </c>
      <c r="B29" s="134" t="s">
        <v>2385</v>
      </c>
      <c r="C29" s="135" t="str">
        <f>"acfr:"&amp;A29</f>
        <v>acfr:ProceedsFromContributionsAndDonations</v>
      </c>
      <c r="D29" s="135" t="s">
        <v>2380</v>
      </c>
    </row>
    <row r="30" spans="1:4">
      <c r="A30" s="134" t="s">
        <v>2388</v>
      </c>
      <c r="B30" s="134" t="s">
        <v>2389</v>
      </c>
      <c r="C30" s="135" t="str">
        <f>"acfr:"&amp;A30</f>
        <v>acfr:ProceedsFromGrantsAndContracts</v>
      </c>
      <c r="D30" s="135" t="s">
        <v>2380</v>
      </c>
    </row>
    <row r="31" spans="1:4">
      <c r="A31" s="134" t="s">
        <v>2402</v>
      </c>
      <c r="B31" s="134" t="s">
        <v>2403</v>
      </c>
      <c r="C31" s="135" t="str">
        <f>"acfr:"&amp;A31</f>
        <v>acfr:ProceedsFromIntergovernmentalReceipts</v>
      </c>
      <c r="D31" s="135" t="s">
        <v>2380</v>
      </c>
    </row>
    <row r="32" spans="1:4">
      <c r="A32" s="134" t="s">
        <v>2394</v>
      </c>
      <c r="B32" s="134" t="s">
        <v>2395</v>
      </c>
      <c r="C32" s="135" t="str">
        <f>"acfr:"&amp;A32</f>
        <v>acfr:ProceedsFromOtherFunds</v>
      </c>
      <c r="D32" s="135" t="s">
        <v>2380</v>
      </c>
    </row>
    <row r="33" spans="1:4">
      <c r="A33" s="134" t="s">
        <v>2381</v>
      </c>
      <c r="B33" s="134" t="s">
        <v>2345</v>
      </c>
      <c r="C33" s="135" t="str">
        <f>"acfr:"&amp;A33</f>
        <v>acfr:ProceedsFromPropertyTaxes</v>
      </c>
      <c r="D33" s="135" t="s">
        <v>2380</v>
      </c>
    </row>
    <row r="34" spans="1:4">
      <c r="A34" s="134" t="s">
        <v>2382</v>
      </c>
      <c r="B34" s="134" t="s">
        <v>2383</v>
      </c>
      <c r="C34" s="135" t="str">
        <f>"acfr:"&amp;A34</f>
        <v>acfr:ProceedsFromResidentTrustDeposits</v>
      </c>
      <c r="D34" s="135" t="s">
        <v>2380</v>
      </c>
    </row>
    <row r="35" spans="1:4">
      <c r="A35" s="134" t="s">
        <v>2390</v>
      </c>
      <c r="B35" s="134" t="s">
        <v>2391</v>
      </c>
      <c r="C35" s="135" t="str">
        <f>"acfr:"&amp;A35</f>
        <v>acfr:ProceedsFromSpecialAssessments</v>
      </c>
      <c r="D35" s="135" t="s">
        <v>2380</v>
      </c>
    </row>
    <row r="36" spans="1:4">
      <c r="A36" s="134" t="s">
        <v>2386</v>
      </c>
      <c r="B36" s="134" t="s">
        <v>2387</v>
      </c>
      <c r="C36" s="135" t="str">
        <f>"acfr:"&amp;A36</f>
        <v>acfr:ProceedsFromStateAppropriations</v>
      </c>
      <c r="D36" s="135" t="s">
        <v>2380</v>
      </c>
    </row>
    <row r="37" spans="1:4">
      <c r="A37" s="134" t="s">
        <v>2396</v>
      </c>
      <c r="B37" s="134" t="s">
        <v>2397</v>
      </c>
      <c r="C37" s="135" t="str">
        <f>"acfr:"&amp;A37</f>
        <v>acfr:ProceedsFromTransactionPrivilegeTax</v>
      </c>
      <c r="D37" s="135" t="s">
        <v>2380</v>
      </c>
    </row>
    <row r="38" spans="1:4">
      <c r="A38" s="134" t="s">
        <v>2408</v>
      </c>
      <c r="B38" s="134" t="s">
        <v>2409</v>
      </c>
      <c r="C38" s="135" t="str">
        <f>"acfr:"&amp;A38</f>
        <v>acfr:ProceedsFromTransfersInNonCapitalFinancing</v>
      </c>
      <c r="D38" s="135" t="s">
        <v>2380</v>
      </c>
    </row>
    <row r="39" spans="1:4">
      <c r="A39" s="134" t="s">
        <v>2406</v>
      </c>
      <c r="B39" s="134" t="s">
        <v>2407</v>
      </c>
      <c r="C39" s="135" t="str">
        <f>"acfr:"&amp;A39</f>
        <v>acfr:RepaymentsOfBondsAndNotes</v>
      </c>
      <c r="D39" s="135" t="s">
        <v>2380</v>
      </c>
    </row>
    <row r="40" spans="1:4">
      <c r="A40" s="134" t="s">
        <v>2376</v>
      </c>
      <c r="B40" s="134" t="s">
        <v>2377</v>
      </c>
      <c r="C40" s="135" t="str">
        <f>"acfr:"&amp;A40</f>
        <v>acfr:OtherCashFlowsFromOperatingActivities</v>
      </c>
      <c r="D40" s="135" t="s">
        <v>2309</v>
      </c>
    </row>
    <row r="41" spans="1:4">
      <c r="A41" s="134" t="s">
        <v>2332</v>
      </c>
      <c r="B41" s="134" t="s">
        <v>2333</v>
      </c>
      <c r="C41" s="135" t="str">
        <f>"acfr:"&amp;A41</f>
        <v>acfr:CashPaidForClaimsPaid</v>
      </c>
      <c r="D41" s="135" t="s">
        <v>2309</v>
      </c>
    </row>
    <row r="42" spans="1:4">
      <c r="A42" s="134" t="s">
        <v>2340</v>
      </c>
      <c r="B42" s="134" t="s">
        <v>2341</v>
      </c>
      <c r="C42" s="135" t="str">
        <f>"acfr:"&amp;A42</f>
        <v>acfr:PaymentsForDelinquentTaxesPurchased</v>
      </c>
      <c r="D42" s="135" t="s">
        <v>2309</v>
      </c>
    </row>
    <row r="43" spans="1:4">
      <c r="A43" s="134" t="s">
        <v>2334</v>
      </c>
      <c r="B43" s="134" t="s">
        <v>2335</v>
      </c>
      <c r="C43" s="135" t="str">
        <f>"acfr:"&amp;A43</f>
        <v>acfr:PaymentsForGoodsAndServices</v>
      </c>
      <c r="D43" s="135" t="s">
        <v>2309</v>
      </c>
    </row>
    <row r="44" spans="1:4">
      <c r="A44" s="134" t="s">
        <v>2324</v>
      </c>
      <c r="B44" s="134" t="s">
        <v>2325</v>
      </c>
      <c r="C44" s="135" t="str">
        <f>"acfr:"&amp;A44</f>
        <v>acfr:PaymentsForHousingAssistance</v>
      </c>
      <c r="D44" s="135" t="s">
        <v>2309</v>
      </c>
    </row>
    <row r="45" spans="1:4">
      <c r="A45" s="134" t="s">
        <v>2342</v>
      </c>
      <c r="B45" s="134" t="s">
        <v>2343</v>
      </c>
      <c r="C45" s="135" t="str">
        <f>"acfr:"&amp;A45</f>
        <v>acfr:PaymentsForInterestOnDelinquentTaxes</v>
      </c>
      <c r="D45" s="135" t="s">
        <v>2309</v>
      </c>
    </row>
    <row r="46" spans="1:4">
      <c r="A46" s="134" t="s">
        <v>2330</v>
      </c>
      <c r="B46" s="134" t="s">
        <v>2331</v>
      </c>
      <c r="C46" s="135" t="str">
        <f>"acfr:"&amp;A46</f>
        <v>acfr:PaymentsForInterfundServicesUsed</v>
      </c>
      <c r="D46" s="135" t="s">
        <v>2309</v>
      </c>
    </row>
    <row r="47" spans="1:4">
      <c r="A47" s="134" t="s">
        <v>2360</v>
      </c>
      <c r="B47" s="134" t="s">
        <v>2361</v>
      </c>
      <c r="C47" s="135" t="str">
        <f>"acfr:"&amp;A47</f>
        <v>acfr:PaymentsForLotteryPrizes</v>
      </c>
      <c r="D47" s="135" t="s">
        <v>2309</v>
      </c>
    </row>
    <row r="48" spans="1:4">
      <c r="A48" s="134" t="s">
        <v>2336</v>
      </c>
      <c r="B48" s="134" t="s">
        <v>2337</v>
      </c>
      <c r="C48" s="135" t="str">
        <f>"acfr:"&amp;A48</f>
        <v>acfr:PaymentsForOperationMaintenanceAndWater</v>
      </c>
      <c r="D48" s="135" t="s">
        <v>2309</v>
      </c>
    </row>
    <row r="49" spans="1:4">
      <c r="A49" s="134" t="s">
        <v>2374</v>
      </c>
      <c r="B49" s="134" t="s">
        <v>2375</v>
      </c>
      <c r="C49" s="135" t="str">
        <f>"acfr:"&amp;A49</f>
        <v>acfr:PaymentsForOtherOperatingActivities</v>
      </c>
      <c r="D49" s="135" t="s">
        <v>2309</v>
      </c>
    </row>
    <row r="50" spans="1:4">
      <c r="A50" s="134" t="s">
        <v>2354</v>
      </c>
      <c r="B50" s="134" t="s">
        <v>2355</v>
      </c>
      <c r="C50" s="135" t="str">
        <f>"acfr:"&amp;A50</f>
        <v>acfr:PaymentsForQualityAssuranceProviderTaxprogram</v>
      </c>
      <c r="D50" s="135" t="s">
        <v>2309</v>
      </c>
    </row>
    <row r="51" spans="1:4">
      <c r="A51" s="134" t="s">
        <v>2356</v>
      </c>
      <c r="B51" s="134" t="s">
        <v>2357</v>
      </c>
      <c r="C51" s="135" t="str">
        <f>"acfr:"&amp;A51</f>
        <v>acfr:PaymentsToContractors</v>
      </c>
      <c r="D51" s="135" t="s">
        <v>2309</v>
      </c>
    </row>
    <row r="52" spans="1:4">
      <c r="A52" s="134" t="s">
        <v>2314</v>
      </c>
      <c r="B52" s="134" t="s">
        <v>2315</v>
      </c>
      <c r="C52" s="135" t="str">
        <f>"acfr:"&amp;A52</f>
        <v>acfr:PaymentsToEmployees</v>
      </c>
      <c r="D52" s="135" t="s">
        <v>2309</v>
      </c>
    </row>
    <row r="53" spans="1:4">
      <c r="A53" s="134" t="s">
        <v>2326</v>
      </c>
      <c r="B53" s="134" t="s">
        <v>2327</v>
      </c>
      <c r="C53" s="135" t="str">
        <f>"acfr:"&amp;A53</f>
        <v>acfr:PaymentsToLandlords</v>
      </c>
      <c r="D53" s="135" t="s">
        <v>2309</v>
      </c>
    </row>
    <row r="54" spans="1:4">
      <c r="A54" s="134" t="s">
        <v>2364</v>
      </c>
      <c r="B54" s="134" t="s">
        <v>2365</v>
      </c>
      <c r="C54" s="135" t="str">
        <f>"acfr:"&amp;A54</f>
        <v>acfr:PaymentsToLotteryRetailers</v>
      </c>
      <c r="D54" s="135" t="s">
        <v>2309</v>
      </c>
    </row>
    <row r="55" spans="1:4">
      <c r="A55" s="134" t="s">
        <v>2316</v>
      </c>
      <c r="B55" s="134" t="s">
        <v>2317</v>
      </c>
      <c r="C55" s="135" t="str">
        <f>"acfr:"&amp;A55</f>
        <v>acfr:PaymentsToSuppliers</v>
      </c>
      <c r="D55" s="135" t="s">
        <v>2309</v>
      </c>
    </row>
    <row r="56" spans="1:4">
      <c r="A56" s="134" t="s">
        <v>2322</v>
      </c>
      <c r="B56" s="134" t="s">
        <v>2323</v>
      </c>
      <c r="C56" s="135" t="str">
        <f>"acfr:"&amp;A56</f>
        <v>acfr:ProceedsFromCustomers</v>
      </c>
      <c r="D56" s="135" t="s">
        <v>2309</v>
      </c>
    </row>
    <row r="57" spans="1:4">
      <c r="A57" s="134" t="s">
        <v>2338</v>
      </c>
      <c r="B57" s="134" t="s">
        <v>2339</v>
      </c>
      <c r="C57" s="135" t="str">
        <f>"acfr:"&amp;A57</f>
        <v>acfr:ProceedsFromDelinquentTaxesCollected</v>
      </c>
      <c r="D57" s="135" t="s">
        <v>2309</v>
      </c>
    </row>
    <row r="58" spans="1:4">
      <c r="A58" s="134" t="s">
        <v>2348</v>
      </c>
      <c r="B58" s="134" t="s">
        <v>2349</v>
      </c>
      <c r="C58" s="135" t="str">
        <f>"acfr:"&amp;A58</f>
        <v>acfr:ProceedsFromInterestAndPenaltiesOnTaxes</v>
      </c>
      <c r="D58" s="135" t="s">
        <v>2309</v>
      </c>
    </row>
    <row r="59" spans="1:4">
      <c r="A59" s="134" t="s">
        <v>2350</v>
      </c>
      <c r="B59" s="134" t="s">
        <v>2351</v>
      </c>
      <c r="C59" s="135" t="str">
        <f>"acfr:"&amp;A59</f>
        <v>acfr:ProceedsFromInterestAndRents</v>
      </c>
      <c r="D59" s="135" t="s">
        <v>2309</v>
      </c>
    </row>
    <row r="60" spans="1:4">
      <c r="A60" s="134" t="s">
        <v>2312</v>
      </c>
      <c r="B60" s="134" t="s">
        <v>2313</v>
      </c>
      <c r="C60" s="135" t="str">
        <f>"acfr:"&amp;A60</f>
        <v>acfr:ProceedsFromInternalServicesProvided</v>
      </c>
      <c r="D60" s="135" t="s">
        <v>2309</v>
      </c>
    </row>
    <row r="61" spans="1:4">
      <c r="A61" s="134" t="s">
        <v>2362</v>
      </c>
      <c r="B61" s="134" t="s">
        <v>2363</v>
      </c>
      <c r="C61" s="135" t="str">
        <f>"acfr:"&amp;A61</f>
        <v>acfr:ProceedsFromLotteryTicketSales</v>
      </c>
      <c r="D61" s="135" t="s">
        <v>2309</v>
      </c>
    </row>
    <row r="62" spans="1:4">
      <c r="A62" s="134" t="s">
        <v>2320</v>
      </c>
      <c r="B62" s="134" t="s">
        <v>2321</v>
      </c>
      <c r="C62" s="135" t="str">
        <f>"acfr:"&amp;A62</f>
        <v>acfr:ProceedsFromOperatingGrants</v>
      </c>
      <c r="D62" s="135" t="s">
        <v>2309</v>
      </c>
    </row>
    <row r="63" spans="1:4">
      <c r="A63" s="134" t="s">
        <v>2372</v>
      </c>
      <c r="B63" s="134" t="s">
        <v>2373</v>
      </c>
      <c r="C63" s="135" t="str">
        <f>"acfr:"&amp;A63</f>
        <v>acfr:ProceedsFromOtherOperatingActivities</v>
      </c>
      <c r="D63" s="135" t="s">
        <v>2309</v>
      </c>
    </row>
    <row r="64" spans="1:4">
      <c r="A64" s="134" t="s">
        <v>2358</v>
      </c>
      <c r="B64" s="134" t="s">
        <v>2359</v>
      </c>
      <c r="C64" s="135" t="str">
        <f>"acfr:"&amp;A64</f>
        <v>acfr:ProceedsFromPermitsFeesAndSpecialAssessments</v>
      </c>
      <c r="D64" s="135" t="s">
        <v>2309</v>
      </c>
    </row>
    <row r="65" spans="1:4">
      <c r="A65" s="134" t="s">
        <v>2344</v>
      </c>
      <c r="B65" s="134" t="s">
        <v>2345</v>
      </c>
      <c r="C65" s="135" t="str">
        <f>"acfr:"&amp;A65</f>
        <v>acfr:ProceedsFromPropertyTaxesOperating</v>
      </c>
      <c r="D65" s="135" t="s">
        <v>2309</v>
      </c>
    </row>
    <row r="66" spans="1:4">
      <c r="A66" s="134" t="s">
        <v>2352</v>
      </c>
      <c r="B66" s="134" t="s">
        <v>2353</v>
      </c>
      <c r="C66" s="135" t="str">
        <f>"acfr:"&amp;A66</f>
        <v>acfr:ProceedsFromQualityAssuranceSupplement</v>
      </c>
      <c r="D66" s="135" t="s">
        <v>2309</v>
      </c>
    </row>
    <row r="67" spans="1:4">
      <c r="A67" s="134" t="s">
        <v>2310</v>
      </c>
      <c r="B67" s="134" t="s">
        <v>2311</v>
      </c>
      <c r="C67" s="135" t="str">
        <f>"acfr:"&amp;A67</f>
        <v>acfr:ProceedsFromSalesAndServices</v>
      </c>
      <c r="D67" s="135" t="s">
        <v>2309</v>
      </c>
    </row>
    <row r="68" spans="1:4">
      <c r="A68" s="134" t="s">
        <v>2370</v>
      </c>
      <c r="B68" s="134" t="s">
        <v>2371</v>
      </c>
      <c r="C68" s="135" t="str">
        <f>"acfr:"&amp;A68</f>
        <v>acfr:ProceedsFromSpecialAssessmentCollections</v>
      </c>
      <c r="D68" s="135" t="s">
        <v>2309</v>
      </c>
    </row>
    <row r="69" spans="1:4">
      <c r="A69" s="134" t="s">
        <v>2328</v>
      </c>
      <c r="B69" s="134" t="s">
        <v>2329</v>
      </c>
      <c r="C69" s="135" t="str">
        <f>"acfr:"&amp;A69</f>
        <v>acfr:ProceedsFromTapFees</v>
      </c>
      <c r="D69" s="135" t="s">
        <v>2309</v>
      </c>
    </row>
    <row r="70" spans="1:4">
      <c r="A70" s="134" t="s">
        <v>2346</v>
      </c>
      <c r="B70" s="134" t="s">
        <v>2347</v>
      </c>
      <c r="C70" s="135" t="str">
        <f>"acfr:"&amp;A70</f>
        <v>acfr:ProceedsFromTaxes</v>
      </c>
      <c r="D70" s="135" t="s">
        <v>2309</v>
      </c>
    </row>
    <row r="71" spans="1:4">
      <c r="A71" s="134" t="s">
        <v>2318</v>
      </c>
      <c r="B71" s="134" t="s">
        <v>2319</v>
      </c>
      <c r="C71" s="135" t="str">
        <f>"acfr:"&amp;A71</f>
        <v>acfr:ProceedsFomTenants</v>
      </c>
      <c r="D71" s="135" t="s">
        <v>2309</v>
      </c>
    </row>
    <row r="72" spans="1:4">
      <c r="A72" s="134" t="s">
        <v>2307</v>
      </c>
      <c r="B72" s="134" t="s">
        <v>2308</v>
      </c>
      <c r="C72" s="198" t="str">
        <f>"acfr:"&amp;A72</f>
        <v>acfr:ProceedsFromTuitionAndFees</v>
      </c>
      <c r="D72" s="135" t="s">
        <v>2309</v>
      </c>
    </row>
    <row r="73" spans="1:4">
      <c r="A73" s="134" t="s">
        <v>2368</v>
      </c>
      <c r="B73" s="134" t="s">
        <v>2369</v>
      </c>
      <c r="C73" s="135" t="str">
        <f>"acfr:"&amp;A73</f>
        <v>acfr:ProvisionForFreeLotteryTicketRedemptions</v>
      </c>
      <c r="D73" s="135" t="s">
        <v>2309</v>
      </c>
    </row>
    <row r="74" spans="1:4">
      <c r="A74" s="134" t="s">
        <v>2366</v>
      </c>
      <c r="B74" s="134" t="s">
        <v>2367</v>
      </c>
      <c r="C74" s="135" t="str">
        <f>"acfr:"&amp;A74</f>
        <v>acfr:ProvisionForReturnedLotteryTickets</v>
      </c>
      <c r="D74" s="135" t="s">
        <v>2309</v>
      </c>
    </row>
    <row r="79" spans="1:4">
      <c r="C79" s="242"/>
    </row>
    <row r="80" spans="1:4" ht="15">
      <c r="C80" s="243"/>
    </row>
    <row r="81" spans="3:3" ht="15">
      <c r="C81" s="243"/>
    </row>
    <row r="82" spans="3:3" ht="15">
      <c r="C82" s="243"/>
    </row>
    <row r="83" spans="3:3" ht="15">
      <c r="C83" s="243"/>
    </row>
    <row r="84" spans="3:3" ht="15">
      <c r="C84" s="243"/>
    </row>
    <row r="85" spans="3:3" ht="15">
      <c r="C85" s="243"/>
    </row>
    <row r="86" spans="3:3" ht="15">
      <c r="C86" s="243"/>
    </row>
    <row r="87" spans="3:3" ht="15">
      <c r="C87" s="243"/>
    </row>
    <row r="88" spans="3:3" ht="15">
      <c r="C88" s="243"/>
    </row>
    <row r="89" spans="3:3" ht="15">
      <c r="C89" s="243"/>
    </row>
    <row r="90" spans="3:3" ht="15">
      <c r="C90" s="243"/>
    </row>
    <row r="91" spans="3:3" ht="15">
      <c r="C91" s="243"/>
    </row>
    <row r="92" spans="3:3" ht="15">
      <c r="C92" s="243"/>
    </row>
    <row r="93" spans="3:3" ht="15">
      <c r="C93" s="243"/>
    </row>
    <row r="94" spans="3:3" ht="15">
      <c r="C94" s="243"/>
    </row>
    <row r="95" spans="3:3" ht="15">
      <c r="C95" s="243"/>
    </row>
    <row r="96" spans="3:3" ht="15">
      <c r="C96" s="243"/>
    </row>
    <row r="97" spans="3:3" ht="15">
      <c r="C97" s="243"/>
    </row>
    <row r="98" spans="3:3" ht="15">
      <c r="C98" s="243"/>
    </row>
    <row r="99" spans="3:3" ht="15">
      <c r="C99" s="243"/>
    </row>
    <row r="100" spans="3:3" ht="15">
      <c r="C100" s="243"/>
    </row>
    <row r="101" spans="3:3" ht="15">
      <c r="C101" s="243"/>
    </row>
    <row r="102" spans="3:3" ht="15">
      <c r="C102" s="243"/>
    </row>
    <row r="103" spans="3:3" ht="15">
      <c r="C103" s="243"/>
    </row>
    <row r="104" spans="3:3" ht="15">
      <c r="C104" s="243"/>
    </row>
    <row r="105" spans="3:3" ht="15">
      <c r="C105" s="243"/>
    </row>
    <row r="106" spans="3:3" ht="15">
      <c r="C106" s="243"/>
    </row>
    <row r="107" spans="3:3" ht="15">
      <c r="C107" s="243"/>
    </row>
    <row r="108" spans="3:3" ht="15">
      <c r="C108" s="243"/>
    </row>
    <row r="109" spans="3:3" ht="15">
      <c r="C109" s="243"/>
    </row>
    <row r="110" spans="3:3" ht="15">
      <c r="C110" s="243"/>
    </row>
    <row r="111" spans="3:3" ht="15">
      <c r="C111" s="243"/>
    </row>
    <row r="112" spans="3:3" ht="15">
      <c r="C112" s="243"/>
    </row>
    <row r="113" spans="3:3" ht="15">
      <c r="C113" s="243"/>
    </row>
    <row r="114" spans="3:3" ht="15">
      <c r="C114" s="243"/>
    </row>
    <row r="115" spans="3:3" ht="15">
      <c r="C115" s="243"/>
    </row>
    <row r="116" spans="3:3" ht="15">
      <c r="C116" s="243"/>
    </row>
    <row r="117" spans="3:3" ht="15">
      <c r="C117" s="243"/>
    </row>
    <row r="118" spans="3:3" ht="15">
      <c r="C118" s="243"/>
    </row>
    <row r="119" spans="3:3" ht="15">
      <c r="C119" s="243"/>
    </row>
    <row r="120" spans="3:3" ht="15">
      <c r="C120" s="243"/>
    </row>
    <row r="121" spans="3:3" ht="15">
      <c r="C121" s="243"/>
    </row>
    <row r="122" spans="3:3" ht="15">
      <c r="C122" s="244"/>
    </row>
    <row r="123" spans="3:3" ht="15">
      <c r="C123" s="244"/>
    </row>
    <row r="124" spans="3:3" ht="15">
      <c r="C124" s="244"/>
    </row>
    <row r="125" spans="3:3" ht="15">
      <c r="C125" s="244"/>
    </row>
    <row r="126" spans="3:3" ht="15">
      <c r="C126" s="245"/>
    </row>
  </sheetData>
  <sortState xmlns:xlrd2="http://schemas.microsoft.com/office/spreadsheetml/2017/richdata2" ref="A2:D126">
    <sortCondition ref="D2:D126"/>
    <sortCondition ref="B2:B12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93E4-E99B-404D-A52D-B8F2C31B2BF2}">
  <sheetPr>
    <tabColor theme="7"/>
  </sheetPr>
  <dimension ref="A1:E394"/>
  <sheetViews>
    <sheetView zoomScale="125" workbookViewId="0">
      <selection activeCell="D2" sqref="D2"/>
    </sheetView>
  </sheetViews>
  <sheetFormatPr baseColWidth="10" defaultRowHeight="13"/>
  <cols>
    <col min="1" max="1" width="38.33203125" customWidth="1"/>
    <col min="2" max="2" width="42.6640625" customWidth="1"/>
    <col min="3" max="3" width="61.33203125" customWidth="1"/>
    <col min="4" max="4" width="23.1640625" customWidth="1"/>
    <col min="5" max="5" width="27.6640625" customWidth="1"/>
  </cols>
  <sheetData>
    <row r="1" spans="1:5" s="118" customFormat="1">
      <c r="A1" s="117" t="s">
        <v>1725</v>
      </c>
      <c r="B1" s="117" t="s">
        <v>1726</v>
      </c>
      <c r="C1" s="117" t="s">
        <v>1727</v>
      </c>
      <c r="D1" s="117" t="s">
        <v>57</v>
      </c>
      <c r="E1" s="117"/>
    </row>
    <row r="2" spans="1:5">
      <c r="A2" s="196" t="s">
        <v>3062</v>
      </c>
      <c r="B2" s="196" t="s">
        <v>2891</v>
      </c>
      <c r="C2" s="197" t="str">
        <f>"acfr:"&amp;A2</f>
        <v>acfr:AllowanceForChargebacksModifiedAccrual</v>
      </c>
      <c r="D2" s="2" t="str">
        <f>IF(RIGHT(A2, 8)="Abstract", "Abstract", "Revenues")</f>
        <v>Revenues</v>
      </c>
    </row>
    <row r="3" spans="1:5">
      <c r="A3" s="196" t="s">
        <v>3063</v>
      </c>
      <c r="B3" s="196" t="s">
        <v>2892</v>
      </c>
      <c r="C3" s="197" t="str">
        <f>"acfr:"&amp;A3</f>
        <v>acfr:AllowanceForRefundsModifiedAccrual</v>
      </c>
      <c r="D3" s="2" t="str">
        <f>IF(RIGHT(A3, 8)="Abstract", "Abstract", "Revenues")</f>
        <v>Revenues</v>
      </c>
    </row>
    <row r="4" spans="1:5">
      <c r="A4" s="196" t="s">
        <v>3201</v>
      </c>
      <c r="B4" s="196" t="s">
        <v>3029</v>
      </c>
      <c r="C4" s="197" t="str">
        <f>"acfr:"&amp;A4</f>
        <v>acfr:CashOverOrShortModifiedAccrual</v>
      </c>
      <c r="D4" s="2" t="str">
        <f>IF(RIGHT(A4, 8)="Abstract", "Abstract", "Revenues")</f>
        <v>Revenues</v>
      </c>
    </row>
    <row r="5" spans="1:5">
      <c r="A5" s="196" t="s">
        <v>3206</v>
      </c>
      <c r="B5" s="196" t="s">
        <v>3034</v>
      </c>
      <c r="C5" s="197" t="str">
        <f>"acfr:"&amp;A5</f>
        <v>acfr:ChangesInFairValueOfInvestmentsModifiedAccrual</v>
      </c>
      <c r="D5" s="2" t="str">
        <f>IF(RIGHT(A5, 8)="Abstract", "Abstract", "Revenues")</f>
        <v>Revenues</v>
      </c>
    </row>
    <row r="6" spans="1:5">
      <c r="A6" s="196" t="s">
        <v>3129</v>
      </c>
      <c r="B6" s="196" t="s">
        <v>2958</v>
      </c>
      <c r="C6" s="197" t="str">
        <f>"acfr:"&amp;A6</f>
        <v>acfr:ChargesForServicesAndSalesModifiedAccrual</v>
      </c>
      <c r="D6" s="2" t="str">
        <f>IF(RIGHT(A6, 8)="Abstract", "Abstract", "Revenues")</f>
        <v>Revenues</v>
      </c>
    </row>
    <row r="7" spans="1:5">
      <c r="A7" s="196" t="s">
        <v>3123</v>
      </c>
      <c r="B7" s="196" t="s">
        <v>2952</v>
      </c>
      <c r="C7" s="197" t="str">
        <f>"acfr:"&amp;A7</f>
        <v>acfr:AmbulanceTransportFeesModifiedAccrual</v>
      </c>
      <c r="D7" s="2" t="str">
        <f>IF(RIGHT(A7, 8)="Abstract", "Abstract", "Revenues")</f>
        <v>Revenues</v>
      </c>
    </row>
    <row r="8" spans="1:5">
      <c r="A8" s="196" t="s">
        <v>3114</v>
      </c>
      <c r="B8" s="196" t="s">
        <v>2943</v>
      </c>
      <c r="C8" s="197" t="str">
        <f>"acfr:"&amp;A8</f>
        <v>acfr:AttorneyFeeReimbursementModifiedAccrual</v>
      </c>
      <c r="D8" s="2" t="str">
        <f>IF(RIGHT(A8, 8)="Abstract", "Abstract", "Revenues")</f>
        <v>Revenues</v>
      </c>
    </row>
    <row r="9" spans="1:5">
      <c r="A9" s="196" t="s">
        <v>3122</v>
      </c>
      <c r="B9" s="196" t="s">
        <v>2951</v>
      </c>
      <c r="C9" s="197" t="str">
        <f>"acfr:"&amp;A9</f>
        <v>acfr:BuildingInspectionFeesModifiedAccrual</v>
      </c>
      <c r="D9" s="2" t="str">
        <f>IF(RIGHT(A9, 8)="Abstract", "Abstract", "Revenues")</f>
        <v>Revenues</v>
      </c>
    </row>
    <row r="10" spans="1:5">
      <c r="A10" s="196" t="s">
        <v>3111</v>
      </c>
      <c r="B10" s="196" t="s">
        <v>2940</v>
      </c>
      <c r="C10" s="197" t="str">
        <f>"acfr:"&amp;A10</f>
        <v>acfr:CourtFilingFeesModifiedAccrual</v>
      </c>
      <c r="D10" s="2" t="str">
        <f>IF(RIGHT(A10, 8)="Abstract", "Abstract", "Revenues")</f>
        <v>Revenues</v>
      </c>
    </row>
    <row r="11" spans="1:5">
      <c r="A11" s="196" t="s">
        <v>3109</v>
      </c>
      <c r="B11" s="196" t="s">
        <v>2938</v>
      </c>
      <c r="C11" s="197" t="str">
        <f>"acfr:"&amp;A11</f>
        <v>acfr:CourtRelatedChargesModifiedAccrual</v>
      </c>
      <c r="D11" s="2" t="str">
        <f>IF(RIGHT(A11, 8)="Abstract", "Abstract", "Revenues")</f>
        <v>Revenues</v>
      </c>
    </row>
    <row r="12" spans="1:5">
      <c r="A12" s="196" t="s">
        <v>3117</v>
      </c>
      <c r="B12" s="196" t="s">
        <v>2946</v>
      </c>
      <c r="C12" s="197" t="str">
        <f>"acfr:"&amp;A12</f>
        <v>acfr:EstateInventoryFeeModifiedAccrual</v>
      </c>
      <c r="D12" s="2" t="str">
        <f>IF(RIGHT(A12, 8)="Abstract", "Abstract", "Revenues")</f>
        <v>Revenues</v>
      </c>
    </row>
    <row r="13" spans="1:5">
      <c r="A13" s="196" t="s">
        <v>3110</v>
      </c>
      <c r="B13" s="196" t="s">
        <v>2939</v>
      </c>
      <c r="C13" s="197" t="str">
        <f>"acfr:"&amp;A13</f>
        <v>acfr:FeesModifiedAccrual</v>
      </c>
      <c r="D13" s="2" t="str">
        <f>IF(RIGHT(A13, 8)="Abstract", "Abstract", "Revenues")</f>
        <v>Revenues</v>
      </c>
    </row>
    <row r="14" spans="1:5">
      <c r="A14" s="196" t="s">
        <v>3119</v>
      </c>
      <c r="B14" s="196" t="s">
        <v>2948</v>
      </c>
      <c r="C14" s="197" t="str">
        <f>"acfr:"&amp;A14</f>
        <v>acfr:FriendOfTheCourtServiceFeeModifiedAccrual</v>
      </c>
      <c r="D14" s="2" t="str">
        <f>IF(RIGHT(A14, 8)="Abstract", "Abstract", "Revenues")</f>
        <v>Revenues</v>
      </c>
    </row>
    <row r="15" spans="1:5">
      <c r="A15" s="196" t="s">
        <v>3118</v>
      </c>
      <c r="B15" s="196" t="s">
        <v>2947</v>
      </c>
      <c r="C15" s="197" t="str">
        <f>"acfr:"&amp;A15</f>
        <v>acfr:FriendOfTheCourtStatutoryHandlingFeeModifiedAccrual</v>
      </c>
      <c r="D15" s="2" t="str">
        <f>IF(RIGHT(A15, 8)="Abstract", "Abstract", "Revenues")</f>
        <v>Revenues</v>
      </c>
    </row>
    <row r="16" spans="1:5">
      <c r="A16" s="196" t="s">
        <v>3115</v>
      </c>
      <c r="B16" s="196" t="s">
        <v>2944</v>
      </c>
      <c r="C16" s="197" t="str">
        <f>"acfr:"&amp;A16</f>
        <v>acfr:GuardianAdLitemReimbursementModifiedAccrual</v>
      </c>
      <c r="D16" s="2" t="str">
        <f>IF(RIGHT(A16, 8)="Abstract", "Abstract", "Revenues")</f>
        <v>Revenues</v>
      </c>
    </row>
    <row r="17" spans="1:4">
      <c r="A17" s="196" t="s">
        <v>3112</v>
      </c>
      <c r="B17" s="196" t="s">
        <v>2941</v>
      </c>
      <c r="C17" s="197" t="str">
        <f>"acfr:"&amp;A17</f>
        <v>acfr:JuryDemandFeesModifiedAccrual</v>
      </c>
      <c r="D17" s="2" t="str">
        <f>IF(RIGHT(A17, 8)="Abstract", "Abstract", "Revenues")</f>
        <v>Revenues</v>
      </c>
    </row>
    <row r="18" spans="1:4">
      <c r="A18" s="196" t="s">
        <v>3120</v>
      </c>
      <c r="B18" s="196" t="s">
        <v>2949</v>
      </c>
      <c r="C18" s="197" t="str">
        <f>"acfr:"&amp;A18</f>
        <v>acfr:MiscellaneousCourtCostsAndFeesModifiedAccrual</v>
      </c>
      <c r="D18" s="2" t="str">
        <f>IF(RIGHT(A18, 8)="Abstract", "Abstract", "Revenues")</f>
        <v>Revenues</v>
      </c>
    </row>
    <row r="19" spans="1:4">
      <c r="A19" s="196" t="s">
        <v>3128</v>
      </c>
      <c r="B19" s="196" t="s">
        <v>2957</v>
      </c>
      <c r="C19" s="197" t="str">
        <f>"acfr:"&amp;A19</f>
        <v>acfr:ParkingFeesModifiedAccrual</v>
      </c>
      <c r="D19" s="2" t="str">
        <f>IF(RIGHT(A19, 8)="Abstract", "Abstract", "Revenues")</f>
        <v>Revenues</v>
      </c>
    </row>
    <row r="20" spans="1:4">
      <c r="A20" s="196" t="s">
        <v>3125</v>
      </c>
      <c r="B20" s="196" t="s">
        <v>2954</v>
      </c>
      <c r="C20" s="197" t="str">
        <f>"acfr:"&amp;A20</f>
        <v>acfr:PreForfeitureMailingNoticeCostModifiedAccrual</v>
      </c>
      <c r="D20" s="2" t="str">
        <f>IF(RIGHT(A20, 8)="Abstract", "Abstract", "Revenues")</f>
        <v>Revenues</v>
      </c>
    </row>
    <row r="21" spans="1:4">
      <c r="A21" s="196" t="s">
        <v>3116</v>
      </c>
      <c r="B21" s="196" t="s">
        <v>2945</v>
      </c>
      <c r="C21" s="197" t="str">
        <f>"acfr:"&amp;A21</f>
        <v>acfr:ProbationOversightFeeModifiedAccrual</v>
      </c>
      <c r="D21" s="2" t="str">
        <f>IF(RIGHT(A21, 8)="Abstract", "Abstract", "Revenues")</f>
        <v>Revenues</v>
      </c>
    </row>
    <row r="22" spans="1:4">
      <c r="A22" s="196" t="s">
        <v>3126</v>
      </c>
      <c r="B22" s="196" t="s">
        <v>2955</v>
      </c>
      <c r="C22" s="197" t="str">
        <f>"acfr:"&amp;A22</f>
        <v>acfr:SalesModifiedAccrual</v>
      </c>
      <c r="D22" s="2" t="str">
        <f>IF(RIGHT(A22, 8)="Abstract", "Abstract", "Revenues")</f>
        <v>Revenues</v>
      </c>
    </row>
    <row r="23" spans="1:4">
      <c r="A23" s="196" t="s">
        <v>3121</v>
      </c>
      <c r="B23" s="196" t="s">
        <v>2950</v>
      </c>
      <c r="C23" s="197" t="str">
        <f>"acfr:"&amp;A23</f>
        <v>acfr:ServicesRenderedModifiedAccrual</v>
      </c>
      <c r="D23" s="2" t="str">
        <f>IF(RIGHT(A23, 8)="Abstract", "Abstract", "Revenues")</f>
        <v>Revenues</v>
      </c>
    </row>
    <row r="24" spans="1:4">
      <c r="A24" s="196" t="s">
        <v>3124</v>
      </c>
      <c r="B24" s="196" t="s">
        <v>2953</v>
      </c>
      <c r="C24" s="197" t="str">
        <f>"acfr:"&amp;A24</f>
        <v>acfr:TitleSearchFeeModifiedAccrual</v>
      </c>
      <c r="D24" s="2" t="str">
        <f>IF(RIGHT(A24, 8)="Abstract", "Abstract", "Revenues")</f>
        <v>Revenues</v>
      </c>
    </row>
    <row r="25" spans="1:4">
      <c r="A25" s="196" t="s">
        <v>3127</v>
      </c>
      <c r="B25" s="196" t="s">
        <v>2956</v>
      </c>
      <c r="C25" s="197" t="str">
        <f>"acfr:"&amp;A25</f>
        <v>acfr:UseAndAdmissionFeesModifiedAccrual</v>
      </c>
      <c r="D25" s="2" t="str">
        <f>IF(RIGHT(A25, 8)="Abstract", "Abstract", "Revenues")</f>
        <v>Revenues</v>
      </c>
    </row>
    <row r="26" spans="1:4">
      <c r="A26" s="196" t="s">
        <v>3113</v>
      </c>
      <c r="B26" s="196" t="s">
        <v>2942</v>
      </c>
      <c r="C26" s="197" t="str">
        <f>"acfr:"&amp;A26</f>
        <v>acfr:WritOfGarnishmentRestitutionAttachmentOrExecutionModifiedAccrual</v>
      </c>
      <c r="D26" s="2" t="str">
        <f>IF(RIGHT(A26, 8)="Abstract", "Abstract", "Revenues")</f>
        <v>Revenues</v>
      </c>
    </row>
    <row r="27" spans="1:4">
      <c r="A27" s="196" t="s">
        <v>3069</v>
      </c>
      <c r="B27" s="196" t="s">
        <v>2898</v>
      </c>
      <c r="C27" s="197" t="str">
        <f>"acfr:"&amp;A27</f>
        <v>acfr:CommercialForestReserveModifiedAccrual</v>
      </c>
      <c r="D27" s="2" t="str">
        <f>IF(RIGHT(A27, 8)="Abstract", "Abstract", "Revenues")</f>
        <v>Revenues</v>
      </c>
    </row>
    <row r="28" spans="1:4">
      <c r="A28" s="196" t="s">
        <v>3108</v>
      </c>
      <c r="B28" s="196" t="s">
        <v>2937</v>
      </c>
      <c r="C28" s="197" t="str">
        <f>"acfr:"&amp;A28</f>
        <v>acfr:ContributionsFromLocalUnitsModifiedAccrual</v>
      </c>
      <c r="D28" s="2" t="str">
        <f>IF(RIGHT(A28, 8)="Abstract", "Abstract", "Revenues")</f>
        <v>Revenues</v>
      </c>
    </row>
    <row r="29" spans="1:4">
      <c r="A29" s="196" t="s">
        <v>3204</v>
      </c>
      <c r="B29" s="196" t="s">
        <v>3032</v>
      </c>
      <c r="C29" s="197" t="str">
        <f>"acfr:"&amp;A29</f>
        <v>acfr:ContributionsFromPrimaryGovernmentModifiedAccrual</v>
      </c>
      <c r="D29" s="2" t="str">
        <f>IF(RIGHT(A29, 8)="Abstract", "Abstract", "Revenues")</f>
        <v>Revenues</v>
      </c>
    </row>
    <row r="30" spans="1:4">
      <c r="A30" s="196" t="s">
        <v>3205</v>
      </c>
      <c r="B30" s="196" t="s">
        <v>3033</v>
      </c>
      <c r="C30" s="197" t="str">
        <f>"acfr:"&amp;A30</f>
        <v>acfr:ContributionsToPermanentFundModifiedAccrual</v>
      </c>
      <c r="D30" s="2" t="str">
        <f>IF(RIGHT(A30, 8)="Abstract", "Abstract", "Revenues")</f>
        <v>Revenues</v>
      </c>
    </row>
    <row r="31" spans="1:4">
      <c r="A31" s="196" t="s">
        <v>3089</v>
      </c>
      <c r="B31" s="196" t="s">
        <v>2918</v>
      </c>
      <c r="C31" s="197" t="str">
        <f>"acfr:"&amp;A31</f>
        <v>acfr:FederalCapitalGrantsModifiedAccrual</v>
      </c>
      <c r="D31" s="2" t="str">
        <f>IF(RIGHT(A31, 8)="Abstract", "Abstract", "Revenues")</f>
        <v>Revenues</v>
      </c>
    </row>
    <row r="32" spans="1:4">
      <c r="A32" s="196" t="s">
        <v>3088</v>
      </c>
      <c r="B32" s="196" t="s">
        <v>2917</v>
      </c>
      <c r="C32" s="197" t="str">
        <f>"acfr:"&amp;A32</f>
        <v>acfr:FederalAidGrantsAndContributionsCDBGModifiedAccrual</v>
      </c>
      <c r="D32" s="2" t="str">
        <f>IF(RIGHT(A32, 8)="Abstract", "Abstract", "Revenues")</f>
        <v>Revenues</v>
      </c>
    </row>
    <row r="33" spans="1:4">
      <c r="A33" s="196" t="s">
        <v>3087</v>
      </c>
      <c r="B33" s="196" t="s">
        <v>2916</v>
      </c>
      <c r="C33" s="197" t="str">
        <f>"acfr:"&amp;A33</f>
        <v>acfr:FederalAidGrantsAndContributionsCultureAndRecreationModifiedAccrual</v>
      </c>
      <c r="D33" s="2" t="str">
        <f>IF(RIGHT(A33, 8)="Abstract", "Abstract", "Revenues")</f>
        <v>Revenues</v>
      </c>
    </row>
    <row r="34" spans="1:4">
      <c r="A34" s="196" t="s">
        <v>3082</v>
      </c>
      <c r="B34" s="196" t="s">
        <v>2911</v>
      </c>
      <c r="C34" s="197" t="str">
        <f>"acfr:"&amp;A34</f>
        <v>acfr:FederalAidGrantsAndContributionsGeneralGovernmentModifiedAccrual</v>
      </c>
      <c r="D34" s="2" t="str">
        <f>IF(RIGHT(A34, 8)="Abstract", "Abstract", "Revenues")</f>
        <v>Revenues</v>
      </c>
    </row>
    <row r="35" spans="1:4">
      <c r="A35" s="196" t="s">
        <v>3085</v>
      </c>
      <c r="B35" s="196" t="s">
        <v>2914</v>
      </c>
      <c r="C35" s="197" t="str">
        <f>"acfr:"&amp;A35</f>
        <v>acfr:FederalAidGrantsAndContributionsHealthAndHospitalModifiedAccrual</v>
      </c>
      <c r="D35" s="2" t="str">
        <f>IF(RIGHT(A35, 8)="Abstract", "Abstract", "Revenues")</f>
        <v>Revenues</v>
      </c>
    </row>
    <row r="36" spans="1:4">
      <c r="A36" s="196" t="s">
        <v>3083</v>
      </c>
      <c r="B36" s="196" t="s">
        <v>2912</v>
      </c>
      <c r="C36" s="197" t="str">
        <f>"acfr:"&amp;A36</f>
        <v>acfr:FederalAidGrantsAndContributionsPublicSafetyModifiedAccrual</v>
      </c>
      <c r="D36" s="2" t="str">
        <f>IF(RIGHT(A36, 8)="Abstract", "Abstract", "Revenues")</f>
        <v>Revenues</v>
      </c>
    </row>
    <row r="37" spans="1:4">
      <c r="A37" s="196" t="s">
        <v>3084</v>
      </c>
      <c r="B37" s="196" t="s">
        <v>2913</v>
      </c>
      <c r="C37" s="197" t="str">
        <f>"acfr:"&amp;A37</f>
        <v>acfr:FederalAidGrantsAndContributionsSanitationModifiedAccrual</v>
      </c>
      <c r="D37" s="2" t="str">
        <f>IF(RIGHT(A37, 8)="Abstract", "Abstract", "Revenues")</f>
        <v>Revenues</v>
      </c>
    </row>
    <row r="38" spans="1:4">
      <c r="A38" s="196" t="s">
        <v>3086</v>
      </c>
      <c r="B38" s="196" t="s">
        <v>2915</v>
      </c>
      <c r="C38" s="197" t="str">
        <f>"acfr:"&amp;A38</f>
        <v>acfr:FederalAidGrantsAndContributionsWelfareModifiedAccrual</v>
      </c>
      <c r="D38" s="2" t="str">
        <f>IF(RIGHT(A38, 8)="Abstract", "Abstract", "Revenues")</f>
        <v>Revenues</v>
      </c>
    </row>
    <row r="39" spans="1:4">
      <c r="A39" s="196" t="s">
        <v>3090</v>
      </c>
      <c r="B39" s="196" t="s">
        <v>2919</v>
      </c>
      <c r="C39" s="197" t="str">
        <f>"acfr:"&amp;A39</f>
        <v>acfr:GrantsContributionsAndDonationsFromFederalGovernmentalEntitiesModifiedAccrual</v>
      </c>
      <c r="D39" s="2" t="str">
        <f>IF(RIGHT(A39, 8)="Abstract", "Abstract", "Revenues")</f>
        <v>Revenues</v>
      </c>
    </row>
    <row r="40" spans="1:4">
      <c r="A40" s="196" t="s">
        <v>3196</v>
      </c>
      <c r="B40" s="196" t="s">
        <v>3024</v>
      </c>
      <c r="C40" s="197" t="str">
        <f>"acfr:"&amp;A40</f>
        <v>acfr:GrantsContributionsAndDonationsFromOthersModifiedAccrual</v>
      </c>
      <c r="D40" s="2" t="str">
        <f>IF(RIGHT(A40, 8)="Abstract", "Abstract", "Revenues")</f>
        <v>Revenues</v>
      </c>
    </row>
    <row r="41" spans="1:4">
      <c r="A41" s="196" t="s">
        <v>3107</v>
      </c>
      <c r="B41" s="196" t="s">
        <v>2936</v>
      </c>
      <c r="C41" s="197" t="str">
        <f>"acfr:"&amp;A41</f>
        <v>acfr:GrantsContributionsAndDonationsFromStateGovernmentalEntitiesModifiedAccrual</v>
      </c>
      <c r="D41" s="2" t="str">
        <f>IF(RIGHT(A41, 8)="Abstract", "Abstract", "Revenues")</f>
        <v>Revenues</v>
      </c>
    </row>
    <row r="42" spans="1:4">
      <c r="A42" s="196" t="s">
        <v>3142</v>
      </c>
      <c r="B42" s="196" t="s">
        <v>2970</v>
      </c>
      <c r="C42" s="197" t="str">
        <f>"acfr:"&amp;A42</f>
        <v>acfr:InvestmentGainsLossesModifiedAccrual</v>
      </c>
      <c r="D42" s="2" t="str">
        <f>IF(RIGHT(A42, 8)="Abstract", "Abstract", "Revenues")</f>
        <v>Revenues</v>
      </c>
    </row>
    <row r="43" spans="1:4">
      <c r="A43" s="196" t="s">
        <v>3144</v>
      </c>
      <c r="B43" s="196" t="s">
        <v>2972</v>
      </c>
      <c r="C43" s="197" t="str">
        <f>"acfr:"&amp;A43</f>
        <v>acfr:InvestmentIncomeAndRentalsModifiedAccrual</v>
      </c>
      <c r="D43" s="2" t="str">
        <f>IF(RIGHT(A43, 8)="Abstract", "Abstract", "Revenues")</f>
        <v>Revenues</v>
      </c>
    </row>
    <row r="44" spans="1:4">
      <c r="A44" s="196" t="s">
        <v>3143</v>
      </c>
      <c r="B44" s="196" t="s">
        <v>2971</v>
      </c>
      <c r="C44" s="197" t="str">
        <f>"acfr:"&amp;A44</f>
        <v>acfr:LeaseInvestmentIncomeModifiedAccrual</v>
      </c>
      <c r="D44" s="2" t="str">
        <f>IF(RIGHT(A44, 8)="Abstract", "Abstract", "Revenues")</f>
        <v>Revenues</v>
      </c>
    </row>
    <row r="45" spans="1:4">
      <c r="A45" s="196" t="s">
        <v>3208</v>
      </c>
      <c r="B45" s="196" t="s">
        <v>3036</v>
      </c>
      <c r="C45" s="197" t="str">
        <f>"acfr:"&amp;A45</f>
        <v>acfr:OtherRevenuesModifiedAccrual</v>
      </c>
      <c r="D45" s="2" t="str">
        <f>IF(RIGHT(A45, 8)="Abstract", "Abstract", "Revenues")</f>
        <v>Revenues</v>
      </c>
    </row>
    <row r="46" spans="1:4">
      <c r="A46" s="196" t="s">
        <v>3072</v>
      </c>
      <c r="B46" s="196" t="s">
        <v>2901</v>
      </c>
      <c r="C46" s="197" t="str">
        <f>"acfr:"&amp;A46</f>
        <v>acfr:PaymentInLieuOfTaxesModifiedAccrual</v>
      </c>
      <c r="D46" s="2" t="str">
        <f>IF(RIGHT(A46, 8)="Abstract", "Abstract", "Revenues")</f>
        <v>Revenues</v>
      </c>
    </row>
    <row r="47" spans="1:4">
      <c r="A47" s="196" t="s">
        <v>3200</v>
      </c>
      <c r="B47" s="196" t="s">
        <v>3028</v>
      </c>
      <c r="C47" s="197" t="str">
        <f>"acfr:"&amp;A47</f>
        <v>acfr:PublicAndPrivateContributionsModifiedAccrual</v>
      </c>
      <c r="D47" s="2" t="str">
        <f>IF(RIGHT(A47, 8)="Abstract", "Abstract", "Revenues")</f>
        <v>Revenues</v>
      </c>
    </row>
    <row r="48" spans="1:4">
      <c r="A48" s="196" t="s">
        <v>3073</v>
      </c>
      <c r="B48" s="196" t="s">
        <v>2902</v>
      </c>
      <c r="C48" s="197" t="str">
        <f>"acfr:"&amp;A48</f>
        <v>acfr:PropertyTaxAdministrationFeesModifiedAccrual</v>
      </c>
      <c r="D48" s="2" t="str">
        <f>IF(RIGHT(A48, 8)="Abstract", "Abstract", "Revenues")</f>
        <v>Revenues</v>
      </c>
    </row>
    <row r="49" spans="1:4">
      <c r="A49" s="196" t="s">
        <v>3207</v>
      </c>
      <c r="B49" s="196" t="s">
        <v>3035</v>
      </c>
      <c r="C49" s="197" t="str">
        <f>"acfr:"&amp;A49</f>
        <v>acfr:RecoveryOfCostIncurredModifiedAccrual</v>
      </c>
      <c r="D49" s="2" t="str">
        <f>IF(RIGHT(A49, 8)="Abstract", "Abstract", "Revenues")</f>
        <v>Revenues</v>
      </c>
    </row>
    <row r="50" spans="1:4">
      <c r="A50" s="196" t="s">
        <v>3067</v>
      </c>
      <c r="B50" s="196" t="s">
        <v>2896</v>
      </c>
      <c r="C50" s="197" t="str">
        <f>"acfr:"&amp;A50</f>
        <v>acfr:RedemptionsAndReconveyanceModifiedAccrual</v>
      </c>
      <c r="D50" s="2" t="str">
        <f>IF(RIGHT(A50, 8)="Abstract", "Abstract", "Revenues")</f>
        <v>Revenues</v>
      </c>
    </row>
    <row r="51" spans="1:4">
      <c r="A51" s="196" t="s">
        <v>3202</v>
      </c>
      <c r="B51" s="196" t="s">
        <v>3030</v>
      </c>
      <c r="C51" s="197" t="str">
        <f>"acfr:"&amp;A51</f>
        <v>acfr:RefundsAndRebatesModifiedAccrual</v>
      </c>
      <c r="D51" s="2" t="str">
        <f>IF(RIGHT(A51, 8)="Abstract", "Abstract", "Revenues")</f>
        <v>Revenues</v>
      </c>
    </row>
    <row r="52" spans="1:4">
      <c r="A52" s="196" t="s">
        <v>3203</v>
      </c>
      <c r="B52" s="196" t="s">
        <v>3031</v>
      </c>
      <c r="C52" s="197" t="str">
        <f>"acfr:"&amp;A52</f>
        <v>acfr:ReimbursementsModifiedAccrual</v>
      </c>
      <c r="D52" s="2" t="str">
        <f>IF(RIGHT(A52, 8)="Abstract", "Abstract", "Revenues")</f>
        <v>Revenues</v>
      </c>
    </row>
    <row r="53" spans="1:4">
      <c r="A53" s="196" t="s">
        <v>3189</v>
      </c>
      <c r="B53" s="196" t="s">
        <v>3017</v>
      </c>
      <c r="C53" s="197" t="str">
        <f>"acfr:"&amp;A53</f>
        <v>acfr:RevenuesFromCommunityEconomicDevelopmentAbstractDepartmentModifiedAccrual</v>
      </c>
      <c r="D53" s="2" t="str">
        <f>IF(RIGHT(A53, 8)="Abstract", "Abstract", "Revenues")</f>
        <v>Revenues</v>
      </c>
    </row>
    <row r="54" spans="1:4">
      <c r="A54" s="196" t="s">
        <v>3041</v>
      </c>
      <c r="B54" s="196" t="s">
        <v>2870</v>
      </c>
      <c r="C54" s="197" t="str">
        <f>"acfr:"&amp;A54</f>
        <v>acfr:RevenueFromAccomodationsTaxModifiedAccrual</v>
      </c>
      <c r="D54" s="2" t="str">
        <f>IF(RIGHT(A54, 8)="Abstract", "Abstract", "Revenues")</f>
        <v>Revenues</v>
      </c>
    </row>
    <row r="55" spans="1:4">
      <c r="A55" s="196" t="s">
        <v>3181</v>
      </c>
      <c r="B55" s="196" t="s">
        <v>3009</v>
      </c>
      <c r="C55" s="197" t="str">
        <f>"acfr:"&amp;A55</f>
        <v>acfr:RevenueFromHealthAndWelfareAgencyOnAgingModifiedAccrual</v>
      </c>
      <c r="D55" s="2" t="str">
        <f>IF(RIGHT(A55, 8)="Abstract", "Abstract", "Revenues")</f>
        <v>Revenues</v>
      </c>
    </row>
    <row r="56" spans="1:4">
      <c r="A56" s="196" t="s">
        <v>3170</v>
      </c>
      <c r="B56" s="196" t="s">
        <v>2998</v>
      </c>
      <c r="C56" s="197" t="str">
        <f>"acfr:"&amp;A56</f>
        <v>acfr:RevenuesFromPublicWorksAirportServicesModifiedAccrual</v>
      </c>
      <c r="D56" s="2" t="str">
        <f>IF(RIGHT(A56, 8)="Abstract", "Abstract", "Revenues")</f>
        <v>Revenues</v>
      </c>
    </row>
    <row r="57" spans="1:4">
      <c r="A57" s="196" t="s">
        <v>3177</v>
      </c>
      <c r="B57" s="196" t="s">
        <v>3005</v>
      </c>
      <c r="C57" s="197" t="str">
        <f>"acfr:"&amp;A57</f>
        <v>acfr:RevenuesForAmbulanceAndEmergencyModifiedAccrual</v>
      </c>
      <c r="D57" s="2" t="str">
        <f>IF(RIGHT(A57, 8)="Abstract", "Abstract", "Revenues")</f>
        <v>Revenues</v>
      </c>
    </row>
    <row r="58" spans="1:4">
      <c r="A58" s="196" t="s">
        <v>3186</v>
      </c>
      <c r="B58" s="196" t="s">
        <v>3014</v>
      </c>
      <c r="C58" s="197" t="str">
        <f>"acfr:"&amp;A58</f>
        <v>acfr:RevenuesFromPublicSafetyAnimalShelterDogWardenModifiedAccrual</v>
      </c>
      <c r="D58" s="2" t="str">
        <f>IF(RIGHT(A58, 8)="Abstract", "Abstract", "Revenues")</f>
        <v>Revenues</v>
      </c>
    </row>
    <row r="59" spans="1:4">
      <c r="A59" s="196" t="s">
        <v>3134</v>
      </c>
      <c r="B59" s="196" t="s">
        <v>2963</v>
      </c>
      <c r="C59" s="197" t="str">
        <f>"acfr:"&amp;A59</f>
        <v>acfr:RevenueFromFinesAndForfeituresBondForfeituresAndBondCostsModifiedAccrual</v>
      </c>
      <c r="D59" s="2" t="str">
        <f>IF(RIGHT(A59, 8)="Abstract", "Abstract", "Revenues")</f>
        <v>Revenues</v>
      </c>
    </row>
    <row r="60" spans="1:4">
      <c r="A60" s="196" t="s">
        <v>3165</v>
      </c>
      <c r="B60" s="196" t="s">
        <v>2993</v>
      </c>
      <c r="C60" s="197" t="str">
        <f>"acfr:"&amp;A60</f>
        <v>acfr:RevenuesFromOtherGeneralGovernmentBuildingAuthorityModifiedAccrual</v>
      </c>
      <c r="D60" s="2" t="str">
        <f>IF(RIGHT(A60, 8)="Abstract", "Abstract", "Revenues")</f>
        <v>Revenues</v>
      </c>
    </row>
    <row r="61" spans="1:4">
      <c r="A61" s="196" t="s">
        <v>3054</v>
      </c>
      <c r="B61" s="196" t="s">
        <v>2883</v>
      </c>
      <c r="C61" s="197" t="str">
        <f>"acfr:"&amp;A61</f>
        <v>acfr:RevenueFromBusinessLicenseTaxModifiedAccrual</v>
      </c>
      <c r="D61" s="2" t="str">
        <f>IF(RIGHT(A61, 8)="Abstract", "Abstract", "Revenues")</f>
        <v>Revenues</v>
      </c>
    </row>
    <row r="62" spans="1:4">
      <c r="A62" s="196" t="s">
        <v>3078</v>
      </c>
      <c r="B62" s="196" t="s">
        <v>2907</v>
      </c>
      <c r="C62" s="197" t="str">
        <f>"acfr:"&amp;A62</f>
        <v>acfr:RevenueFromBusinessLicensesAndPermitsModifiedAccrual</v>
      </c>
      <c r="D62" s="2" t="str">
        <f>IF(RIGHT(A62, 8)="Abstract", "Abstract", "Revenues")</f>
        <v>Revenues</v>
      </c>
    </row>
    <row r="63" spans="1:4">
      <c r="A63" s="196" t="s">
        <v>3080</v>
      </c>
      <c r="B63" s="196" t="s">
        <v>2909</v>
      </c>
      <c r="C63" s="197" t="str">
        <f>"acfr:"&amp;A63</f>
        <v>acfr:RevenueFromCableFranchiseFeesModifiedAccrual</v>
      </c>
      <c r="D63" s="2" t="str">
        <f>IF(RIGHT(A63, 8)="Abstract", "Abstract", "Revenues")</f>
        <v>Revenues</v>
      </c>
    </row>
    <row r="64" spans="1:4">
      <c r="A64" s="196" t="s">
        <v>3179</v>
      </c>
      <c r="B64" s="196" t="s">
        <v>3007</v>
      </c>
      <c r="C64" s="197" t="str">
        <f>"acfr:"&amp;A64</f>
        <v>acfr:RevenuesFromHealthAndWelfareChildCareDepartmentOfHumanServicesModifiedAccrual</v>
      </c>
      <c r="D64" s="2" t="str">
        <f>IF(RIGHT(A64, 8)="Abstract", "Abstract", "Revenues")</f>
        <v>Revenues</v>
      </c>
    </row>
    <row r="65" spans="1:4">
      <c r="A65" s="196" t="s">
        <v>3178</v>
      </c>
      <c r="B65" s="196" t="s">
        <v>3006</v>
      </c>
      <c r="C65" s="197" t="str">
        <f>"acfr:"&amp;A65</f>
        <v>acfr:RevenuesFromHealthAndWelfareChildCareFamilyDivisionOfCircuitCourtModifiedAccrual</v>
      </c>
      <c r="D65" s="2" t="str">
        <f>IF(RIGHT(A65, 8)="Abstract", "Abstract", "Revenues")</f>
        <v>Revenues</v>
      </c>
    </row>
    <row r="66" spans="1:4">
      <c r="A66" s="196" t="s">
        <v>3149</v>
      </c>
      <c r="B66" s="196" t="s">
        <v>2977</v>
      </c>
      <c r="C66" s="197" t="str">
        <f>"acfr:"&amp;A66</f>
        <v>acfr:RevenuesFromJudicialCircuitCourtModifiedAccrual</v>
      </c>
      <c r="D66" s="2" t="str">
        <f>IF(RIGHT(A66, 8)="Abstract", "Abstract", "Revenues")</f>
        <v>Revenues</v>
      </c>
    </row>
    <row r="67" spans="1:4">
      <c r="A67" s="196" t="s">
        <v>3052</v>
      </c>
      <c r="B67" s="196" t="s">
        <v>2881</v>
      </c>
      <c r="C67" s="197" t="str">
        <f>"acfr:"&amp;A67</f>
        <v>acfr:RevenueFromCityUtilityUsersTaxModifiedAccrual</v>
      </c>
      <c r="D67" s="2" t="str">
        <f>IF(RIGHT(A67, 8)="Abstract", "Abstract", "Revenues")</f>
        <v>Revenues</v>
      </c>
    </row>
    <row r="68" spans="1:4">
      <c r="A68" s="196" t="s">
        <v>3157</v>
      </c>
      <c r="B68" s="196" t="s">
        <v>2985</v>
      </c>
      <c r="C68" s="197" t="str">
        <f>"acfr:"&amp;A68</f>
        <v>acfr:RevenuesFromFinancialAndTaxAdministrationClerkModifiedAccrual</v>
      </c>
      <c r="D68" s="2" t="str">
        <f>IF(RIGHT(A68, 8)="Abstract", "Abstract", "Revenues")</f>
        <v>Revenues</v>
      </c>
    </row>
    <row r="69" spans="1:4">
      <c r="A69" s="196" t="s">
        <v>3039</v>
      </c>
      <c r="B69" s="196" t="s">
        <v>2868</v>
      </c>
      <c r="C69" s="197" t="str">
        <f>"acfr:"&amp;A69</f>
        <v>acfr:RevenueFromCommercialFacilitiesTaxModifiedAccrual</v>
      </c>
      <c r="D69" s="2" t="str">
        <f>IF(RIGHT(A69, 8)="Abstract", "Abstract", "Revenues")</f>
        <v>Revenues</v>
      </c>
    </row>
    <row r="70" spans="1:4">
      <c r="A70" s="196" t="s">
        <v>3190</v>
      </c>
      <c r="B70" s="196" t="s">
        <v>3018</v>
      </c>
      <c r="C70" s="197" t="str">
        <f>"acfr:"&amp;A70</f>
        <v>acfr:RevenuesFromCommunityAndEconomicDevelopmentServicesModifiedAccrual</v>
      </c>
      <c r="D70" s="2" t="str">
        <f>IF(RIGHT(A70, 8)="Abstract", "Abstract", "Revenues")</f>
        <v>Revenues</v>
      </c>
    </row>
    <row r="71" spans="1:4">
      <c r="A71" s="196" t="s">
        <v>3066</v>
      </c>
      <c r="B71" s="196" t="s">
        <v>2895</v>
      </c>
      <c r="C71" s="197" t="str">
        <f>"acfr:"&amp;A71</f>
        <v>acfr:RevenueFromCommunityWideSpecialAssessmentsModifiedAccrual</v>
      </c>
      <c r="D71" s="2" t="str">
        <f>IF(RIGHT(A71, 8)="Abstract", "Abstract", "Revenues")</f>
        <v>Revenues</v>
      </c>
    </row>
    <row r="72" spans="1:4">
      <c r="A72" s="196" t="s">
        <v>3068</v>
      </c>
      <c r="B72" s="196" t="s">
        <v>2897</v>
      </c>
      <c r="C72" s="197" t="str">
        <f>"acfr:"&amp;A72</f>
        <v>acfr:RevenueFromCountyExpenseOfSaleModifiedAccrual</v>
      </c>
      <c r="D72" s="2" t="str">
        <f>IF(RIGHT(A72, 8)="Abstract", "Abstract", "Revenues")</f>
        <v>Revenues</v>
      </c>
    </row>
    <row r="73" spans="1:4">
      <c r="A73" s="196" t="s">
        <v>3048</v>
      </c>
      <c r="B73" s="196" t="s">
        <v>2877</v>
      </c>
      <c r="C73" s="197" t="str">
        <f>"acfr:"&amp;A73</f>
        <v>acfr:RevenueFromCurrentPersonalPropertyTaxModifiedAccrual</v>
      </c>
      <c r="D73" s="2" t="str">
        <f>IF(RIGHT(A73, 8)="Abstract", "Abstract", "Revenues")</f>
        <v>Revenues</v>
      </c>
    </row>
    <row r="74" spans="1:4">
      <c r="A74" s="196" t="s">
        <v>3047</v>
      </c>
      <c r="B74" s="196" t="s">
        <v>2876</v>
      </c>
      <c r="C74" s="197" t="str">
        <f>"acfr:"&amp;A74</f>
        <v>acfr:RevenueFromCurrentPropertyTaxesExtraOrSpecialVotedModifiedAccrual</v>
      </c>
      <c r="D74" s="2" t="str">
        <f>IF(RIGHT(A74, 8)="Abstract", "Abstract", "Revenues")</f>
        <v>Revenues</v>
      </c>
    </row>
    <row r="75" spans="1:4">
      <c r="A75" s="196" t="s">
        <v>3049</v>
      </c>
      <c r="B75" s="196" t="s">
        <v>2878</v>
      </c>
      <c r="C75" s="197" t="str">
        <f>"acfr:"&amp;A75</f>
        <v>acfr:RevenueFromDelinquentPersonalPropertyTaxModifiedAccrual</v>
      </c>
      <c r="D75" s="2" t="str">
        <f>IF(RIGHT(A75, 8)="Abstract", "Abstract", "Revenues")</f>
        <v>Revenues</v>
      </c>
    </row>
    <row r="76" spans="1:4">
      <c r="A76" s="196" t="s">
        <v>3050</v>
      </c>
      <c r="B76" s="196" t="s">
        <v>2879</v>
      </c>
      <c r="C76" s="197" t="str">
        <f>"acfr:"&amp;A76</f>
        <v>acfr:RevenueFromDelinquentRealPropertyTaxModifiedAccrual</v>
      </c>
      <c r="D76" s="2" t="str">
        <f>IF(RIGHT(A76, 8)="Abstract", "Abstract", "Revenues")</f>
        <v>Revenues</v>
      </c>
    </row>
    <row r="77" spans="1:4">
      <c r="A77" s="196" t="s">
        <v>3161</v>
      </c>
      <c r="B77" s="196" t="s">
        <v>2989</v>
      </c>
      <c r="C77" s="197" t="str">
        <f>"acfr:"&amp;A77</f>
        <v>acfr:RevenuesFromFinancialAndTaxAdministrationDelinquentTaxPropertySalesModifiedAccrual</v>
      </c>
      <c r="D77" s="2" t="str">
        <f>IF(RIGHT(A77, 8)="Abstract", "Abstract", "Revenues")</f>
        <v>Revenues</v>
      </c>
    </row>
    <row r="78" spans="1:4">
      <c r="A78" s="196" t="s">
        <v>3180</v>
      </c>
      <c r="B78" s="196" t="s">
        <v>3008</v>
      </c>
      <c r="C78" s="197" t="str">
        <f>"acfr:"&amp;A78</f>
        <v>acfr:RevenueFromHealthAndWelfareDepartmentOfHumanServicesModifiedAccrual</v>
      </c>
      <c r="D78" s="2" t="str">
        <f>IF(RIGHT(A78, 8)="Abstract", "Abstract", "Revenues")</f>
        <v>Revenues</v>
      </c>
    </row>
    <row r="79" spans="1:4">
      <c r="A79" s="196" t="s">
        <v>3168</v>
      </c>
      <c r="B79" s="196" t="s">
        <v>2996</v>
      </c>
      <c r="C79" s="197" t="str">
        <f>"acfr:"&amp;A79</f>
        <v>acfr:RevenuesFromDepartmentOfPublicWorksModifiedAccrual</v>
      </c>
      <c r="D79" s="2" t="str">
        <f>IF(RIGHT(A79, 8)="Abstract", "Abstract", "Revenues")</f>
        <v>Revenues</v>
      </c>
    </row>
    <row r="80" spans="1:4">
      <c r="A80" s="196" t="s">
        <v>3150</v>
      </c>
      <c r="B80" s="196" t="s">
        <v>2978</v>
      </c>
      <c r="C80" s="197" t="str">
        <f>"acfr:"&amp;A80</f>
        <v>acfr:RevenuesFromJudicialDistrictAndMunicipalCourtModifiedAccrual</v>
      </c>
      <c r="D80" s="2" t="str">
        <f>IF(RIGHT(A80, 8)="Abstract", "Abstract", "Revenues")</f>
        <v>Revenues</v>
      </c>
    </row>
    <row r="81" spans="1:4">
      <c r="A81" s="196" t="s">
        <v>3137</v>
      </c>
      <c r="B81" s="196" t="s">
        <v>2965</v>
      </c>
      <c r="C81" s="197" t="str">
        <f>"acfr:"&amp;A81</f>
        <v>acfr:RevenuesFromDividendsModifiedAccrual</v>
      </c>
      <c r="D81" s="2" t="str">
        <f>IF(RIGHT(A81, 8)="Abstract", "Abstract", "Revenues")</f>
        <v>Revenues</v>
      </c>
    </row>
    <row r="82" spans="1:4">
      <c r="A82" s="196" t="s">
        <v>3056</v>
      </c>
      <c r="B82" s="196" t="s">
        <v>2885</v>
      </c>
      <c r="C82" s="197" t="str">
        <f>"acfr:"&amp;A82</f>
        <v>acfr:RevenueFromDocumentsTransferTaxModifiedAccrual</v>
      </c>
      <c r="D82" s="2" t="str">
        <f>IF(RIGHT(A82, 8)="Abstract", "Abstract", "Revenues")</f>
        <v>Revenues</v>
      </c>
    </row>
    <row r="83" spans="1:4">
      <c r="A83" s="196" t="s">
        <v>3162</v>
      </c>
      <c r="B83" s="196" t="s">
        <v>2990</v>
      </c>
      <c r="C83" s="197" t="str">
        <f>"acfr:"&amp;A83</f>
        <v>acfr:RevenuesFromFinancialAndTaxAdministrationModifiedAccrual</v>
      </c>
      <c r="D83" s="2" t="str">
        <f>IF(RIGHT(A83, 8)="Abstract", "Abstract", "Revenues")</f>
        <v>Revenues</v>
      </c>
    </row>
    <row r="84" spans="1:4">
      <c r="A84" s="196" t="s">
        <v>3135</v>
      </c>
      <c r="B84" s="196" t="s">
        <v>2964</v>
      </c>
      <c r="C84" s="197" t="str">
        <f>"acfr:"&amp;A84</f>
        <v>acfr:RevenueFromFinesAndForfeituresAndPenaltiesModifiedAccrual</v>
      </c>
      <c r="D84" s="2" t="str">
        <f>IF(RIGHT(A84, 8)="Abstract", "Abstract", "Revenues")</f>
        <v>Revenues</v>
      </c>
    </row>
    <row r="85" spans="1:4">
      <c r="A85" s="196" t="s">
        <v>3198</v>
      </c>
      <c r="B85" s="196" t="s">
        <v>3026</v>
      </c>
      <c r="C85" s="197" t="str">
        <f>"acfr:"&amp;A85</f>
        <v>acfr:RevenueFromGrantsAndEntitlementsNotRestrictedForSpecificProgramsModifiedAccrual</v>
      </c>
      <c r="D85" s="2" t="str">
        <f>IF(RIGHT(A85, 8)="Abstract", "Abstract", "Revenues")</f>
        <v>Revenues</v>
      </c>
    </row>
    <row r="86" spans="1:4">
      <c r="A86" s="196" t="s">
        <v>3197</v>
      </c>
      <c r="B86" s="196" t="s">
        <v>3025</v>
      </c>
      <c r="C86" s="197" t="str">
        <f>"acfr:"&amp;A86</f>
        <v>acfr:RevenueFromGrantsAndEntitlementsRestrictedForSpecificProgramsModifiedAccrual</v>
      </c>
      <c r="D86" s="2" t="str">
        <f>IF(RIGHT(A86, 8)="Abstract", "Abstract", "Revenues")</f>
        <v>Revenues</v>
      </c>
    </row>
    <row r="87" spans="1:4">
      <c r="A87" s="196" t="s">
        <v>3182</v>
      </c>
      <c r="B87" s="196" t="s">
        <v>3010</v>
      </c>
      <c r="C87" s="197" t="str">
        <f>"acfr:"&amp;A87</f>
        <v>acfr:RevenuesFromHealthAndWelfareModifiedAccrual</v>
      </c>
      <c r="D87" s="2" t="str">
        <f>IF(RIGHT(A87, 8)="Abstract", "Abstract", "Revenues")</f>
        <v>Revenues</v>
      </c>
    </row>
    <row r="88" spans="1:4">
      <c r="A88" s="196" t="s">
        <v>3174</v>
      </c>
      <c r="B88" s="196" t="s">
        <v>3002</v>
      </c>
      <c r="C88" s="197" t="str">
        <f>"acfr:"&amp;A88</f>
        <v>acfr:RevenuesFromHealthAndWelfareHealthDepartmentModifiedAccrual</v>
      </c>
      <c r="D88" s="2" t="str">
        <f>IF(RIGHT(A88, 8)="Abstract", "Abstract", "Revenues")</f>
        <v>Revenues</v>
      </c>
    </row>
    <row r="89" spans="1:4">
      <c r="A89" s="196" t="s">
        <v>3045</v>
      </c>
      <c r="B89" s="196" t="s">
        <v>2874</v>
      </c>
      <c r="C89" s="197" t="str">
        <f>"acfr:"&amp;A89</f>
        <v>acfr:RevenueFromIncomeTaxModifiedAccrual</v>
      </c>
      <c r="D89" s="2" t="str">
        <f>IF(RIGHT(A89, 8)="Abstract", "Abstract", "Revenues")</f>
        <v>Revenues</v>
      </c>
    </row>
    <row r="90" spans="1:4">
      <c r="A90" s="196" t="s">
        <v>3044</v>
      </c>
      <c r="B90" s="196" t="s">
        <v>2873</v>
      </c>
      <c r="C90" s="197" t="str">
        <f>"acfr:"&amp;A90</f>
        <v>acfr:RevenueFromIndustrialFacilitiesTaxModifiedAccrual</v>
      </c>
      <c r="D90" s="2" t="str">
        <f>IF(RIGHT(A90, 8)="Abstract", "Abstract", "Revenues")</f>
        <v>Revenues</v>
      </c>
    </row>
    <row r="91" spans="1:4">
      <c r="A91" s="196" t="s">
        <v>3158</v>
      </c>
      <c r="B91" s="196" t="s">
        <v>2986</v>
      </c>
      <c r="C91" s="197" t="str">
        <f>"acfr:"&amp;A91</f>
        <v>acfr:RevenuesFromFinancialAndTaxAdministrationInformationTechnologyModifiedAccrual</v>
      </c>
      <c r="D91" s="2" t="str">
        <f>IF(RIGHT(A91, 8)="Abstract", "Abstract", "Revenues")</f>
        <v>Revenues</v>
      </c>
    </row>
    <row r="92" spans="1:4">
      <c r="A92" s="196" t="s">
        <v>3139</v>
      </c>
      <c r="B92" s="196" t="s">
        <v>2967</v>
      </c>
      <c r="C92" s="197" t="str">
        <f>"acfr:"&amp;A92</f>
        <v>acfr:RevenueFromInterestAndDividendsModifiedAccrual</v>
      </c>
      <c r="D92" s="2" t="str">
        <f>IF(RIGHT(A92, 8)="Abstract", "Abstract", "Revenues")</f>
        <v>Revenues</v>
      </c>
    </row>
    <row r="93" spans="1:4">
      <c r="A93" s="196" t="s">
        <v>3076</v>
      </c>
      <c r="B93" s="196" t="s">
        <v>2905</v>
      </c>
      <c r="C93" s="197" t="str">
        <f>"acfr:"&amp;A93</f>
        <v>acfr:RevenueFromInterestAndPenaltiesOnSpecialAssessmentsModifiedAccrual</v>
      </c>
      <c r="D93" s="2" t="str">
        <f>IF(RIGHT(A93, 8)="Abstract", "Abstract", "Revenues")</f>
        <v>Revenues</v>
      </c>
    </row>
    <row r="94" spans="1:4">
      <c r="A94" s="196" t="s">
        <v>3141</v>
      </c>
      <c r="B94" s="196" t="s">
        <v>2969</v>
      </c>
      <c r="C94" s="197" t="str">
        <f>"acfr:"&amp;A94</f>
        <v>acfr:RevenueFromInterestAndRentsModifiedAccrual</v>
      </c>
      <c r="D94" s="2" t="str">
        <f>IF(RIGHT(A94, 8)="Abstract", "Abstract", "Revenues")</f>
        <v>Revenues</v>
      </c>
    </row>
    <row r="95" spans="1:4">
      <c r="A95" s="196" t="s">
        <v>3138</v>
      </c>
      <c r="B95" s="196" t="s">
        <v>2966</v>
      </c>
      <c r="C95" s="197" t="str">
        <f>"acfr:"&amp;A95</f>
        <v>acfr:RevenuesFromInterestModifiedAccrual</v>
      </c>
      <c r="D95" s="2" t="str">
        <f>IF(RIGHT(A95, 8)="Abstract", "Abstract", "Revenues")</f>
        <v>Revenues</v>
      </c>
    </row>
    <row r="96" spans="1:4">
      <c r="A96" s="196" t="s">
        <v>3151</v>
      </c>
      <c r="B96" s="196" t="s">
        <v>2979</v>
      </c>
      <c r="C96" s="197" t="str">
        <f>"acfr:"&amp;A96</f>
        <v>acfr:RevenuesFromJudicialFriendOfTheCourtModifiedAccrual</v>
      </c>
      <c r="D96" s="2" t="str">
        <f>IF(RIGHT(A96, 8)="Abstract", "Abstract", "Revenues")</f>
        <v>Revenues</v>
      </c>
    </row>
    <row r="97" spans="1:4">
      <c r="A97" s="196" t="s">
        <v>3155</v>
      </c>
      <c r="B97" s="196" t="s">
        <v>2983</v>
      </c>
      <c r="C97" s="197" t="str">
        <f>"acfr:"&amp;A97</f>
        <v>acfr:RevenuesFromJudicialActivitiesModifiedAccrual</v>
      </c>
      <c r="D97" s="2" t="str">
        <f>IF(RIGHT(A97, 8)="Abstract", "Abstract", "Revenues")</f>
        <v>Revenues</v>
      </c>
    </row>
    <row r="98" spans="1:4">
      <c r="A98" s="196" t="s">
        <v>3152</v>
      </c>
      <c r="B98" s="196" t="s">
        <v>2980</v>
      </c>
      <c r="C98" s="197" t="str">
        <f>"acfr:"&amp;A98</f>
        <v>acfr:RevenuesFromJudicialLawLibraryModifiedAccrual</v>
      </c>
      <c r="D98" s="2" t="str">
        <f>IF(RIGHT(A98, 8)="Abstract", "Abstract", "Revenues")</f>
        <v>Revenues</v>
      </c>
    </row>
    <row r="99" spans="1:4">
      <c r="A99" s="196" t="s">
        <v>3193</v>
      </c>
      <c r="B99" s="196" t="s">
        <v>3021</v>
      </c>
      <c r="C99" s="197" t="str">
        <f>"acfr:"&amp;A99</f>
        <v>acfr:RevenuesFromRecreationAndCultureLibraryModifiedAccrual</v>
      </c>
      <c r="D99" s="2" t="str">
        <f>IF(RIGHT(A99, 8)="Abstract", "Abstract", "Revenues")</f>
        <v>Revenues</v>
      </c>
    </row>
    <row r="100" spans="1:4">
      <c r="A100" s="196" t="s">
        <v>3081</v>
      </c>
      <c r="B100" s="196" t="s">
        <v>2910</v>
      </c>
      <c r="C100" s="197" t="str">
        <f>"acfr:"&amp;A100</f>
        <v>acfr:RevenueFromLicensesAndPermitsAndFranchiseFeesModifiedAccrual</v>
      </c>
      <c r="D100" s="2" t="str">
        <f>IF(RIGHT(A100, 8)="Abstract", "Abstract", "Revenues")</f>
        <v>Revenues</v>
      </c>
    </row>
    <row r="101" spans="1:4">
      <c r="A101" s="196" t="s">
        <v>3059</v>
      </c>
      <c r="B101" s="196" t="s">
        <v>2888</v>
      </c>
      <c r="C101" s="197" t="str">
        <f>"acfr:"&amp;A101</f>
        <v>acfr:RevenueFromMarijuanaTaxModifiedAccrual</v>
      </c>
      <c r="D101" s="2" t="str">
        <f>IF(RIGHT(A101, 8)="Abstract", "Abstract", "Revenues")</f>
        <v>Revenues</v>
      </c>
    </row>
    <row r="102" spans="1:4">
      <c r="A102" s="196" t="s">
        <v>3043</v>
      </c>
      <c r="B102" s="196" t="s">
        <v>2872</v>
      </c>
      <c r="C102" s="197" t="str">
        <f>"acfr:"&amp;A102</f>
        <v>acfr:RevenueFromMealsTaxModifiedAccrual</v>
      </c>
      <c r="D102" s="2" t="str">
        <f>IF(RIGHT(A102, 8)="Abstract", "Abstract", "Revenues")</f>
        <v>Revenues</v>
      </c>
    </row>
    <row r="103" spans="1:4">
      <c r="A103" s="196" t="s">
        <v>3175</v>
      </c>
      <c r="B103" s="196" t="s">
        <v>3003</v>
      </c>
      <c r="C103" s="197" t="str">
        <f>"acfr:"&amp;A103</f>
        <v>acfr:RevenuesFromHealthAndWelfareMosquitoControlModifiedAccrual</v>
      </c>
      <c r="D103" s="2" t="str">
        <f>IF(RIGHT(A103, 8)="Abstract", "Abstract", "Revenues")</f>
        <v>Revenues</v>
      </c>
    </row>
    <row r="104" spans="1:4">
      <c r="A104" s="196" t="s">
        <v>3038</v>
      </c>
      <c r="B104" s="196" t="s">
        <v>2867</v>
      </c>
      <c r="C104" s="197" t="str">
        <f>"acfr:"&amp;A104</f>
        <v>acfr:TaxesNationalForestReserveModifiedAccrual</v>
      </c>
      <c r="D104" s="2" t="str">
        <f>IF(RIGHT(A104, 8)="Abstract", "Abstract", "Revenues")</f>
        <v>Revenues</v>
      </c>
    </row>
    <row r="105" spans="1:4">
      <c r="A105" s="196" t="s">
        <v>3079</v>
      </c>
      <c r="B105" s="196" t="s">
        <v>2908</v>
      </c>
      <c r="C105" s="197" t="str">
        <f>"acfr:"&amp;A105</f>
        <v>acfr:RevenueFromNonBusinessLicensesAndPermitsModifiedAccrual</v>
      </c>
      <c r="D105" s="2" t="str">
        <f>IF(RIGHT(A105, 8)="Abstract", "Abstract", "Revenues")</f>
        <v>Revenues</v>
      </c>
    </row>
    <row r="106" spans="1:4">
      <c r="A106" s="196" t="s">
        <v>3132</v>
      </c>
      <c r="B106" s="196" t="s">
        <v>2961</v>
      </c>
      <c r="C106" s="197" t="str">
        <f>"acfr:"&amp;A106</f>
        <v>acfr:RevenueFromFinesAndForfeituresOrdinanceFinesAndCostsModifiedAccrual</v>
      </c>
      <c r="D106" s="2" t="str">
        <f>IF(RIGHT(A106, 8)="Abstract", "Abstract", "Revenues")</f>
        <v>Revenues</v>
      </c>
    </row>
    <row r="107" spans="1:4">
      <c r="A107" s="196" t="s">
        <v>3166</v>
      </c>
      <c r="B107" s="196" t="s">
        <v>2994</v>
      </c>
      <c r="C107" s="197" t="str">
        <f>"acfr:"&amp;A107</f>
        <v>acfr:RevenuesFromOtherGeneralGovernmentModifiedAccrual</v>
      </c>
      <c r="D107" s="2" t="str">
        <f>IF(RIGHT(A107, 8)="Abstract", "Abstract", "Revenues")</f>
        <v>Revenues</v>
      </c>
    </row>
    <row r="108" spans="1:4">
      <c r="A108" s="196" t="s">
        <v>3060</v>
      </c>
      <c r="B108" s="196" t="s">
        <v>2889</v>
      </c>
      <c r="C108" s="197" t="str">
        <f>"acfr:"&amp;A108</f>
        <v>acfr:RevenueFromOtherTaxesModifiedAccrual</v>
      </c>
      <c r="D108" s="2" t="str">
        <f>IF(RIGHT(A108, 8)="Abstract", "Abstract", "Revenues")</f>
        <v>Revenues</v>
      </c>
    </row>
    <row r="109" spans="1:4">
      <c r="A109" s="196" t="s">
        <v>3042</v>
      </c>
      <c r="B109" s="196" t="s">
        <v>2871</v>
      </c>
      <c r="C109" s="197" t="str">
        <f>"acfr:"&amp;A109</f>
        <v>acfr:RevenueFromParkingOccupancyTaxModifiedAccrual</v>
      </c>
      <c r="D109" s="2" t="str">
        <f>IF(RIGHT(A109, 8)="Abstract", "Abstract", "Revenues")</f>
        <v>Revenues</v>
      </c>
    </row>
    <row r="110" spans="1:4">
      <c r="A110" s="196" t="s">
        <v>3192</v>
      </c>
      <c r="B110" s="196" t="s">
        <v>3020</v>
      </c>
      <c r="C110" s="197" t="str">
        <f>"acfr:"&amp;A110</f>
        <v>acfr:RevenuesFromRecreationAndCultureParksAndRecreationDepartmentModifiedAccrual</v>
      </c>
      <c r="D110" s="2" t="str">
        <f>IF(RIGHT(A110, 8)="Abstract", "Abstract", "Revenues")</f>
        <v>Revenues</v>
      </c>
    </row>
    <row r="111" spans="1:4">
      <c r="A111" s="196" t="s">
        <v>3153</v>
      </c>
      <c r="B111" s="196" t="s">
        <v>2981</v>
      </c>
      <c r="C111" s="197" t="str">
        <f>"acfr:"&amp;A111</f>
        <v>acfr:RevenuesFromJudicialProbateCourtModifiedAccrual</v>
      </c>
      <c r="D111" s="2" t="str">
        <f>IF(RIGHT(A111, 8)="Abstract", "Abstract", "Revenues")</f>
        <v>Revenues</v>
      </c>
    </row>
    <row r="112" spans="1:4">
      <c r="A112" s="196" t="s">
        <v>3154</v>
      </c>
      <c r="B112" s="196" t="s">
        <v>2982</v>
      </c>
      <c r="C112" s="197" t="str">
        <f>"acfr:"&amp;A112</f>
        <v>acfr:RevenuesFromJudicialProbationModifiedAccrual</v>
      </c>
      <c r="D112" s="2" t="str">
        <f>IF(RIGHT(A112, 8)="Abstract", "Abstract", "Revenues")</f>
        <v>Revenues</v>
      </c>
    </row>
    <row r="113" spans="1:4">
      <c r="A113" s="196" t="s">
        <v>3159</v>
      </c>
      <c r="B113" s="196" t="s">
        <v>2987</v>
      </c>
      <c r="C113" s="197" t="str">
        <f>"acfr:"&amp;A113</f>
        <v>acfr:RevenuesFromFinancialAndTaxAdministrationPropertyDescriptionModifiedAccrual</v>
      </c>
      <c r="D113" s="2" t="str">
        <f>IF(RIGHT(A113, 8)="Abstract", "Abstract", "Revenues")</f>
        <v>Revenues</v>
      </c>
    </row>
    <row r="114" spans="1:4">
      <c r="A114" s="196" t="s">
        <v>3046</v>
      </c>
      <c r="B114" s="196" t="s">
        <v>2875</v>
      </c>
      <c r="C114" s="197" t="str">
        <f>"acfr:"&amp;A114</f>
        <v>acfr:RevenueFromPropertyTaxModifiedAccrual</v>
      </c>
      <c r="D114" s="2" t="str">
        <f>IF(RIGHT(A114, 8)="Abstract", "Abstract", "Revenues")</f>
        <v>Revenues</v>
      </c>
    </row>
    <row r="115" spans="1:4">
      <c r="A115" s="196" t="s">
        <v>3055</v>
      </c>
      <c r="B115" s="196" t="s">
        <v>2884</v>
      </c>
      <c r="C115" s="197" t="str">
        <f>"acfr:"&amp;A115</f>
        <v>acfr:RevenueFromPropertyTransferTaxModifiedAccrual</v>
      </c>
      <c r="D115" s="2" t="str">
        <f>IF(RIGHT(A115, 8)="Abstract", "Abstract", "Revenues")</f>
        <v>Revenues</v>
      </c>
    </row>
    <row r="116" spans="1:4">
      <c r="A116" s="196" t="s">
        <v>3187</v>
      </c>
      <c r="B116" s="196" t="s">
        <v>3015</v>
      </c>
      <c r="C116" s="197" t="str">
        <f>"acfr:"&amp;A116</f>
        <v>acfr:RevenuesFromPublicSafetyServicesModifiedAccrual</v>
      </c>
      <c r="D116" s="2" t="str">
        <f>IF(RIGHT(A116, 8)="Abstract", "Abstract", "Revenues")</f>
        <v>Revenues</v>
      </c>
    </row>
    <row r="117" spans="1:4">
      <c r="A117" s="196" t="s">
        <v>3185</v>
      </c>
      <c r="B117" s="196" t="s">
        <v>3013</v>
      </c>
      <c r="C117" s="197" t="str">
        <f>"acfr:"&amp;A117</f>
        <v>acfr:RevenuesFromPublicSafetyFireDepartmentModifiedAccrual</v>
      </c>
      <c r="D117" s="2" t="str">
        <f>IF(RIGHT(A117, 8)="Abstract", "Abstract", "Revenues")</f>
        <v>Revenues</v>
      </c>
    </row>
    <row r="118" spans="1:4">
      <c r="A118" s="196" t="s">
        <v>3184</v>
      </c>
      <c r="B118" s="196" t="s">
        <v>3012</v>
      </c>
      <c r="C118" s="197" t="str">
        <f>"acfr:"&amp;A118</f>
        <v>acfr:RevenueFromPublicSafetyPoliceSheriffAndConstableModifiedAccrual</v>
      </c>
      <c r="D118" s="2" t="str">
        <f>IF(RIGHT(A118, 8)="Abstract", "Abstract", "Revenues")</f>
        <v>Revenues</v>
      </c>
    </row>
    <row r="119" spans="1:4">
      <c r="A119" s="196" t="s">
        <v>3172</v>
      </c>
      <c r="B119" s="196" t="s">
        <v>3000</v>
      </c>
      <c r="C119" s="197" t="str">
        <f>"acfr:"&amp;A119</f>
        <v>acfr:RevenuesFromPublicWorksServicesModifiedAccrual</v>
      </c>
      <c r="D119" s="2" t="str">
        <f>IF(RIGHT(A119, 8)="Abstract", "Abstract", "Revenues")</f>
        <v>Revenues</v>
      </c>
    </row>
    <row r="120" spans="1:4">
      <c r="A120" s="196" t="s">
        <v>3194</v>
      </c>
      <c r="B120" s="196" t="s">
        <v>3022</v>
      </c>
      <c r="C120" s="197" t="str">
        <f>"acfr:"&amp;A120</f>
        <v>acfr:RevenuesFromRecreationAndCultureModifiedAccrual</v>
      </c>
      <c r="D120" s="2" t="str">
        <f>IF(RIGHT(A120, 8)="Abstract", "Abstract", "Revenues")</f>
        <v>Revenues</v>
      </c>
    </row>
    <row r="121" spans="1:4">
      <c r="A121" s="196" t="s">
        <v>3147</v>
      </c>
      <c r="B121" s="196" t="s">
        <v>2975</v>
      </c>
      <c r="C121" s="197" t="str">
        <f>"acfr:"&amp;A121</f>
        <v>acfr:RevenueFromRentsAndRoyaltiesModifiedAccrual</v>
      </c>
      <c r="D121" s="2" t="str">
        <f>IF(RIGHT(A121, 8)="Abstract", "Abstract", "Revenues")</f>
        <v>Revenues</v>
      </c>
    </row>
    <row r="122" spans="1:4">
      <c r="A122" s="196" t="s">
        <v>3146</v>
      </c>
      <c r="B122" s="196" t="s">
        <v>2974</v>
      </c>
      <c r="C122" s="197" t="str">
        <f>"acfr:"&amp;A122</f>
        <v>acfr:RevenueFromRentsModifiedAccrual</v>
      </c>
      <c r="D122" s="2" t="str">
        <f>IF(RIGHT(A122, 8)="Abstract", "Abstract", "Revenues")</f>
        <v>Revenues</v>
      </c>
    </row>
    <row r="123" spans="1:4">
      <c r="A123" s="196" t="s">
        <v>3164</v>
      </c>
      <c r="B123" s="196" t="s">
        <v>2992</v>
      </c>
      <c r="C123" s="197" t="str">
        <f>"acfr:"&amp;A123</f>
        <v>acfr:RevenuesFromOtherGeneralGovernmentRetirementBoardModifiedAccrual</v>
      </c>
      <c r="D123" s="2" t="str">
        <f>IF(RIGHT(A123, 8)="Abstract", "Abstract", "Revenues")</f>
        <v>Revenues</v>
      </c>
    </row>
    <row r="124" spans="1:4">
      <c r="A124" s="196" t="s">
        <v>3145</v>
      </c>
      <c r="B124" s="196" t="s">
        <v>2973</v>
      </c>
      <c r="C124" s="197" t="str">
        <f>"acfr:"&amp;A124</f>
        <v>acfr:RevenuesFromRoyaltiesModifiedAccrual</v>
      </c>
      <c r="D124" s="2" t="str">
        <f>IF(RIGHT(A124, 8)="Abstract", "Abstract", "Revenues")</f>
        <v>Revenues</v>
      </c>
    </row>
    <row r="125" spans="1:4">
      <c r="A125" s="196" t="s">
        <v>3053</v>
      </c>
      <c r="B125" s="196" t="s">
        <v>2882</v>
      </c>
      <c r="C125" s="197" t="str">
        <f>"acfr:"&amp;A125</f>
        <v>acfr:RevenueFromSalesAndUseTaxModifiedAccrual</v>
      </c>
      <c r="D125" s="2" t="str">
        <f>IF(RIGHT(A125, 8)="Abstract", "Abstract", "Revenues")</f>
        <v>Revenues</v>
      </c>
    </row>
    <row r="126" spans="1:4">
      <c r="A126" s="196" t="s">
        <v>3051</v>
      </c>
      <c r="B126" s="196" t="s">
        <v>2880</v>
      </c>
      <c r="C126" s="197" t="str">
        <f>"acfr:"&amp;A126</f>
        <v>acfr:RevenueFromSalesTaxModifiedAccrual</v>
      </c>
      <c r="D126" s="2" t="str">
        <f>IF(RIGHT(A126, 8)="Abstract", "Abstract", "Revenues")</f>
        <v>Revenues</v>
      </c>
    </row>
    <row r="127" spans="1:4">
      <c r="A127" s="196" t="s">
        <v>3199</v>
      </c>
      <c r="B127" s="196" t="s">
        <v>3027</v>
      </c>
      <c r="C127" s="197" t="str">
        <f>"acfr:"&amp;A127</f>
        <v>acfr:RevenueFromSharedRevenueModifiedAccrual</v>
      </c>
      <c r="D127" s="2" t="str">
        <f>IF(RIGHT(A127, 8)="Abstract", "Abstract", "Revenues")</f>
        <v>Revenues</v>
      </c>
    </row>
    <row r="128" spans="1:4">
      <c r="A128" s="196" t="s">
        <v>3077</v>
      </c>
      <c r="B128" s="196" t="s">
        <v>2906</v>
      </c>
      <c r="C128" s="197" t="str">
        <f>"acfr:"&amp;A128</f>
        <v>acfr:RevenueFromSpecialAssessmentsModifiedAccrual</v>
      </c>
      <c r="D128" s="2" t="str">
        <f>IF(RIGHT(A128, 8)="Abstract", "Abstract", "Revenues")</f>
        <v>Revenues</v>
      </c>
    </row>
    <row r="129" spans="1:4">
      <c r="A129" s="196" t="s">
        <v>3176</v>
      </c>
      <c r="B129" s="196" t="s">
        <v>3004</v>
      </c>
      <c r="C129" s="197" t="str">
        <f>"acfr:"&amp;A129</f>
        <v>acfr:RevenuesFromStateInstitutionsModifiedAccrual</v>
      </c>
      <c r="D129" s="2" t="str">
        <f>IF(RIGHT(A129, 8)="Abstract", "Abstract", "Revenues")</f>
        <v>Revenues</v>
      </c>
    </row>
    <row r="130" spans="1:4">
      <c r="A130" s="196" t="s">
        <v>3133</v>
      </c>
      <c r="B130" s="196" t="s">
        <v>2962</v>
      </c>
      <c r="C130" s="197" t="str">
        <f>"acfr:"&amp;A130</f>
        <v>acfr:RevenueFromFinesAndForfeituresStatuteCostsModifiedAccrual</v>
      </c>
      <c r="D130" s="2" t="str">
        <f>IF(RIGHT(A130, 8)="Abstract", "Abstract", "Revenues")</f>
        <v>Revenues</v>
      </c>
    </row>
    <row r="131" spans="1:4">
      <c r="A131" s="196" t="s">
        <v>3071</v>
      </c>
      <c r="B131" s="196" t="s">
        <v>2900</v>
      </c>
      <c r="C131" s="197" t="str">
        <f>"acfr:"&amp;A131</f>
        <v>acfr:RevenueFromTaxRevertedPropertyModifiedAccrual</v>
      </c>
      <c r="D131" s="2" t="str">
        <f>IF(RIGHT(A131, 8)="Abstract", "Abstract", "Revenues")</f>
        <v>Revenues</v>
      </c>
    </row>
    <row r="132" spans="1:4">
      <c r="A132" s="196" t="s">
        <v>3061</v>
      </c>
      <c r="B132" s="196" t="s">
        <v>2890</v>
      </c>
      <c r="C132" s="197" t="str">
        <f>"acfr:"&amp;A132</f>
        <v>acfr:RevenueFromTaxesModifiedAccrual</v>
      </c>
      <c r="D132" s="2" t="str">
        <f>IF(RIGHT(A132, 8)="Abstract", "Abstract", "Revenues")</f>
        <v>Revenues</v>
      </c>
    </row>
    <row r="133" spans="1:4">
      <c r="A133" s="196" t="s">
        <v>3131</v>
      </c>
      <c r="B133" s="196" t="s">
        <v>2960</v>
      </c>
      <c r="C133" s="197" t="str">
        <f>"acfr:"&amp;A133</f>
        <v>acfr:RevenueFromFinesAndForfeituresTrafficViolationsModifiedAccrual</v>
      </c>
      <c r="D133" s="2" t="str">
        <f>IF(RIGHT(A133, 8)="Abstract", "Abstract", "Revenues")</f>
        <v>Revenues</v>
      </c>
    </row>
    <row r="134" spans="1:4">
      <c r="A134" s="196" t="s">
        <v>3040</v>
      </c>
      <c r="B134" s="196" t="s">
        <v>2869</v>
      </c>
      <c r="C134" s="197" t="str">
        <f>"acfr:"&amp;A134</f>
        <v>acfr:RevenueFromTrailerTaxModifiedAccrual</v>
      </c>
      <c r="D134" s="2" t="str">
        <f>IF(RIGHT(A134, 8)="Abstract", "Abstract", "Revenues")</f>
        <v>Revenues</v>
      </c>
    </row>
    <row r="135" spans="1:4">
      <c r="A135" s="196" t="s">
        <v>3057</v>
      </c>
      <c r="B135" s="196" t="s">
        <v>2886</v>
      </c>
      <c r="C135" s="197" t="str">
        <f>"acfr:"&amp;A135</f>
        <v>acfr:RevenueFromTransferStampsTaxModifiedAccrual</v>
      </c>
      <c r="D135" s="2" t="str">
        <f>IF(RIGHT(A135, 8)="Abstract", "Abstract", "Revenues")</f>
        <v>Revenues</v>
      </c>
    </row>
    <row r="136" spans="1:4">
      <c r="A136" s="196" t="s">
        <v>3171</v>
      </c>
      <c r="B136" s="196" t="s">
        <v>2999</v>
      </c>
      <c r="C136" s="197" t="str">
        <f>"acfr:"&amp;A136</f>
        <v>acfr:RevenuesFromPublicWorksTransportationServicesModifiedAccrual</v>
      </c>
      <c r="D136" s="2" t="str">
        <f>IF(RIGHT(A136, 8)="Abstract", "Abstract", "Revenues")</f>
        <v>Revenues</v>
      </c>
    </row>
    <row r="137" spans="1:4">
      <c r="A137" s="196" t="s">
        <v>3160</v>
      </c>
      <c r="B137" s="196" t="s">
        <v>2988</v>
      </c>
      <c r="C137" s="197" t="str">
        <f>"acfr:"&amp;A137</f>
        <v>acfr:RevenuesFromFinancialAndTaxAdministrationTreasurerModifiedAccrual</v>
      </c>
      <c r="D137" s="2" t="str">
        <f>IF(RIGHT(A137, 8)="Abstract", "Abstract", "Revenues")</f>
        <v>Revenues</v>
      </c>
    </row>
    <row r="138" spans="1:4">
      <c r="A138" s="196" t="s">
        <v>3140</v>
      </c>
      <c r="B138" s="196" t="s">
        <v>2968</v>
      </c>
      <c r="C138" s="197" t="str">
        <f>"acfr:"&amp;A138</f>
        <v>acfr:RevenueFromUseOfMoneyAndPropertyModifiedAccrual</v>
      </c>
      <c r="D138" s="2" t="str">
        <f>IF(RIGHT(A138, 8)="Abstract", "Abstract", "Revenues")</f>
        <v>Revenues</v>
      </c>
    </row>
    <row r="139" spans="1:4">
      <c r="A139" s="196" t="s">
        <v>3058</v>
      </c>
      <c r="B139" s="196" t="s">
        <v>2887</v>
      </c>
      <c r="C139" s="197" t="str">
        <f>"acfr:"&amp;A139</f>
        <v>acfr:RevenueFromVehiclesTaxModifiedAccrual</v>
      </c>
      <c r="D139" s="2" t="str">
        <f>IF(RIGHT(A139, 8)="Abstract", "Abstract", "Revenues")</f>
        <v>Revenues</v>
      </c>
    </row>
    <row r="140" spans="1:4">
      <c r="A140" s="196" t="s">
        <v>3169</v>
      </c>
      <c r="B140" s="196" t="s">
        <v>2997</v>
      </c>
      <c r="C140" s="197" t="str">
        <f>"acfr:"&amp;A140</f>
        <v>acfr:RevenuesFromPublicWorksWaterAndSewerSystemsModifiedAccrual</v>
      </c>
      <c r="D140" s="2" t="str">
        <f>IF(RIGHT(A140, 8)="Abstract", "Abstract", "Revenues")</f>
        <v>Revenues</v>
      </c>
    </row>
    <row r="141" spans="1:4">
      <c r="A141" s="196" t="s">
        <v>3209</v>
      </c>
      <c r="B141" s="196" t="s">
        <v>3037</v>
      </c>
      <c r="C141" s="197" t="str">
        <f>"acfr:"&amp;A141</f>
        <v>acfr:RevenuesModifiedAccrual</v>
      </c>
      <c r="D141" s="2" t="str">
        <f>IF(RIGHT(A141, 8)="Abstract", "Abstract", "Revenues")</f>
        <v>Revenues</v>
      </c>
    </row>
    <row r="142" spans="1:4">
      <c r="A142" s="196" t="s">
        <v>3106</v>
      </c>
      <c r="B142" s="196" t="s">
        <v>2935</v>
      </c>
      <c r="C142" s="197" t="str">
        <f>"acfr:"&amp;A142</f>
        <v>acfr:StateCapitalGrantsModifiedAccrual</v>
      </c>
      <c r="D142" s="2" t="str">
        <f>IF(RIGHT(A142, 8)="Abstract", "Abstract", "Revenues")</f>
        <v>Revenues</v>
      </c>
    </row>
    <row r="143" spans="1:4">
      <c r="A143" s="196" t="s">
        <v>3095</v>
      </c>
      <c r="B143" s="196" t="s">
        <v>2924</v>
      </c>
      <c r="C143" s="197" t="str">
        <f>"acfr:"&amp;A143</f>
        <v>acfr:IntergovernmentalRevenueFromStateCourtOfEquityModifiedAccrual</v>
      </c>
      <c r="D143" s="2" t="str">
        <f>IF(RIGHT(A143, 8)="Abstract", "Abstract", "Revenues")</f>
        <v>Revenues</v>
      </c>
    </row>
    <row r="144" spans="1:4">
      <c r="A144" s="196" t="s">
        <v>3100</v>
      </c>
      <c r="B144" s="196" t="s">
        <v>2929</v>
      </c>
      <c r="C144" s="197" t="str">
        <f>"acfr:"&amp;A144</f>
        <v>acfr:IntergovernmentalRevenueFromStateCrimeVictimsRightsModifiedAccrual</v>
      </c>
      <c r="D144" s="2" t="str">
        <f>IF(RIGHT(A144, 8)="Abstract", "Abstract", "Revenues")</f>
        <v>Revenues</v>
      </c>
    </row>
    <row r="145" spans="1:4">
      <c r="A145" s="196" t="s">
        <v>3099</v>
      </c>
      <c r="B145" s="196" t="s">
        <v>2928</v>
      </c>
      <c r="C145" s="197" t="str">
        <f>"acfr:"&amp;A145</f>
        <v>acfr:IntergovernmentalRevenueFromStateCultureAndRecreationModifiedAccrual</v>
      </c>
      <c r="D145" s="2" t="str">
        <f>IF(RIGHT(A145, 8)="Abstract", "Abstract", "Revenues")</f>
        <v>Revenues</v>
      </c>
    </row>
    <row r="146" spans="1:4">
      <c r="A146" s="196" t="s">
        <v>3093</v>
      </c>
      <c r="B146" s="196" t="s">
        <v>2922</v>
      </c>
      <c r="C146" s="197" t="str">
        <f>"acfr:"&amp;A146</f>
        <v>acfr:IntergovernmentalRevenueFromStateDrugCaseInformationManagementModifiedAccrual</v>
      </c>
      <c r="D146" s="2" t="str">
        <f>IF(RIGHT(A146, 8)="Abstract", "Abstract", "Revenues")</f>
        <v>Revenues</v>
      </c>
    </row>
    <row r="147" spans="1:4">
      <c r="A147" s="196" t="s">
        <v>3092</v>
      </c>
      <c r="B147" s="196" t="s">
        <v>2921</v>
      </c>
      <c r="C147" s="197" t="str">
        <f>"acfr:"&amp;A147</f>
        <v>acfr:IntergovernmentalRevenueFromStateDrunkDrivingCaseFlowAssistanceModifiedAccrual</v>
      </c>
      <c r="D147" s="2" t="str">
        <f>IF(RIGHT(A147, 8)="Abstract", "Abstract", "Revenues")</f>
        <v>Revenues</v>
      </c>
    </row>
    <row r="148" spans="1:4">
      <c r="A148" s="196" t="s">
        <v>3097</v>
      </c>
      <c r="B148" s="196" t="s">
        <v>2926</v>
      </c>
      <c r="C148" s="197" t="str">
        <f>"acfr:"&amp;A148</f>
        <v>acfr:IntergovernmentalRevenueFromStateHealthAndHospitalsModifiedAccrual</v>
      </c>
      <c r="D148" s="2" t="str">
        <f>IF(RIGHT(A148, 8)="Abstract", "Abstract", "Revenues")</f>
        <v>Revenues</v>
      </c>
    </row>
    <row r="149" spans="1:4">
      <c r="A149" s="196" t="s">
        <v>3094</v>
      </c>
      <c r="B149" s="196" t="s">
        <v>2923</v>
      </c>
      <c r="C149" s="197" t="str">
        <f>"acfr:"&amp;A149</f>
        <v>acfr:IntergovernmentalRevenueFromStateStreetsAndHighwaysModifiedAccrual</v>
      </c>
      <c r="D149" s="2" t="str">
        <f>IF(RIGHT(A149, 8)="Abstract", "Abstract", "Revenues")</f>
        <v>Revenues</v>
      </c>
    </row>
    <row r="150" spans="1:4">
      <c r="A150" s="196" t="s">
        <v>3101</v>
      </c>
      <c r="B150" s="196" t="s">
        <v>2930</v>
      </c>
      <c r="C150" s="197" t="str">
        <f>"acfr:"&amp;A150</f>
        <v>acfr:IntergovernmentalRevenueFromStateIndigentDefenseModifiedAccrual</v>
      </c>
      <c r="D150" s="2" t="str">
        <f>IF(RIGHT(A150, 8)="Abstract", "Abstract", "Revenues")</f>
        <v>Revenues</v>
      </c>
    </row>
    <row r="151" spans="1:4">
      <c r="A151" s="196" t="s">
        <v>3103</v>
      </c>
      <c r="B151" s="196" t="s">
        <v>2932</v>
      </c>
      <c r="C151" s="197" t="str">
        <f>"acfr:"&amp;A151</f>
        <v>acfr:StateGrantsLocalCommunityStabilizationShareModifiedAccrual</v>
      </c>
      <c r="D151" s="2" t="str">
        <f>IF(RIGHT(A151, 8)="Abstract", "Abstract", "Revenues")</f>
        <v>Revenues</v>
      </c>
    </row>
    <row r="152" spans="1:4">
      <c r="A152" s="196" t="s">
        <v>3091</v>
      </c>
      <c r="B152" s="196" t="s">
        <v>2920</v>
      </c>
      <c r="C152" s="197" t="str">
        <f>"acfr:"&amp;A152</f>
        <v>acfr:IntergovernmentalRevenueFromStatePublicSafetyModifiedAccrual</v>
      </c>
      <c r="D152" s="2" t="str">
        <f>IF(RIGHT(A152, 8)="Abstract", "Abstract", "Revenues")</f>
        <v>Revenues</v>
      </c>
    </row>
    <row r="153" spans="1:4">
      <c r="A153" s="196" t="s">
        <v>3096</v>
      </c>
      <c r="B153" s="196" t="s">
        <v>2925</v>
      </c>
      <c r="C153" s="197" t="str">
        <f>"acfr:"&amp;A153</f>
        <v>acfr:IntergovernmentalRevenueFromStateSanitationModifiedAccrual</v>
      </c>
      <c r="D153" s="2" t="str">
        <f>IF(RIGHT(A153, 8)="Abstract", "Abstract", "Revenues")</f>
        <v>Revenues</v>
      </c>
    </row>
    <row r="154" spans="1:4">
      <c r="A154" s="196" t="s">
        <v>3105</v>
      </c>
      <c r="B154" s="196" t="s">
        <v>2934</v>
      </c>
      <c r="C154" s="197" t="str">
        <f>"acfr:"&amp;A154</f>
        <v>acfr:IntergovernmentalRevenueFromStateSpecialElectionReimbursementModifiedAccrual</v>
      </c>
      <c r="D154" s="2" t="str">
        <f>IF(RIGHT(A154, 8)="Abstract", "Abstract", "Revenues")</f>
        <v>Revenues</v>
      </c>
    </row>
    <row r="155" spans="1:4">
      <c r="A155" s="196" t="s">
        <v>3102</v>
      </c>
      <c r="B155" s="196" t="s">
        <v>2931</v>
      </c>
      <c r="C155" s="197" t="str">
        <f>"acfr:"&amp;A155</f>
        <v>acfr:IntergovernmentalRevenueFromStateStateRevenueSharingModifiedAccrual</v>
      </c>
      <c r="D155" s="2" t="str">
        <f>IF(RIGHT(A155, 8)="Abstract", "Abstract", "Revenues")</f>
        <v>Revenues</v>
      </c>
    </row>
    <row r="156" spans="1:4">
      <c r="A156" s="196" t="s">
        <v>3104</v>
      </c>
      <c r="B156" s="196" t="s">
        <v>2933</v>
      </c>
      <c r="C156" s="197" t="str">
        <f>"acfr:"&amp;A156</f>
        <v>acfr:IntergovernmentalRevenueFromStateSurveyAndRemonumentationModifiedAccrual</v>
      </c>
      <c r="D156" s="2" t="str">
        <f>IF(RIGHT(A156, 8)="Abstract", "Abstract", "Revenues")</f>
        <v>Revenues</v>
      </c>
    </row>
    <row r="157" spans="1:4">
      <c r="A157" s="196" t="s">
        <v>3098</v>
      </c>
      <c r="B157" s="196" t="s">
        <v>2927</v>
      </c>
      <c r="C157" s="197" t="str">
        <f>"acfr:"&amp;A157</f>
        <v>acfr:IntergovernmentalRevenueFromStateWelfareModifiedAccrual</v>
      </c>
      <c r="D157" s="2" t="str">
        <f>IF(RIGHT(A157, 8)="Abstract", "Abstract", "Revenues")</f>
        <v>Revenues</v>
      </c>
    </row>
    <row r="158" spans="1:4">
      <c r="A158" s="196" t="s">
        <v>3070</v>
      </c>
      <c r="B158" s="196" t="s">
        <v>2899</v>
      </c>
      <c r="C158" s="197" t="str">
        <f>"acfr:"&amp;A158</f>
        <v>acfr:SubMarginalLandActModifiedAccrual</v>
      </c>
      <c r="D158" s="2" t="str">
        <f>IF(RIGHT(A158, 8)="Abstract", "Abstract", "Revenues")</f>
        <v>Revenues</v>
      </c>
    </row>
    <row r="159" spans="1:4">
      <c r="A159" s="196" t="s">
        <v>3065</v>
      </c>
      <c r="B159" s="196" t="s">
        <v>2894</v>
      </c>
      <c r="C159" s="197" t="str">
        <f>"acfr:"&amp;A159</f>
        <v>acfr:TaxCollectionFeesModifiedAccrual</v>
      </c>
      <c r="D159" s="2" t="str">
        <f>IF(RIGHT(A159, 8)="Abstract", "Abstract", "Revenues")</f>
        <v>Revenues</v>
      </c>
    </row>
    <row r="160" spans="1:4">
      <c r="A160" s="196" t="s">
        <v>3074</v>
      </c>
      <c r="B160" s="196" t="s">
        <v>2903</v>
      </c>
      <c r="C160" s="197" t="str">
        <f>"acfr:"&amp;A160</f>
        <v>acfr:TaxRevenuesAndTaxRelatedRevenuesModifiedAccrual</v>
      </c>
      <c r="D160" s="2" t="str">
        <f>IF(RIGHT(A160, 8)="Abstract", "Abstract", "Revenues")</f>
        <v>Revenues</v>
      </c>
    </row>
    <row r="161" spans="1:4">
      <c r="A161" s="196" t="s">
        <v>3616</v>
      </c>
      <c r="B161" s="196" t="s">
        <v>3628</v>
      </c>
      <c r="C161" s="197" t="str">
        <f>"acfr:"&amp;A161</f>
        <v>acfr:AdditionalOtherFinancingSourcesUses</v>
      </c>
      <c r="D161" s="2" t="str">
        <f>IF(RIGHT(A161, 8)="Abstract", "Abstract", "Other Financing Sources")</f>
        <v>Other Financing Sources</v>
      </c>
    </row>
    <row r="162" spans="1:4">
      <c r="A162" s="196" t="s">
        <v>3609</v>
      </c>
      <c r="B162" s="196" t="s">
        <v>3621</v>
      </c>
      <c r="C162" s="197" t="str">
        <f>"acfr:"&amp;A162</f>
        <v>acfr:BondOrInsuranceRecoveriesModifiedAccrual</v>
      </c>
      <c r="D162" s="2" t="str">
        <f>IF(RIGHT(A162, 8)="Abstract", "Abstract", "Other Financing Sources")</f>
        <v>Other Financing Sources</v>
      </c>
    </row>
    <row r="163" spans="1:4">
      <c r="A163" s="196" t="s">
        <v>3611</v>
      </c>
      <c r="B163" s="196" t="s">
        <v>3623</v>
      </c>
      <c r="C163" s="197" t="str">
        <f>"acfr:"&amp;A163</f>
        <v>acfr:DiscountsOnBondsOrNotesModifiedAccrual</v>
      </c>
      <c r="D163" s="2" t="str">
        <f>IF(RIGHT(A163, 8)="Abstract", "Abstract", "Other Financing Sources")</f>
        <v>Other Financing Sources</v>
      </c>
    </row>
    <row r="164" spans="1:4">
      <c r="A164" s="196" t="s">
        <v>3617</v>
      </c>
      <c r="B164" s="196" t="s">
        <v>3629</v>
      </c>
      <c r="C164" s="197" t="str">
        <f>"acfr:"&amp;A164</f>
        <v>acfr:OtherFinancingSourcesUses</v>
      </c>
      <c r="D164" s="2" t="str">
        <f>IF(RIGHT(A164, 8)="Abstract", "Abstract", "Other Financing Sources")</f>
        <v>Other Financing Sources</v>
      </c>
    </row>
    <row r="165" spans="1:4">
      <c r="A165" s="196" t="s">
        <v>3615</v>
      </c>
      <c r="B165" s="196" t="s">
        <v>3627</v>
      </c>
      <c r="C165" s="197" t="str">
        <f>"acfr:"&amp;A165</f>
        <v>acfr:OtherFinancingSourcesLeaseFinancingModifiedAccrual</v>
      </c>
      <c r="D165" s="2" t="str">
        <f>IF(RIGHT(A165, 8)="Abstract", "Abstract", "Other Financing Sources")</f>
        <v>Other Financing Sources</v>
      </c>
    </row>
    <row r="166" spans="1:4">
      <c r="A166" s="196" t="s">
        <v>3610</v>
      </c>
      <c r="B166" s="196" t="s">
        <v>3622</v>
      </c>
      <c r="C166" s="197" t="str">
        <f>"acfr:"&amp;A166</f>
        <v>acfr:PaymentsToRefundedBondEscrowAgentModifiedAccrual</v>
      </c>
      <c r="D166" s="2" t="str">
        <f>IF(RIGHT(A166, 8)="Abstract", "Abstract", "Other Financing Sources")</f>
        <v>Other Financing Sources</v>
      </c>
    </row>
    <row r="167" spans="1:4">
      <c r="A167" s="196" t="s">
        <v>3608</v>
      </c>
      <c r="B167" s="196" t="s">
        <v>3620</v>
      </c>
      <c r="C167" s="197" t="str">
        <f>"acfr:"&amp;A167</f>
        <v>acfr:PremiumOnIssuanceOfLongTermDebtModifiedAccrual</v>
      </c>
      <c r="D167" s="2" t="str">
        <f>IF(RIGHT(A167, 8)="Abstract", "Abstract", "Other Financing Sources")</f>
        <v>Other Financing Sources</v>
      </c>
    </row>
    <row r="168" spans="1:4">
      <c r="A168" s="196" t="s">
        <v>3607</v>
      </c>
      <c r="B168" s="196" t="s">
        <v>3619</v>
      </c>
      <c r="C168" s="197" t="str">
        <f>"acfr:"&amp;A168</f>
        <v>acfr:ProceedsFromBondAndNoteIssuanceModifiedAccrual</v>
      </c>
      <c r="D168" s="2" t="str">
        <f>IF(RIGHT(A168, 8)="Abstract", "Abstract", "Other Financing Sources")</f>
        <v>Other Financing Sources</v>
      </c>
    </row>
    <row r="169" spans="1:4">
      <c r="A169" s="196" t="s">
        <v>3612</v>
      </c>
      <c r="B169" s="196" t="s">
        <v>3624</v>
      </c>
      <c r="C169" s="197" t="str">
        <f>"acfr:"&amp;A169</f>
        <v>acfr:SaleOfCapitalAssetsModifiedAccrual</v>
      </c>
      <c r="D169" s="2" t="str">
        <f>IF(RIGHT(A169, 8)="Abstract", "Abstract", "Other Financing Sources")</f>
        <v>Other Financing Sources</v>
      </c>
    </row>
    <row r="170" spans="1:4">
      <c r="A170" s="196" t="s">
        <v>3614</v>
      </c>
      <c r="B170" s="196" t="s">
        <v>3626</v>
      </c>
      <c r="C170" s="197" t="str">
        <f>"acfr:"&amp;A170</f>
        <v>acfr:TransfersInModifiedAccrual</v>
      </c>
      <c r="D170" s="2" t="str">
        <f>IF(RIGHT(A170, 8)="Abstract", "Abstract", "Other Financing Sources")</f>
        <v>Other Financing Sources</v>
      </c>
    </row>
    <row r="171" spans="1:4">
      <c r="A171" s="196" t="s">
        <v>3613</v>
      </c>
      <c r="B171" s="196" t="s">
        <v>3625</v>
      </c>
      <c r="C171" s="197" t="str">
        <f>"acfr:"&amp;A171</f>
        <v>acfr:TransfersOutModifiedAccrual</v>
      </c>
      <c r="D171" s="2" t="str">
        <f>IF(RIGHT(A171, 8)="Abstract", "Abstract", "Other Financing Sources")</f>
        <v>Other Financing Sources</v>
      </c>
    </row>
    <row r="172" spans="1:4">
      <c r="A172" s="196" t="s">
        <v>3569</v>
      </c>
      <c r="B172" s="196" t="s">
        <v>3373</v>
      </c>
      <c r="C172" s="197" t="str">
        <f>"acfr:"&amp;A172</f>
        <v>acfr:CostOfIssueOfBondsAndSecuritiesModifiedAccrual</v>
      </c>
      <c r="D172" s="2" t="str">
        <f>IF(RIGHT(A172, 8)="Abstract", "Abstract", "Expenditures")</f>
        <v>Expenditures</v>
      </c>
    </row>
    <row r="173" spans="1:4">
      <c r="A173" s="196" t="s">
        <v>3596</v>
      </c>
      <c r="B173" s="196" t="s">
        <v>3400</v>
      </c>
      <c r="C173" s="197" t="str">
        <f>"acfr:"&amp;A173</f>
        <v>acfr:DebtServiceInterestAndFiscalChargesModifiedAccrual</v>
      </c>
      <c r="D173" s="2" t="str">
        <f>IF(RIGHT(A173, 8)="Abstract", "Abstract", "Expenditures")</f>
        <v>Expenditures</v>
      </c>
    </row>
    <row r="174" spans="1:4">
      <c r="A174" s="196" t="s">
        <v>3597</v>
      </c>
      <c r="B174" s="196" t="s">
        <v>3401</v>
      </c>
      <c r="C174" s="197" t="str">
        <f>"acfr:"&amp;A174</f>
        <v>acfr:DebtServiceModifiedAccrual</v>
      </c>
      <c r="D174" s="2" t="str">
        <f>IF(RIGHT(A174, 8)="Abstract", "Abstract", "Expenditures")</f>
        <v>Expenditures</v>
      </c>
    </row>
    <row r="175" spans="1:4">
      <c r="A175" s="196" t="s">
        <v>3595</v>
      </c>
      <c r="B175" s="196" t="s">
        <v>3399</v>
      </c>
      <c r="C175" s="197" t="str">
        <f>"acfr:"&amp;A175</f>
        <v>acfr:DebtServicePrincipalRepaymentModifiedAccrual</v>
      </c>
      <c r="D175" s="2" t="str">
        <f>IF(RIGHT(A175, 8)="Abstract", "Abstract", "Expenditures")</f>
        <v>Expenditures</v>
      </c>
    </row>
    <row r="176" spans="1:4">
      <c r="A176" s="196" t="s">
        <v>3598</v>
      </c>
      <c r="B176" s="196" t="s">
        <v>3402</v>
      </c>
      <c r="C176" s="197" t="str">
        <f>"acfr:"&amp;A176</f>
        <v>acfr:DepreciationExpenseModifiedAccrual</v>
      </c>
      <c r="D176" s="2" t="str">
        <f>IF(RIGHT(A176, 8)="Abstract", "Abstract", "Expenditures")</f>
        <v>Expenditures</v>
      </c>
    </row>
    <row r="177" spans="1:4">
      <c r="A177" s="196" t="s">
        <v>3599</v>
      </c>
      <c r="B177" s="196" t="s">
        <v>3403</v>
      </c>
      <c r="C177" s="197" t="str">
        <f>"acfr:"&amp;A177</f>
        <v>acfr:DepreciationDepletionAndAmortizationExpenseModifiedAccrual</v>
      </c>
      <c r="D177" s="2" t="str">
        <f>IF(RIGHT(A177, 8)="Abstract", "Abstract", "Expenditures")</f>
        <v>Expenditures</v>
      </c>
    </row>
    <row r="178" spans="1:4">
      <c r="A178" s="196" t="s">
        <v>3541</v>
      </c>
      <c r="B178" s="196" t="s">
        <v>3345</v>
      </c>
      <c r="C178" s="197" t="str">
        <f>"acfr:"&amp;A178</f>
        <v>acfr:ExpendituresForCommunityEconomicDevelopmentAbstractDepartmentModifiedAccrual</v>
      </c>
      <c r="D178" s="2" t="str">
        <f>IF(RIGHT(A178, 8)="Abstract", "Abstract", "Expenditures")</f>
        <v>Expenditures</v>
      </c>
    </row>
    <row r="179" spans="1:4">
      <c r="A179" s="196" t="s">
        <v>3417</v>
      </c>
      <c r="B179" s="196" t="s">
        <v>3221</v>
      </c>
      <c r="C179" s="197" t="str">
        <f>"acfr:"&amp;A179</f>
        <v>acfr:ExpendituresForFinancialAndTaxAdministrationAccountingDepartmentModifiedAccrual</v>
      </c>
      <c r="D179" s="2" t="str">
        <f>IF(RIGHT(A179, 8)="Abstract", "Abstract", "Expenditures")</f>
        <v>Expenditures</v>
      </c>
    </row>
    <row r="180" spans="1:4">
      <c r="A180" s="196" t="s">
        <v>3455</v>
      </c>
      <c r="B180" s="196" t="s">
        <v>3259</v>
      </c>
      <c r="C180" s="197" t="str">
        <f>"acfr:"&amp;A180</f>
        <v>acfr:ExpendituresForPublicSafetyAdministrationModifiedAccrual</v>
      </c>
      <c r="D180" s="2" t="str">
        <f>IF(RIGHT(A180, 8)="Abstract", "Abstract", "Expenditures")</f>
        <v>Expenditures</v>
      </c>
    </row>
    <row r="181" spans="1:4">
      <c r="A181" s="196" t="s">
        <v>3525</v>
      </c>
      <c r="B181" s="196" t="s">
        <v>3329</v>
      </c>
      <c r="C181" s="197" t="str">
        <f>"acfr:"&amp;A181</f>
        <v>acfr:ExpendituresForHealthAndWelfareAreaAgencyOnAgingModifiedAccrual</v>
      </c>
      <c r="D181" s="2" t="str">
        <f>IF(RIGHT(A181, 8)="Abstract", "Abstract", "Expenditures")</f>
        <v>Expenditures</v>
      </c>
    </row>
    <row r="182" spans="1:4">
      <c r="A182" s="196" t="s">
        <v>3504</v>
      </c>
      <c r="B182" s="196" t="s">
        <v>3308</v>
      </c>
      <c r="C182" s="197" t="str">
        <f>"acfr:"&amp;A182</f>
        <v>acfr:ExpendituresForAirportServicesModifiedAccrual</v>
      </c>
      <c r="D182" s="2" t="str">
        <f>IF(RIGHT(A182, 8)="Abstract", "Abstract", "Expenditures")</f>
        <v>Expenditures</v>
      </c>
    </row>
    <row r="183" spans="1:4">
      <c r="A183" s="196" t="s">
        <v>3515</v>
      </c>
      <c r="B183" s="196" t="s">
        <v>3319</v>
      </c>
      <c r="C183" s="197" t="str">
        <f>"acfr:"&amp;A183</f>
        <v>acfr:ExpendituresForHealthAndWelfareAlcoholismAndSubstanceAbuseModifiedAccrual</v>
      </c>
      <c r="D183" s="2" t="str">
        <f>IF(RIGHT(A183, 8)="Abstract", "Abstract", "Expenditures")</f>
        <v>Expenditures</v>
      </c>
    </row>
    <row r="184" spans="1:4">
      <c r="A184" s="196" t="s">
        <v>3478</v>
      </c>
      <c r="B184" s="196" t="s">
        <v>3282</v>
      </c>
      <c r="C184" s="197" t="str">
        <f>"acfr:"&amp;A184</f>
        <v>acfr:ExpendituresForPublicSafetyAnimalShelterDogWardenModifiedAccrual</v>
      </c>
      <c r="D184" s="2" t="str">
        <f>IF(RIGHT(A184, 8)="Abstract", "Abstract", "Expenditures")</f>
        <v>Expenditures</v>
      </c>
    </row>
    <row r="185" spans="1:4">
      <c r="A185" s="196" t="s">
        <v>3433</v>
      </c>
      <c r="B185" s="196" t="s">
        <v>3237</v>
      </c>
      <c r="C185" s="197" t="str">
        <f>"acfr:"&amp;A185</f>
        <v>acfr:ExpendituresForOtherGeneralGovernmentAttorneyCorporationCounselModifiedAccrual</v>
      </c>
      <c r="D185" s="2" t="str">
        <f>IF(RIGHT(A185, 8)="Abstract", "Abstract", "Expenditures")</f>
        <v>Expenditures</v>
      </c>
    </row>
    <row r="186" spans="1:4">
      <c r="A186" s="196" t="s">
        <v>3563</v>
      </c>
      <c r="B186" s="196" t="s">
        <v>3367</v>
      </c>
      <c r="C186" s="197" t="str">
        <f>"acfr:"&amp;A186</f>
        <v>acfr:ExpendituresForRecreationAndCultureAuditoriumCivicCenterModifiedAccrual</v>
      </c>
      <c r="D186" s="2" t="str">
        <f>IF(RIGHT(A186, 8)="Abstract", "Abstract", "Expenditures")</f>
        <v>Expenditures</v>
      </c>
    </row>
    <row r="187" spans="1:4">
      <c r="A187" s="196" t="s">
        <v>3546</v>
      </c>
      <c r="B187" s="196" t="s">
        <v>3350</v>
      </c>
      <c r="C187" s="197" t="str">
        <f>"acfr:"&amp;A187</f>
        <v>acfr:ExpendituresForCommunityEconomicDevelopmentBlightRemovalModifiedAccrual</v>
      </c>
      <c r="D187" s="2" t="str">
        <f>IF(RIGHT(A187, 8)="Abstract", "Abstract", "Expenditures")</f>
        <v>Expenditures</v>
      </c>
    </row>
    <row r="188" spans="1:4">
      <c r="A188" s="196" t="s">
        <v>3425</v>
      </c>
      <c r="B188" s="196" t="s">
        <v>3229</v>
      </c>
      <c r="C188" s="197" t="str">
        <f>"acfr:"&amp;A188</f>
        <v>acfr:ExpendituresForFinancialAndTaxAdministrationBoardOfReviewModifiedAccrual</v>
      </c>
      <c r="D188" s="2" t="str">
        <f>IF(RIGHT(A188, 8)="Abstract", "Abstract", "Expenditures")</f>
        <v>Expenditures</v>
      </c>
    </row>
    <row r="189" spans="1:4">
      <c r="A189" s="196" t="s">
        <v>3418</v>
      </c>
      <c r="B189" s="196" t="s">
        <v>3222</v>
      </c>
      <c r="C189" s="197" t="str">
        <f>"acfr:"&amp;A189</f>
        <v>acfr:ExpendituresForFinancialAndTaxAdministrationBudgetDepartmentDirectorModifiedAccrual</v>
      </c>
      <c r="D189" s="2" t="str">
        <f>IF(RIGHT(A189, 8)="Abstract", "Abstract", "Expenditures")</f>
        <v>Expenditures</v>
      </c>
    </row>
    <row r="190" spans="1:4">
      <c r="A190" s="196" t="s">
        <v>3432</v>
      </c>
      <c r="B190" s="196" t="s">
        <v>3236</v>
      </c>
      <c r="C190" s="197" t="str">
        <f>"acfr:"&amp;A190</f>
        <v>acfr:ExpendituresForOtherGeneralGovernmentBuildingAndGroundsModifiedAccrual</v>
      </c>
      <c r="D190" s="2" t="str">
        <f>IF(RIGHT(A190, 8)="Abstract", "Abstract", "Expenditures")</f>
        <v>Expenditures</v>
      </c>
    </row>
    <row r="191" spans="1:4">
      <c r="A191" s="196" t="s">
        <v>3436</v>
      </c>
      <c r="B191" s="196" t="s">
        <v>3240</v>
      </c>
      <c r="C191" s="197" t="str">
        <f>"acfr:"&amp;A191</f>
        <v>acfr:ExpendituresForOtherGeneralGovernmentBuildingAuthorityModifiedAccrual</v>
      </c>
      <c r="D191" s="2" t="str">
        <f>IF(RIGHT(A191, 8)="Abstract", "Abstract", "Expenditures")</f>
        <v>Expenditures</v>
      </c>
    </row>
    <row r="192" spans="1:4">
      <c r="A192" s="196" t="s">
        <v>3475</v>
      </c>
      <c r="B192" s="196" t="s">
        <v>3279</v>
      </c>
      <c r="C192" s="197" t="str">
        <f>"acfr:"&amp;A192</f>
        <v>acfr:ExpendituresForPublicSafetyBuildingInspectionsActivitiesModifiedAccrual</v>
      </c>
      <c r="D192" s="2" t="str">
        <f>IF(RIGHT(A192, 8)="Abstract", "Abstract", "Expenditures")</f>
        <v>Expenditures</v>
      </c>
    </row>
    <row r="193" spans="1:4">
      <c r="A193" s="196" t="s">
        <v>3594</v>
      </c>
      <c r="B193" s="196" t="s">
        <v>3398</v>
      </c>
      <c r="C193" s="197" t="str">
        <f>"acfr:"&amp;A193</f>
        <v>acfr:ExpendituresForCapitalOutlayModifiedAccrual</v>
      </c>
      <c r="D193" s="2" t="str">
        <f>IF(RIGHT(A193, 8)="Abstract", "Abstract", "Expenditures")</f>
        <v>Expenditures</v>
      </c>
    </row>
    <row r="194" spans="1:4">
      <c r="A194" s="196" t="s">
        <v>3497</v>
      </c>
      <c r="B194" s="196" t="s">
        <v>3301</v>
      </c>
      <c r="C194" s="197" t="str">
        <f>"acfr:"&amp;A194</f>
        <v>acfr:ExpendituresForPublicWorksCemeteryModifiedAccrual</v>
      </c>
      <c r="D194" s="2" t="str">
        <f>IF(RIGHT(A194, 8)="Abstract", "Abstract", "Expenditures")</f>
        <v>Expenditures</v>
      </c>
    </row>
    <row r="195" spans="1:4">
      <c r="A195" s="196" t="s">
        <v>3414</v>
      </c>
      <c r="B195" s="196" t="s">
        <v>3218</v>
      </c>
      <c r="C195" s="197" t="str">
        <f>"acfr:"&amp;A195</f>
        <v>acfr:ExpendituresForChiefExecutiveAdministratorManagerSuperintendentControllerModifiedAccrual</v>
      </c>
      <c r="D195" s="2" t="str">
        <f>IF(RIGHT(A195, 8)="Abstract", "Abstract", "Expenditures")</f>
        <v>Expenditures</v>
      </c>
    </row>
    <row r="196" spans="1:4">
      <c r="A196" s="196" t="s">
        <v>3413</v>
      </c>
      <c r="B196" s="196" t="s">
        <v>3217</v>
      </c>
      <c r="C196" s="197" t="str">
        <f>"acfr:"&amp;A196</f>
        <v>acfr:ExpendituresForGeneralGovernmentServicesChiefExecutiveModifiedAccrual</v>
      </c>
      <c r="D196" s="2" t="str">
        <f>IF(RIGHT(A196, 8)="Abstract", "Abstract", "Expenditures")</f>
        <v>Expenditures</v>
      </c>
    </row>
    <row r="197" spans="1:4">
      <c r="A197" s="196" t="s">
        <v>3522</v>
      </c>
      <c r="B197" s="196" t="s">
        <v>3326</v>
      </c>
      <c r="C197" s="197" t="str">
        <f>"acfr:"&amp;A197</f>
        <v>acfr:ExpendituresForHealthAndWelfareChildCareDepartmentOfHumanServicesModifiedAccrual</v>
      </c>
      <c r="D197" s="2" t="str">
        <f>IF(RIGHT(A197, 8)="Abstract", "Abstract", "Expenditures")</f>
        <v>Expenditures</v>
      </c>
    </row>
    <row r="198" spans="1:4">
      <c r="A198" s="196" t="s">
        <v>3521</v>
      </c>
      <c r="B198" s="196" t="s">
        <v>3325</v>
      </c>
      <c r="C198" s="197" t="str">
        <f>"acfr:"&amp;A198</f>
        <v>acfr:ExpendituresForHealthAndWelfareChildCareModifiedAccrual</v>
      </c>
      <c r="D198" s="2" t="str">
        <f>IF(RIGHT(A198, 8)="Abstract", "Abstract", "Expenditures")</f>
        <v>Expenditures</v>
      </c>
    </row>
    <row r="199" spans="1:4">
      <c r="A199" s="196" t="s">
        <v>3442</v>
      </c>
      <c r="B199" s="196" t="s">
        <v>3246</v>
      </c>
      <c r="C199" s="197" t="str">
        <f>"acfr:"&amp;A199</f>
        <v>acfr:ExpendituresForJudicialCircuitCourtModifiedAccrual</v>
      </c>
      <c r="D199" s="2" t="str">
        <f>IF(RIGHT(A199, 8)="Abstract", "Abstract", "Expenditures")</f>
        <v>Expenditures</v>
      </c>
    </row>
    <row r="200" spans="1:4">
      <c r="A200" s="196" t="s">
        <v>3434</v>
      </c>
      <c r="B200" s="196" t="s">
        <v>3238</v>
      </c>
      <c r="C200" s="197" t="str">
        <f>"acfr:"&amp;A200</f>
        <v>acfr:ExpendituresForOtherGeneralGovernmentCivilServiceMeritSystemModifiedAccrual</v>
      </c>
      <c r="D200" s="2" t="str">
        <f>IF(RIGHT(A200, 8)="Abstract", "Abstract", "Expenditures")</f>
        <v>Expenditures</v>
      </c>
    </row>
    <row r="201" spans="1:4">
      <c r="A201" s="196" t="s">
        <v>3419</v>
      </c>
      <c r="B201" s="196" t="s">
        <v>3223</v>
      </c>
      <c r="C201" s="197" t="str">
        <f>"acfr:"&amp;A201</f>
        <v>acfr:ExpendituresForClerkModifiedAccrual</v>
      </c>
      <c r="D201" s="2" t="str">
        <f>IF(RIGHT(A201, 8)="Abstract", "Abstract", "Expenditures")</f>
        <v>Expenditures</v>
      </c>
    </row>
    <row r="202" spans="1:4">
      <c r="A202" s="196" t="s">
        <v>3470</v>
      </c>
      <c r="B202" s="196" t="s">
        <v>3274</v>
      </c>
      <c r="C202" s="197" t="str">
        <f>"acfr:"&amp;A202</f>
        <v>acfr:ExpendituresForPublicSafetyCombinedPublicSafetyDepartmentModifiedAccrual</v>
      </c>
      <c r="D202" s="2" t="str">
        <f>IF(RIGHT(A202, 8)="Abstract", "Abstract", "Expenditures")</f>
        <v>Expenditures</v>
      </c>
    </row>
    <row r="203" spans="1:4">
      <c r="A203" s="196" t="s">
        <v>3459</v>
      </c>
      <c r="B203" s="196" t="s">
        <v>3263</v>
      </c>
      <c r="C203" s="197" t="str">
        <f>"acfr:"&amp;A203</f>
        <v>acfr:ExpendituresForCommunicationsDispatchModifiedAccrual</v>
      </c>
      <c r="D203" s="2" t="str">
        <f>IF(RIGHT(A203, 8)="Abstract", "Abstract", "Expenditures")</f>
        <v>Expenditures</v>
      </c>
    </row>
    <row r="204" spans="1:4">
      <c r="A204" s="196" t="s">
        <v>3574</v>
      </c>
      <c r="B204" s="196" t="s">
        <v>3378</v>
      </c>
      <c r="C204" s="197" t="str">
        <f>"acfr:"&amp;A204</f>
        <v>acfr:ExpendituresForCommunicationsModifiedAccrual</v>
      </c>
      <c r="D204" s="2" t="str">
        <f>IF(RIGHT(A204, 8)="Abstract", "Abstract", "Expenditures")</f>
        <v>Expenditures</v>
      </c>
    </row>
    <row r="205" spans="1:4">
      <c r="A205" s="196" t="s">
        <v>3532</v>
      </c>
      <c r="B205" s="196" t="s">
        <v>3336</v>
      </c>
      <c r="C205" s="197" t="str">
        <f>"acfr:"&amp;A205</f>
        <v>acfr:ExpendituresForHealthAndWelfareCommunityActionProgramModifiedAccrual</v>
      </c>
      <c r="D205" s="2" t="str">
        <f>IF(RIGHT(A205, 8)="Abstract", "Abstract", "Expenditures")</f>
        <v>Expenditures</v>
      </c>
    </row>
    <row r="206" spans="1:4">
      <c r="A206" s="196" t="s">
        <v>3549</v>
      </c>
      <c r="B206" s="196" t="s">
        <v>3353</v>
      </c>
      <c r="C206" s="197" t="str">
        <f>"acfr:"&amp;A206</f>
        <v>acfr:ExpendituresForCommunityAndEconomicDevelopmentServicesModifiedAccrual</v>
      </c>
      <c r="D206" s="2" t="str">
        <f>IF(RIGHT(A206, 8)="Abstract", "Abstract", "Expenditures")</f>
        <v>Expenditures</v>
      </c>
    </row>
    <row r="207" spans="1:4">
      <c r="A207" s="196" t="s">
        <v>3533</v>
      </c>
      <c r="B207" s="196" t="s">
        <v>3337</v>
      </c>
      <c r="C207" s="197" t="str">
        <f>"acfr:"&amp;A207</f>
        <v>acfr:ExpendituresForHealthAndWelfareCommunityDevelopmentBlockGrantModifiedAccrual</v>
      </c>
      <c r="D207" s="2" t="str">
        <f>IF(RIGHT(A207, 8)="Abstract", "Abstract", "Expenditures")</f>
        <v>Expenditures</v>
      </c>
    </row>
    <row r="208" spans="1:4">
      <c r="A208" s="196" t="s">
        <v>3575</v>
      </c>
      <c r="B208" s="196" t="s">
        <v>3379</v>
      </c>
      <c r="C208" s="197" t="str">
        <f>"acfr:"&amp;A208</f>
        <v>acfr:ExpendituresForCommunityPromotionModifiedAccrual</v>
      </c>
      <c r="D208" s="2" t="str">
        <f>IF(RIGHT(A208, 8)="Abstract", "Abstract", "Expenditures")</f>
        <v>Expenditures</v>
      </c>
    </row>
    <row r="209" spans="1:4">
      <c r="A209" s="196" t="s">
        <v>3548</v>
      </c>
      <c r="B209" s="196" t="s">
        <v>3352</v>
      </c>
      <c r="C209" s="197" t="str">
        <f>"acfr:"&amp;A209</f>
        <v>acfr:ExpendituresForCommunityServicesModifiedAccrual</v>
      </c>
      <c r="D209" s="2" t="str">
        <f>IF(RIGHT(A209, 8)="Abstract", "Abstract", "Expenditures")</f>
        <v>Expenditures</v>
      </c>
    </row>
    <row r="210" spans="1:4">
      <c r="A210" s="196" t="s">
        <v>3565</v>
      </c>
      <c r="B210" s="196" t="s">
        <v>3369</v>
      </c>
      <c r="C210" s="197" t="str">
        <f>"acfr:"&amp;A210</f>
        <v>acfr:ExpendituresForConservationServicesModifiedAccrual</v>
      </c>
      <c r="D210" s="2" t="str">
        <f>IF(RIGHT(A210, 8)="Abstract", "Abstract", "Expenditures")</f>
        <v>Expenditures</v>
      </c>
    </row>
    <row r="211" spans="1:4">
      <c r="A211" s="196" t="s">
        <v>3566</v>
      </c>
      <c r="B211" s="196" t="s">
        <v>3370</v>
      </c>
      <c r="C211" s="197" t="str">
        <f>"acfr:"&amp;A211</f>
        <v>acfr:ExpendituresForConservationRecreationParksAndCulturalServicesModifiedAccrual</v>
      </c>
      <c r="D211" s="2" t="str">
        <f>IF(RIGHT(A211, 8)="Abstract", "Abstract", "Expenditures")</f>
        <v>Expenditures</v>
      </c>
    </row>
    <row r="212" spans="1:4">
      <c r="A212" s="196" t="s">
        <v>3510</v>
      </c>
      <c r="B212" s="196" t="s">
        <v>3314</v>
      </c>
      <c r="C212" s="197" t="str">
        <f>"acfr:"&amp;A212</f>
        <v>acfr:ExpendituresForHealthAndWelfareContagiousDiseasesModifiedAccrual</v>
      </c>
      <c r="D212" s="2" t="str">
        <f>IF(RIGHT(A212, 8)="Abstract", "Abstract", "Expenditures")</f>
        <v>Expenditures</v>
      </c>
    </row>
    <row r="213" spans="1:4">
      <c r="A213" s="196" t="s">
        <v>3592</v>
      </c>
      <c r="B213" s="196" t="s">
        <v>3396</v>
      </c>
      <c r="C213" s="197" t="str">
        <f>"acfr:"&amp;A213</f>
        <v>acfr:ExpendituresForContingencyServicesModifiedAccrual</v>
      </c>
      <c r="D213" s="2" t="str">
        <f>IF(RIGHT(A213, 8)="Abstract", "Abstract", "Expenditures")</f>
        <v>Expenditures</v>
      </c>
    </row>
    <row r="214" spans="1:4">
      <c r="A214" s="196" t="s">
        <v>3586</v>
      </c>
      <c r="B214" s="196" t="s">
        <v>3390</v>
      </c>
      <c r="C214" s="197" t="str">
        <f>"acfr:"&amp;A214</f>
        <v>acfr:ExpendituresForContributionsToOtherGovernmentsModifiedAccrual</v>
      </c>
      <c r="D214" s="2" t="str">
        <f>IF(RIGHT(A214, 8)="Abstract", "Abstract", "Expenditures")</f>
        <v>Expenditures</v>
      </c>
    </row>
    <row r="215" spans="1:4">
      <c r="A215" s="196" t="s">
        <v>3564</v>
      </c>
      <c r="B215" s="196" t="s">
        <v>3368</v>
      </c>
      <c r="C215" s="197" t="str">
        <f>"acfr:"&amp;A215</f>
        <v>acfr:ExpendituresForConventionCenterServicesModifiedAccrual</v>
      </c>
      <c r="D215" s="2" t="str">
        <f>IF(RIGHT(A215, 8)="Abstract", "Abstract", "Expenditures")</f>
        <v>Expenditures</v>
      </c>
    </row>
    <row r="216" spans="1:4">
      <c r="A216" s="196" t="s">
        <v>3539</v>
      </c>
      <c r="B216" s="196" t="s">
        <v>3343</v>
      </c>
      <c r="C216" s="197" t="str">
        <f>"acfr:"&amp;A216</f>
        <v>acfr:ExpendituresForCommunityEconomicDevelopmentCooperativeExtensionModifiedAccrual</v>
      </c>
      <c r="D216" s="2" t="str">
        <f>IF(RIGHT(A216, 8)="Abstract", "Abstract", "Expenditures")</f>
        <v>Expenditures</v>
      </c>
    </row>
    <row r="217" spans="1:4">
      <c r="A217" s="196" t="s">
        <v>3471</v>
      </c>
      <c r="B217" s="196" t="s">
        <v>3275</v>
      </c>
      <c r="C217" s="197" t="str">
        <f>"acfr:"&amp;A217</f>
        <v>acfr:ExpendituresForPublicSafetyCorrectionsJailModifiedAccrual</v>
      </c>
      <c r="D217" s="2" t="str">
        <f>IF(RIGHT(A217, 8)="Abstract", "Abstract", "Expenditures")</f>
        <v>Expenditures</v>
      </c>
    </row>
    <row r="218" spans="1:4">
      <c r="A218" s="196" t="s">
        <v>3473</v>
      </c>
      <c r="B218" s="196" t="s">
        <v>3277</v>
      </c>
      <c r="C218" s="197" t="str">
        <f>"acfr:"&amp;A218</f>
        <v>acfr:ExpendituresForCorrectionsTrainingModifiedAccrual</v>
      </c>
      <c r="D218" s="2" t="str">
        <f>IF(RIGHT(A218, 8)="Abstract", "Abstract", "Expenditures")</f>
        <v>Expenditures</v>
      </c>
    </row>
    <row r="219" spans="1:4">
      <c r="A219" s="196" t="s">
        <v>3424</v>
      </c>
      <c r="B219" s="196" t="s">
        <v>3228</v>
      </c>
      <c r="C219" s="197" t="str">
        <f>"acfr:"&amp;A219</f>
        <v>acfr:ExpendituresForFinancialAndTaxAdministrationCountySurveyAndRemonumentationModifiedAccrual</v>
      </c>
      <c r="D219" s="2" t="str">
        <f>IF(RIGHT(A219, 8)="Abstract", "Abstract", "Expenditures")</f>
        <v>Expenditures</v>
      </c>
    </row>
    <row r="220" spans="1:4">
      <c r="A220" s="196" t="s">
        <v>3456</v>
      </c>
      <c r="B220" s="196" t="s">
        <v>3260</v>
      </c>
      <c r="C220" s="197" t="str">
        <f>"acfr:"&amp;A220</f>
        <v>acfr:ExpendituresForCrimeControlAndInvestigationModifiedAccrual</v>
      </c>
      <c r="D220" s="2" t="str">
        <f>IF(RIGHT(A220, 8)="Abstract", "Abstract", "Expenditures")</f>
        <v>Expenditures</v>
      </c>
    </row>
    <row r="221" spans="1:4">
      <c r="A221" s="196" t="s">
        <v>3562</v>
      </c>
      <c r="B221" s="196" t="s">
        <v>3366</v>
      </c>
      <c r="C221" s="197" t="str">
        <f>"acfr:"&amp;A221</f>
        <v>acfr:ExpendituresForRecreationAndCultureCulturalActivitiesModifiedAccrual</v>
      </c>
      <c r="D221" s="2" t="str">
        <f>IF(RIGHT(A221, 8)="Abstract", "Abstract", "Expenditures")</f>
        <v>Expenditures</v>
      </c>
    </row>
    <row r="222" spans="1:4">
      <c r="A222" s="196" t="s">
        <v>3427</v>
      </c>
      <c r="B222" s="196" t="s">
        <v>3231</v>
      </c>
      <c r="C222" s="197" t="str">
        <f>"acfr:"&amp;A222</f>
        <v>acfr:ExpendituresForFinancialAndTaxAdministrationDelinquentTaxPropertySalesModifiedAccrual</v>
      </c>
      <c r="D222" s="2" t="str">
        <f>IF(RIGHT(A222, 8)="Abstract", "Abstract", "Expenditures")</f>
        <v>Expenditures</v>
      </c>
    </row>
    <row r="223" spans="1:4">
      <c r="A223" s="196" t="s">
        <v>3523</v>
      </c>
      <c r="B223" s="196" t="s">
        <v>3327</v>
      </c>
      <c r="C223" s="197" t="str">
        <f>"acfr:"&amp;A223</f>
        <v>acfr:ExpendituresForHealthAndWelfareHumanServicesMedicalCareModifiedAccrual</v>
      </c>
      <c r="D223" s="2" t="str">
        <f>IF(RIGHT(A223, 8)="Abstract", "Abstract", "Expenditures")</f>
        <v>Expenditures</v>
      </c>
    </row>
    <row r="224" spans="1:4">
      <c r="A224" s="196" t="s">
        <v>3483</v>
      </c>
      <c r="B224" s="196" t="s">
        <v>3287</v>
      </c>
      <c r="C224" s="197" t="str">
        <f>"acfr:"&amp;A224</f>
        <v>acfr:ExpendituresForPublicWorksDepartmentOfPublicWorksModifiedAccrual</v>
      </c>
      <c r="D224" s="2" t="str">
        <f>IF(RIGHT(A224, 8)="Abstract", "Abstract", "Expenditures")</f>
        <v>Expenditures</v>
      </c>
    </row>
    <row r="225" spans="1:4">
      <c r="A225" s="196" t="s">
        <v>3443</v>
      </c>
      <c r="B225" s="196" t="s">
        <v>3247</v>
      </c>
      <c r="C225" s="197" t="str">
        <f>"acfr:"&amp;A225</f>
        <v>acfr:ExpendituresForJudicialDistrictAndMunicipalCourtModifiedAccrual</v>
      </c>
      <c r="D225" s="2" t="str">
        <f>IF(RIGHT(A225, 8)="Abstract", "Abstract", "Expenditures")</f>
        <v>Expenditures</v>
      </c>
    </row>
    <row r="226" spans="1:4">
      <c r="A226" s="196" t="s">
        <v>3484</v>
      </c>
      <c r="B226" s="196" t="s">
        <v>3288</v>
      </c>
      <c r="C226" s="197" t="str">
        <f>"acfr:"&amp;A226</f>
        <v>acfr:ExpendituresForPublicWorksDrainCommissionerWaterResourceCommissionerModifiedAccrual</v>
      </c>
      <c r="D226" s="2" t="str">
        <f>IF(RIGHT(A226, 8)="Abstract", "Abstract", "Expenditures")</f>
        <v>Expenditures</v>
      </c>
    </row>
    <row r="227" spans="1:4">
      <c r="A227" s="196" t="s">
        <v>3486</v>
      </c>
      <c r="B227" s="196" t="s">
        <v>3290</v>
      </c>
      <c r="C227" s="197" t="str">
        <f>"acfr:"&amp;A227</f>
        <v>acfr:ExpendituresForPublicWorksDrainsPublicBenefitModifiedAccrual</v>
      </c>
      <c r="D227" s="2" t="str">
        <f>IF(RIGHT(A227, 8)="Abstract", "Abstract", "Expenditures")</f>
        <v>Expenditures</v>
      </c>
    </row>
    <row r="228" spans="1:4">
      <c r="A228" s="196" t="s">
        <v>3543</v>
      </c>
      <c r="B228" s="196" t="s">
        <v>3347</v>
      </c>
      <c r="C228" s="197" t="str">
        <f>"acfr:"&amp;A228</f>
        <v>acfr:ExpendituresForEconomicDevelopmentServicesModifiedAccrual</v>
      </c>
      <c r="D228" s="2" t="str">
        <f>IF(RIGHT(A228, 8)="Abstract", "Abstract", "Expenditures")</f>
        <v>Expenditures</v>
      </c>
    </row>
    <row r="229" spans="1:4">
      <c r="A229" s="196" t="s">
        <v>3589</v>
      </c>
      <c r="B229" s="196" t="s">
        <v>3393</v>
      </c>
      <c r="C229" s="197" t="str">
        <f>"acfr:"&amp;A229</f>
        <v>acfr:ExpendituresForEducationServicesModifiedAccrual</v>
      </c>
      <c r="D229" s="2" t="str">
        <f>IF(RIGHT(A229, 8)="Abstract", "Abstract", "Expenditures")</f>
        <v>Expenditures</v>
      </c>
    </row>
    <row r="230" spans="1:4">
      <c r="A230" s="196" t="s">
        <v>3431</v>
      </c>
      <c r="B230" s="196" t="s">
        <v>3235</v>
      </c>
      <c r="C230" s="197" t="str">
        <f>"acfr:"&amp;A230</f>
        <v>acfr:ExpendituresForOtherGeneralGovernmentElectionsModifiedAccrual</v>
      </c>
      <c r="D230" s="2" t="str">
        <f>IF(RIGHT(A230, 8)="Abstract", "Abstract", "Expenditures")</f>
        <v>Expenditures</v>
      </c>
    </row>
    <row r="231" spans="1:4">
      <c r="A231" s="196" t="s">
        <v>3503</v>
      </c>
      <c r="B231" s="196" t="s">
        <v>3307</v>
      </c>
      <c r="C231" s="197" t="str">
        <f>"acfr:"&amp;A231</f>
        <v>acfr:ExpendituresForElectricityAndPowerServicesModifiedAccrual</v>
      </c>
      <c r="D231" s="2" t="str">
        <f>IF(RIGHT(A231, 8)="Abstract", "Abstract", "Expenditures")</f>
        <v>Expenditures</v>
      </c>
    </row>
    <row r="232" spans="1:4">
      <c r="A232" s="196" t="s">
        <v>3476</v>
      </c>
      <c r="B232" s="196" t="s">
        <v>3280</v>
      </c>
      <c r="C232" s="197" t="str">
        <f>"acfr:"&amp;A232</f>
        <v>acfr:ExpendituresForPublicSafetyEmergencyManagementHomelandSecurityModifiedAccrual</v>
      </c>
      <c r="D232" s="2" t="str">
        <f>IF(RIGHT(A232, 8)="Abstract", "Abstract", "Expenditures")</f>
        <v>Expenditures</v>
      </c>
    </row>
    <row r="233" spans="1:4">
      <c r="A233" s="196" t="s">
        <v>3520</v>
      </c>
      <c r="B233" s="196" t="s">
        <v>3324</v>
      </c>
      <c r="C233" s="197" t="str">
        <f>"acfr:"&amp;A233</f>
        <v>acfr:ExpendituresForHealthAndWelfareEmergencyServicesModifiedAccrual</v>
      </c>
      <c r="D233" s="2" t="str">
        <f>IF(RIGHT(A233, 8)="Abstract", "Abstract", "Expenditures")</f>
        <v>Expenditures</v>
      </c>
    </row>
    <row r="234" spans="1:4">
      <c r="A234" s="196" t="s">
        <v>3488</v>
      </c>
      <c r="B234" s="196" t="s">
        <v>3292</v>
      </c>
      <c r="C234" s="197" t="str">
        <f>"acfr:"&amp;A234</f>
        <v>acfr:ExpendituresForPublicWorksEngineeringModifiedAccrual</v>
      </c>
      <c r="D234" s="2" t="str">
        <f>IF(RIGHT(A234, 8)="Abstract", "Abstract", "Expenditures")</f>
        <v>Expenditures</v>
      </c>
    </row>
    <row r="235" spans="1:4">
      <c r="A235" s="196" t="s">
        <v>3428</v>
      </c>
      <c r="B235" s="196" t="s">
        <v>3232</v>
      </c>
      <c r="C235" s="197" t="str">
        <f>"acfr:"&amp;A235</f>
        <v>acfr:ExpendituresForGeneralGovernmentServicesAssessingEqualizationModifiedAccrual</v>
      </c>
      <c r="D235" s="2" t="str">
        <f>IF(RIGHT(A235, 8)="Abstract", "Abstract", "Expenditures")</f>
        <v>Expenditures</v>
      </c>
    </row>
    <row r="236" spans="1:4">
      <c r="A236" s="196" t="s">
        <v>3578</v>
      </c>
      <c r="B236" s="196" t="s">
        <v>3382</v>
      </c>
      <c r="C236" s="197" t="str">
        <f>"acfr:"&amp;A236</f>
        <v>acfr:ExpendituresForFacilitiesMaintenanceModifiedAccrual</v>
      </c>
      <c r="D236" s="2" t="str">
        <f>IF(RIGHT(A236, 8)="Abstract", "Abstract", "Expenditures")</f>
        <v>Expenditures</v>
      </c>
    </row>
    <row r="237" spans="1:4">
      <c r="A237" s="196" t="s">
        <v>3451</v>
      </c>
      <c r="B237" s="196" t="s">
        <v>3255</v>
      </c>
      <c r="C237" s="197" t="str">
        <f>"acfr:"&amp;A237</f>
        <v>acfr:ExpendituresForJudicialFamilyCounselingServicesModifiedAccrual</v>
      </c>
      <c r="D237" s="2" t="str">
        <f>IF(RIGHT(A237, 8)="Abstract", "Abstract", "Expenditures")</f>
        <v>Expenditures</v>
      </c>
    </row>
    <row r="238" spans="1:4">
      <c r="A238" s="196" t="s">
        <v>3429</v>
      </c>
      <c r="B238" s="196" t="s">
        <v>3233</v>
      </c>
      <c r="C238" s="197" t="str">
        <f>"acfr:"&amp;A238</f>
        <v>acfr:ExpendituresForGeneralGovernmentServicesFinanceAndTaxAdministrationModifiedAccrual</v>
      </c>
      <c r="D238" s="2" t="str">
        <f>IF(RIGHT(A238, 8)="Abstract", "Abstract", "Expenditures")</f>
        <v>Expenditures</v>
      </c>
    </row>
    <row r="239" spans="1:4">
      <c r="A239" s="196" t="s">
        <v>3464</v>
      </c>
      <c r="B239" s="196" t="s">
        <v>3268</v>
      </c>
      <c r="C239" s="197" t="str">
        <f>"acfr:"&amp;A239</f>
        <v>acfr:ExpendituresForPublicSafetyFireDepartmentAdministrationModifiedAccrual</v>
      </c>
      <c r="D239" s="2" t="str">
        <f>IF(RIGHT(A239, 8)="Abstract", "Abstract", "Expenditures")</f>
        <v>Expenditures</v>
      </c>
    </row>
    <row r="240" spans="1:4">
      <c r="A240" s="196" t="s">
        <v>3468</v>
      </c>
      <c r="B240" s="196" t="s">
        <v>3272</v>
      </c>
      <c r="C240" s="197" t="str">
        <f>"acfr:"&amp;A240</f>
        <v>acfr:ExpendituresForPublicSafetyFireDepartmentCommunicationModifiedAccrual</v>
      </c>
      <c r="D240" s="2" t="str">
        <f>IF(RIGHT(A240, 8)="Abstract", "Abstract", "Expenditures")</f>
        <v>Expenditures</v>
      </c>
    </row>
    <row r="241" spans="1:4">
      <c r="A241" s="196" t="s">
        <v>3469</v>
      </c>
      <c r="B241" s="196" t="s">
        <v>3273</v>
      </c>
      <c r="C241" s="197" t="str">
        <f>"acfr:"&amp;A241</f>
        <v>acfr:ExpendituresForPublicSafetyFireDepartmentModifiedAccrual</v>
      </c>
      <c r="D241" s="2" t="str">
        <f>IF(RIGHT(A241, 8)="Abstract", "Abstract", "Expenditures")</f>
        <v>Expenditures</v>
      </c>
    </row>
    <row r="242" spans="1:4">
      <c r="A242" s="196" t="s">
        <v>3465</v>
      </c>
      <c r="B242" s="196" t="s">
        <v>3269</v>
      </c>
      <c r="C242" s="197" t="str">
        <f>"acfr:"&amp;A242</f>
        <v>acfr:ExpendituresForPublicSafetyFireFightingModifiedAccrual</v>
      </c>
      <c r="D242" s="2" t="str">
        <f>IF(RIGHT(A242, 8)="Abstract", "Abstract", "Expenditures")</f>
        <v>Expenditures</v>
      </c>
    </row>
    <row r="243" spans="1:4">
      <c r="A243" s="196" t="s">
        <v>3466</v>
      </c>
      <c r="B243" s="196" t="s">
        <v>3270</v>
      </c>
      <c r="C243" s="197" t="str">
        <f>"acfr:"&amp;A243</f>
        <v>acfr:ExpendituresForPublicSafetyFirePreventionModifiedAccrual</v>
      </c>
      <c r="D243" s="2" t="str">
        <f>IF(RIGHT(A243, 8)="Abstract", "Abstract", "Expenditures")</f>
        <v>Expenditures</v>
      </c>
    </row>
    <row r="244" spans="1:4">
      <c r="A244" s="196" t="s">
        <v>3467</v>
      </c>
      <c r="B244" s="196" t="s">
        <v>3271</v>
      </c>
      <c r="C244" s="197" t="str">
        <f>"acfr:"&amp;A244</f>
        <v>acfr:ExpendituresForPublicSafetyFireTrainingModifiedAccrual</v>
      </c>
      <c r="D244" s="2" t="str">
        <f>IF(RIGHT(A244, 8)="Abstract", "Abstract", "Expenditures")</f>
        <v>Expenditures</v>
      </c>
    </row>
    <row r="245" spans="1:4">
      <c r="A245" s="196" t="s">
        <v>3445</v>
      </c>
      <c r="B245" s="196" t="s">
        <v>3249</v>
      </c>
      <c r="C245" s="197" t="str">
        <f>"acfr:"&amp;A245</f>
        <v>acfr:ExpendituresForJudicialFriendOfTheCourtCooperativeReimbursementProgramModifiedAccrual</v>
      </c>
      <c r="D245" s="2" t="str">
        <f>IF(RIGHT(A245, 8)="Abstract", "Abstract", "Expenditures")</f>
        <v>Expenditures</v>
      </c>
    </row>
    <row r="246" spans="1:4">
      <c r="A246" s="196" t="s">
        <v>3444</v>
      </c>
      <c r="B246" s="196" t="s">
        <v>3248</v>
      </c>
      <c r="C246" s="197" t="str">
        <f>"acfr:"&amp;A246</f>
        <v>acfr:ExpendituresForJudicialFriendOfTheCourtModifiedAccrual</v>
      </c>
      <c r="D246" s="2" t="str">
        <f>IF(RIGHT(A246, 8)="Abstract", "Abstract", "Expenditures")</f>
        <v>Expenditures</v>
      </c>
    </row>
    <row r="247" spans="1:4">
      <c r="A247" s="196" t="s">
        <v>3590</v>
      </c>
      <c r="B247" s="196" t="s">
        <v>3394</v>
      </c>
      <c r="C247" s="197" t="str">
        <f>"acfr:"&amp;A247</f>
        <v>acfr:ExpendituresForGarageServicesModifiedAccrual</v>
      </c>
      <c r="D247" s="2" t="str">
        <f>IF(RIGHT(A247, 8)="Abstract", "Abstract", "Expenditures")</f>
        <v>Expenditures</v>
      </c>
    </row>
    <row r="248" spans="1:4">
      <c r="A248" s="196" t="s">
        <v>3407</v>
      </c>
      <c r="B248" s="196" t="s">
        <v>3211</v>
      </c>
      <c r="C248" s="197" t="str">
        <f>"acfr:"&amp;A248</f>
        <v>acfr:ExpendituresForGeneralGovernmentServicesAdministrationModifiedAccrual</v>
      </c>
      <c r="D248" s="2" t="str">
        <f>IF(RIGHT(A248, 8)="Abstract", "Abstract", "Expenditures")</f>
        <v>Expenditures</v>
      </c>
    </row>
    <row r="249" spans="1:4">
      <c r="A249" s="196" t="s">
        <v>3439</v>
      </c>
      <c r="B249" s="196" t="s">
        <v>3243</v>
      </c>
      <c r="C249" s="197" t="str">
        <f>"acfr:"&amp;A249</f>
        <v>acfr:ExpendituresForGeneralGovernmentServicesModifiedAccrual</v>
      </c>
      <c r="D249" s="2" t="str">
        <f>IF(RIGHT(A249, 8)="Abstract", "Abstract", "Expenditures")</f>
        <v>Expenditures</v>
      </c>
    </row>
    <row r="250" spans="1:4">
      <c r="A250" s="196" t="s">
        <v>3438</v>
      </c>
      <c r="B250" s="196" t="s">
        <v>3242</v>
      </c>
      <c r="C250" s="197" t="str">
        <f>"acfr:"&amp;A250</f>
        <v>acfr:ExpendituresForGeneralGovernmentServicesOthersModifiedAccrual</v>
      </c>
      <c r="D250" s="2" t="str">
        <f>IF(RIGHT(A250, 8)="Abstract", "Abstract", "Expenditures")</f>
        <v>Expenditures</v>
      </c>
    </row>
    <row r="251" spans="1:4">
      <c r="A251" s="196" t="s">
        <v>3409</v>
      </c>
      <c r="B251" s="196" t="s">
        <v>3213</v>
      </c>
      <c r="C251" s="197" t="str">
        <f>"acfr:"&amp;A251</f>
        <v>acfr:ExpendituresForLegislativeGoverningBodyModifiedAccrual</v>
      </c>
      <c r="D251" s="2" t="str">
        <f>IF(RIGHT(A251, 8)="Abstract", "Abstract", "Expenditures")</f>
        <v>Expenditures</v>
      </c>
    </row>
    <row r="252" spans="1:4">
      <c r="A252" s="196" t="s">
        <v>3450</v>
      </c>
      <c r="B252" s="196" t="s">
        <v>3254</v>
      </c>
      <c r="C252" s="197" t="str">
        <f>"acfr:"&amp;A252</f>
        <v>acfr:ExpendituresForJudicialGrandJuryModifiedAccrual</v>
      </c>
      <c r="D252" s="2" t="str">
        <f>IF(RIGHT(A252, 8)="Abstract", "Abstract", "Expenditures")</f>
        <v>Expenditures</v>
      </c>
    </row>
    <row r="253" spans="1:4">
      <c r="A253" s="196" t="s">
        <v>3506</v>
      </c>
      <c r="B253" s="196" t="s">
        <v>3310</v>
      </c>
      <c r="C253" s="197" t="str">
        <f>"acfr:"&amp;A253</f>
        <v>acfr:ExpendituresForHarborMarinaModifiedAccrual</v>
      </c>
      <c r="D253" s="2" t="str">
        <f>IF(RIGHT(A253, 8)="Abstract", "Abstract", "Expenditures")</f>
        <v>Expenditures</v>
      </c>
    </row>
    <row r="254" spans="1:4">
      <c r="A254" s="196" t="s">
        <v>3534</v>
      </c>
      <c r="B254" s="196" t="s">
        <v>3338</v>
      </c>
      <c r="C254" s="197" t="str">
        <f>"acfr:"&amp;A254</f>
        <v>acfr:ExpendituresForHealthAndWelfareModifiedAccrual</v>
      </c>
      <c r="D254" s="2" t="str">
        <f>IF(RIGHT(A254, 8)="Abstract", "Abstract", "Expenditures")</f>
        <v>Expenditures</v>
      </c>
    </row>
    <row r="255" spans="1:4">
      <c r="A255" s="196" t="s">
        <v>3511</v>
      </c>
      <c r="B255" s="196" t="s">
        <v>3315</v>
      </c>
      <c r="C255" s="197" t="str">
        <f>"acfr:"&amp;A255</f>
        <v>acfr:ExpendituresForHealthAndWelfareHealthBoardModifiedAccrual</v>
      </c>
      <c r="D255" s="2" t="str">
        <f>IF(RIGHT(A255, 8)="Abstract", "Abstract", "Expenditures")</f>
        <v>Expenditures</v>
      </c>
    </row>
    <row r="256" spans="1:4">
      <c r="A256" s="196" t="s">
        <v>3512</v>
      </c>
      <c r="B256" s="196" t="s">
        <v>3316</v>
      </c>
      <c r="C256" s="197" t="str">
        <f>"acfr:"&amp;A256</f>
        <v>acfr:ExpendituresForHealthAndWelfareHealthClinicsModifiedAccrual</v>
      </c>
      <c r="D256" s="2" t="str">
        <f>IF(RIGHT(A256, 8)="Abstract", "Abstract", "Expenditures")</f>
        <v>Expenditures</v>
      </c>
    </row>
    <row r="257" spans="1:4">
      <c r="A257" s="196" t="s">
        <v>3509</v>
      </c>
      <c r="B257" s="196" t="s">
        <v>3313</v>
      </c>
      <c r="C257" s="197" t="str">
        <f>"acfr:"&amp;A257</f>
        <v>acfr:ExpendituresForHealthAndWelfareHealthDepartmentModifiedAccrual</v>
      </c>
      <c r="D257" s="2" t="str">
        <f>IF(RIGHT(A257, 8)="Abstract", "Abstract", "Expenditures")</f>
        <v>Expenditures</v>
      </c>
    </row>
    <row r="258" spans="1:4">
      <c r="A258" s="196" t="s">
        <v>3587</v>
      </c>
      <c r="B258" s="196" t="s">
        <v>3391</v>
      </c>
      <c r="C258" s="197" t="str">
        <f>"acfr:"&amp;A258</f>
        <v>acfr:ExpendituresForHealthServicesModifiedAccrual</v>
      </c>
      <c r="D258" s="2" t="str">
        <f>IF(RIGHT(A258, 8)="Abstract", "Abstract", "Expenditures")</f>
        <v>Expenditures</v>
      </c>
    </row>
    <row r="259" spans="1:4">
      <c r="A259" s="196" t="s">
        <v>3560</v>
      </c>
      <c r="B259" s="196" t="s">
        <v>3364</v>
      </c>
      <c r="C259" s="197" t="str">
        <f>"acfr:"&amp;A259</f>
        <v>acfr:ExpendituresForRecreationAndCultureHistoricalSocietyCommissionOrProgramModifiedAccrual</v>
      </c>
      <c r="D259" s="2" t="str">
        <f>IF(RIGHT(A259, 8)="Abstract", "Abstract", "Expenditures")</f>
        <v>Expenditures</v>
      </c>
    </row>
    <row r="260" spans="1:4">
      <c r="A260" s="196" t="s">
        <v>3544</v>
      </c>
      <c r="B260" s="196" t="s">
        <v>3348</v>
      </c>
      <c r="C260" s="197" t="str">
        <f>"acfr:"&amp;A260</f>
        <v>acfr:ExpendituresForCommunityEconomicDevelopmentHomeDemolitionModifiedAccrual</v>
      </c>
      <c r="D260" s="2" t="str">
        <f>IF(RIGHT(A260, 8)="Abstract", "Abstract", "Expenditures")</f>
        <v>Expenditures</v>
      </c>
    </row>
    <row r="261" spans="1:4">
      <c r="A261" s="196" t="s">
        <v>3545</v>
      </c>
      <c r="B261" s="196" t="s">
        <v>3349</v>
      </c>
      <c r="C261" s="197" t="str">
        <f>"acfr:"&amp;A261</f>
        <v>acfr:ExpendituresForCommunityEconomicDevelopmentHomeRenovationModifiedAccrual</v>
      </c>
      <c r="D261" s="2" t="str">
        <f>IF(RIGHT(A261, 8)="Abstract", "Abstract", "Expenditures")</f>
        <v>Expenditures</v>
      </c>
    </row>
    <row r="262" spans="1:4">
      <c r="A262" s="196" t="s">
        <v>3516</v>
      </c>
      <c r="B262" s="196" t="s">
        <v>3320</v>
      </c>
      <c r="C262" s="197" t="str">
        <f>"acfr:"&amp;A262</f>
        <v>acfr:ExpendituresForHealthAndWelfareHospitalModifiedAccrual</v>
      </c>
      <c r="D262" s="2" t="str">
        <f>IF(RIGHT(A262, 8)="Abstract", "Abstract", "Expenditures")</f>
        <v>Expenditures</v>
      </c>
    </row>
    <row r="263" spans="1:4">
      <c r="A263" s="196" t="s">
        <v>3588</v>
      </c>
      <c r="B263" s="196" t="s">
        <v>3392</v>
      </c>
      <c r="C263" s="197" t="str">
        <f>"acfr:"&amp;A263</f>
        <v>acfr:ExpendituresForHospitalizationModifiedAccrual</v>
      </c>
      <c r="D263" s="2" t="str">
        <f>IF(RIGHT(A263, 8)="Abstract", "Abstract", "Expenditures")</f>
        <v>Expenditures</v>
      </c>
    </row>
    <row r="264" spans="1:4">
      <c r="A264" s="196" t="s">
        <v>3435</v>
      </c>
      <c r="B264" s="196" t="s">
        <v>3239</v>
      </c>
      <c r="C264" s="197" t="str">
        <f>"acfr:"&amp;A264</f>
        <v>acfr:ExpendituresForOtherGeneralGovernmentHumanResourcesDepartmentModifiedAccrual</v>
      </c>
      <c r="D264" s="2" t="str">
        <f>IF(RIGHT(A264, 8)="Abstract", "Abstract", "Expenditures")</f>
        <v>Expenditures</v>
      </c>
    </row>
    <row r="265" spans="1:4">
      <c r="A265" s="196" t="s">
        <v>3421</v>
      </c>
      <c r="B265" s="196" t="s">
        <v>3225</v>
      </c>
      <c r="C265" s="197" t="str">
        <f>"acfr:"&amp;A265</f>
        <v>acfr:ExpendituresForFinancialAndTaxAdministrationInformationTechnologyModifiedAccrual</v>
      </c>
      <c r="D265" s="2" t="str">
        <f>IF(RIGHT(A265, 8)="Abstract", "Abstract", "Expenditures")</f>
        <v>Expenditures</v>
      </c>
    </row>
    <row r="266" spans="1:4">
      <c r="A266" s="196" t="s">
        <v>3482</v>
      </c>
      <c r="B266" s="196" t="s">
        <v>3286</v>
      </c>
      <c r="C266" s="197" t="str">
        <f>"acfr:"&amp;A266</f>
        <v>acfr:ExpendituresForPublicWorksInfrastructureModifiedAccrual</v>
      </c>
      <c r="D266" s="2" t="str">
        <f>IF(RIGHT(A266, 8)="Abstract", "Abstract", "Expenditures")</f>
        <v>Expenditures</v>
      </c>
    </row>
    <row r="267" spans="1:4">
      <c r="A267" s="196" t="s">
        <v>3593</v>
      </c>
      <c r="B267" s="196" t="s">
        <v>3397</v>
      </c>
      <c r="C267" s="197" t="str">
        <f>"acfr:"&amp;A267</f>
        <v>acfr:ExpendituresForInterGovernmentalActivitiesModifiedAccrual</v>
      </c>
      <c r="D267" s="2" t="str">
        <f>IF(RIGHT(A267, 8)="Abstract", "Abstract", "Expenditures")</f>
        <v>Expenditures</v>
      </c>
    </row>
    <row r="268" spans="1:4">
      <c r="A268" s="196" t="s">
        <v>3420</v>
      </c>
      <c r="B268" s="196" t="s">
        <v>3224</v>
      </c>
      <c r="C268" s="197" t="str">
        <f>"acfr:"&amp;A268</f>
        <v>acfr:ExpendituresForFinancialAndTaxAdministrationInternalAuditExternalAuditBoardOfAuditorsModifiedAccrual</v>
      </c>
      <c r="D268" s="2" t="str">
        <f>IF(RIGHT(A268, 8)="Abstract", "Abstract", "Expenditures")</f>
        <v>Expenditures</v>
      </c>
    </row>
    <row r="269" spans="1:4">
      <c r="A269" s="196" t="s">
        <v>3591</v>
      </c>
      <c r="B269" s="196" t="s">
        <v>3395</v>
      </c>
      <c r="C269" s="197" t="str">
        <f>"acfr:"&amp;A269</f>
        <v>acfr:ExpendituresForJailStoresCommissaryServicesModifiedAccrual</v>
      </c>
      <c r="D269" s="2" t="str">
        <f>IF(RIGHT(A269, 8)="Abstract", "Abstract", "Expenditures")</f>
        <v>Expenditures</v>
      </c>
    </row>
    <row r="270" spans="1:4">
      <c r="A270" s="196" t="s">
        <v>3452</v>
      </c>
      <c r="B270" s="196" t="s">
        <v>3256</v>
      </c>
      <c r="C270" s="197" t="str">
        <f>"acfr:"&amp;A270</f>
        <v>acfr:ExpendituresForJudicialActivitiesModifiedAccrual</v>
      </c>
      <c r="D270" s="2" t="str">
        <f>IF(RIGHT(A270, 8)="Abstract", "Abstract", "Expenditures")</f>
        <v>Expenditures</v>
      </c>
    </row>
    <row r="271" spans="1:4">
      <c r="A271" s="196" t="s">
        <v>3472</v>
      </c>
      <c r="B271" s="196" t="s">
        <v>3276</v>
      </c>
      <c r="C271" s="197" t="str">
        <f>"acfr:"&amp;A271</f>
        <v>acfr:ExpendituresForPublicSafetyJuvenileCorrectionalInstituteModifiedAccrual</v>
      </c>
      <c r="D271" s="2" t="str">
        <f>IF(RIGHT(A271, 8)="Abstract", "Abstract", "Expenditures")</f>
        <v>Expenditures</v>
      </c>
    </row>
    <row r="272" spans="1:4">
      <c r="A272" s="196" t="s">
        <v>3500</v>
      </c>
      <c r="B272" s="196" t="s">
        <v>3304</v>
      </c>
      <c r="C272" s="197" t="str">
        <f>"acfr:"&amp;A272</f>
        <v>acfr:ExpendituresForPublicWorksLakeImprovementsModifiedAccrual</v>
      </c>
      <c r="D272" s="2" t="str">
        <f>IF(RIGHT(A272, 8)="Abstract", "Abstract", "Expenditures")</f>
        <v>Expenditures</v>
      </c>
    </row>
    <row r="273" spans="1:4">
      <c r="A273" s="196" t="s">
        <v>3446</v>
      </c>
      <c r="B273" s="196" t="s">
        <v>3250</v>
      </c>
      <c r="C273" s="197" t="str">
        <f>"acfr:"&amp;A273</f>
        <v>acfr:ExpendituresForJudicialLawLibraryModifiedAccrual</v>
      </c>
      <c r="D273" s="2" t="str">
        <f>IF(RIGHT(A273, 8)="Abstract", "Abstract", "Expenditures")</f>
        <v>Expenditures</v>
      </c>
    </row>
    <row r="274" spans="1:4">
      <c r="A274" s="196" t="s">
        <v>3410</v>
      </c>
      <c r="B274" s="196" t="s">
        <v>3214</v>
      </c>
      <c r="C274" s="197" t="str">
        <f>"acfr:"&amp;A274</f>
        <v>acfr:ExpendituresForLegislativeCommitteeModifiedAccrual</v>
      </c>
      <c r="D274" s="2" t="str">
        <f>IF(RIGHT(A274, 8)="Abstract", "Abstract", "Expenditures")</f>
        <v>Expenditures</v>
      </c>
    </row>
    <row r="275" spans="1:4">
      <c r="A275" s="196" t="s">
        <v>3411</v>
      </c>
      <c r="B275" s="196" t="s">
        <v>3215</v>
      </c>
      <c r="C275" s="197" t="str">
        <f>"acfr:"&amp;A275</f>
        <v>acfr:ExpendituresForGeneralGovernmentServicesLegislativeAndExecutiveModifiedAccrual</v>
      </c>
      <c r="D275" s="2" t="str">
        <f>IF(RIGHT(A275, 8)="Abstract", "Abstract", "Expenditures")</f>
        <v>Expenditures</v>
      </c>
    </row>
    <row r="276" spans="1:4">
      <c r="A276" s="196" t="s">
        <v>3559</v>
      </c>
      <c r="B276" s="196" t="s">
        <v>3363</v>
      </c>
      <c r="C276" s="197" t="str">
        <f>"acfr:"&amp;A276</f>
        <v>acfr:ExpendituresForRecreationAndCultureLibraryBoardModifiedAccrual</v>
      </c>
      <c r="D276" s="2" t="str">
        <f>IF(RIGHT(A276, 8)="Abstract", "Abstract", "Expenditures")</f>
        <v>Expenditures</v>
      </c>
    </row>
    <row r="277" spans="1:4">
      <c r="A277" s="196" t="s">
        <v>3558</v>
      </c>
      <c r="B277" s="196" t="s">
        <v>3362</v>
      </c>
      <c r="C277" s="197" t="str">
        <f>"acfr:"&amp;A277</f>
        <v>acfr:ExpendituresForLibraryServicesModifiedAccrual</v>
      </c>
      <c r="D277" s="2" t="str">
        <f>IF(RIGHT(A277, 8)="Abstract", "Abstract", "Expenditures")</f>
        <v>Expenditures</v>
      </c>
    </row>
    <row r="278" spans="1:4">
      <c r="A278" s="196" t="s">
        <v>3460</v>
      </c>
      <c r="B278" s="196" t="s">
        <v>3264</v>
      </c>
      <c r="C278" s="197" t="str">
        <f>"acfr:"&amp;A278</f>
        <v>acfr:ExpendituresForLiquorLawEnforcementModifiedAccrual</v>
      </c>
      <c r="D278" s="2" t="str">
        <f>IF(RIGHT(A278, 8)="Abstract", "Abstract", "Expenditures")</f>
        <v>Expenditures</v>
      </c>
    </row>
    <row r="279" spans="1:4">
      <c r="A279" s="196" t="s">
        <v>3461</v>
      </c>
      <c r="B279" s="196" t="s">
        <v>3265</v>
      </c>
      <c r="C279" s="197" t="str">
        <f>"acfr:"&amp;A279</f>
        <v>acfr:ExpendituresForMarineLawEnforcementModifiedAccrual</v>
      </c>
      <c r="D279" s="2" t="str">
        <f>IF(RIGHT(A279, 8)="Abstract", "Abstract", "Expenditures")</f>
        <v>Expenditures</v>
      </c>
    </row>
    <row r="280" spans="1:4">
      <c r="A280" s="196" t="s">
        <v>3524</v>
      </c>
      <c r="B280" s="196" t="s">
        <v>3328</v>
      </c>
      <c r="C280" s="197" t="str">
        <f>"acfr:"&amp;A280</f>
        <v>acfr:ExpendituresForHealthAndWelfareMedicalCareFacilityModifiedAccrual</v>
      </c>
      <c r="D280" s="2" t="str">
        <f>IF(RIGHT(A280, 8)="Abstract", "Abstract", "Expenditures")</f>
        <v>Expenditures</v>
      </c>
    </row>
    <row r="281" spans="1:4">
      <c r="A281" s="196" t="s">
        <v>3517</v>
      </c>
      <c r="B281" s="196" t="s">
        <v>3321</v>
      </c>
      <c r="C281" s="197" t="str">
        <f>"acfr:"&amp;A281</f>
        <v>acfr:ExpendituresForHealthAndWelfareMedicalExaminerModifiedAccrual</v>
      </c>
      <c r="D281" s="2" t="str">
        <f>IF(RIGHT(A281, 8)="Abstract", "Abstract", "Expenditures")</f>
        <v>Expenditures</v>
      </c>
    </row>
    <row r="282" spans="1:4">
      <c r="A282" s="196" t="s">
        <v>3518</v>
      </c>
      <c r="B282" s="196" t="s">
        <v>3322</v>
      </c>
      <c r="C282" s="197" t="str">
        <f>"acfr:"&amp;A282</f>
        <v>acfr:ExpendituresForHealthAndWelfareMentalHealthModifiedAccrual</v>
      </c>
      <c r="D282" s="2" t="str">
        <f>IF(RIGHT(A282, 8)="Abstract", "Abstract", "Expenditures")</f>
        <v>Expenditures</v>
      </c>
    </row>
    <row r="283" spans="1:4">
      <c r="A283" s="196" t="s">
        <v>3513</v>
      </c>
      <c r="B283" s="196" t="s">
        <v>3317</v>
      </c>
      <c r="C283" s="197" t="str">
        <f>"acfr:"&amp;A283</f>
        <v>acfr:ExpendituresForHealthAndWelfareMosquitoControlModifiedAccrual</v>
      </c>
      <c r="D283" s="2" t="str">
        <f>IF(RIGHT(A283, 8)="Abstract", "Abstract", "Expenditures")</f>
        <v>Expenditures</v>
      </c>
    </row>
    <row r="284" spans="1:4">
      <c r="A284" s="196" t="s">
        <v>3561</v>
      </c>
      <c r="B284" s="196" t="s">
        <v>3365</v>
      </c>
      <c r="C284" s="197" t="str">
        <f>"acfr:"&amp;A284</f>
        <v>acfr:ExpendituresForRecreationAndCultureMuseumModifiedAccrual</v>
      </c>
      <c r="D284" s="2" t="str">
        <f>IF(RIGHT(A284, 8)="Abstract", "Abstract", "Expenditures")</f>
        <v>Expenditures</v>
      </c>
    </row>
    <row r="285" spans="1:4">
      <c r="A285" s="196" t="s">
        <v>3547</v>
      </c>
      <c r="B285" s="196" t="s">
        <v>3351</v>
      </c>
      <c r="C285" s="197" t="str">
        <f>"acfr:"&amp;A285</f>
        <v>acfr:ExpendituresForOtherDevelopmentServicesModifiedAccrual</v>
      </c>
      <c r="D285" s="2" t="str">
        <f>IF(RIGHT(A285, 8)="Abstract", "Abstract", "Expenditures")</f>
        <v>Expenditures</v>
      </c>
    </row>
    <row r="286" spans="1:4">
      <c r="A286" s="196" t="s">
        <v>3583</v>
      </c>
      <c r="B286" s="196" t="s">
        <v>3387</v>
      </c>
      <c r="C286" s="197" t="str">
        <f>"acfr:"&amp;A286</f>
        <v>acfr:ExpendituresForOtherWelfareServicesModifiedAccrual</v>
      </c>
      <c r="D286" s="2" t="str">
        <f>IF(RIGHT(A286, 8)="Abstract", "Abstract", "Expenditures")</f>
        <v>Expenditures</v>
      </c>
    </row>
    <row r="287" spans="1:4">
      <c r="A287" s="196" t="s">
        <v>3552</v>
      </c>
      <c r="B287" s="196" t="s">
        <v>3356</v>
      </c>
      <c r="C287" s="197" t="str">
        <f>"acfr:"&amp;A287</f>
        <v>acfr:ExpendituresForRecreationAndCultureParksAdministrationModifiedAccrual</v>
      </c>
      <c r="D287" s="2" t="str">
        <f>IF(RIGHT(A287, 8)="Abstract", "Abstract", "Expenditures")</f>
        <v>Expenditures</v>
      </c>
    </row>
    <row r="288" spans="1:4">
      <c r="A288" s="196" t="s">
        <v>3551</v>
      </c>
      <c r="B288" s="196" t="s">
        <v>3355</v>
      </c>
      <c r="C288" s="197" t="str">
        <f>"acfr:"&amp;A288</f>
        <v>acfr:ExpendituresForRecreationAndCultureParksAndRecreationModifiedAccrual</v>
      </c>
      <c r="D288" s="2" t="str">
        <f>IF(RIGHT(A288, 8)="Abstract", "Abstract", "Expenditures")</f>
        <v>Expenditures</v>
      </c>
    </row>
    <row r="289" spans="1:4">
      <c r="A289" s="196" t="s">
        <v>3553</v>
      </c>
      <c r="B289" s="196" t="s">
        <v>3357</v>
      </c>
      <c r="C289" s="197" t="str">
        <f>"acfr:"&amp;A289</f>
        <v>acfr:ExpendituresForRecreationAndCultureParksFacilitiesModifiedAccrual</v>
      </c>
      <c r="D289" s="2" t="str">
        <f>IF(RIGHT(A289, 8)="Abstract", "Abstract", "Expenditures")</f>
        <v>Expenditures</v>
      </c>
    </row>
    <row r="290" spans="1:4">
      <c r="A290" s="196" t="s">
        <v>3556</v>
      </c>
      <c r="B290" s="196" t="s">
        <v>3360</v>
      </c>
      <c r="C290" s="197" t="str">
        <f>"acfr:"&amp;A290</f>
        <v>acfr:ExpendituresForRecreationAndCultureParksLightingModifiedAccrual</v>
      </c>
      <c r="D290" s="2" t="str">
        <f>IF(RIGHT(A290, 8)="Abstract", "Abstract", "Expenditures")</f>
        <v>Expenditures</v>
      </c>
    </row>
    <row r="291" spans="1:4">
      <c r="A291" s="196" t="s">
        <v>3557</v>
      </c>
      <c r="B291" s="196" t="s">
        <v>3361</v>
      </c>
      <c r="C291" s="197" t="str">
        <f>"acfr:"&amp;A291</f>
        <v>acfr:ExpendituresForRecreationAndCultureParksMaintenanceModifiedAccrual</v>
      </c>
      <c r="D291" s="2" t="str">
        <f>IF(RIGHT(A291, 8)="Abstract", "Abstract", "Expenditures")</f>
        <v>Expenditures</v>
      </c>
    </row>
    <row r="292" spans="1:4">
      <c r="A292" s="196" t="s">
        <v>3555</v>
      </c>
      <c r="B292" s="196" t="s">
        <v>3359</v>
      </c>
      <c r="C292" s="197" t="str">
        <f>"acfr:"&amp;A292</f>
        <v>acfr:ExpendituresForRecreationAndCultureParksPolicingModifiedAccrual</v>
      </c>
      <c r="D292" s="2" t="str">
        <f>IF(RIGHT(A292, 8)="Abstract", "Abstract", "Expenditures")</f>
        <v>Expenditures</v>
      </c>
    </row>
    <row r="293" spans="1:4">
      <c r="A293" s="196" t="s">
        <v>3554</v>
      </c>
      <c r="B293" s="196" t="s">
        <v>3358</v>
      </c>
      <c r="C293" s="197" t="str">
        <f>"acfr:"&amp;A293</f>
        <v>acfr:ExpendituresForRecreationAndCultureParksSupervisionModifiedAccrual</v>
      </c>
      <c r="D293" s="2" t="str">
        <f>IF(RIGHT(A293, 8)="Abstract", "Abstract", "Expenditures")</f>
        <v>Expenditures</v>
      </c>
    </row>
    <row r="294" spans="1:4">
      <c r="A294" s="196" t="s">
        <v>3474</v>
      </c>
      <c r="B294" s="196" t="s">
        <v>3278</v>
      </c>
      <c r="C294" s="197" t="str">
        <f>"acfr:"&amp;A294</f>
        <v>acfr:ExpendituresForPublicSafetyParoleModifiedAccrual</v>
      </c>
      <c r="D294" s="2" t="str">
        <f>IF(RIGHT(A294, 8)="Abstract", "Abstract", "Expenditures")</f>
        <v>Expenditures</v>
      </c>
    </row>
    <row r="295" spans="1:4">
      <c r="A295" s="196" t="s">
        <v>3537</v>
      </c>
      <c r="B295" s="196" t="s">
        <v>3341</v>
      </c>
      <c r="C295" s="197" t="str">
        <f>"acfr:"&amp;A295</f>
        <v>acfr:ExpendituresForCommunityEconomicDevelopmentPlanningModifiedAccrual</v>
      </c>
      <c r="D295" s="2" t="str">
        <f>IF(RIGHT(A295, 8)="Abstract", "Abstract", "Expenditures")</f>
        <v>Expenditures</v>
      </c>
    </row>
    <row r="296" spans="1:4">
      <c r="A296" s="196" t="s">
        <v>3454</v>
      </c>
      <c r="B296" s="196" t="s">
        <v>3258</v>
      </c>
      <c r="C296" s="197" t="str">
        <f>"acfr:"&amp;A296</f>
        <v>acfr:ExpendituresForPublicSafetyPoliceSheriffAndConstableModifiedAccrual</v>
      </c>
      <c r="D296" s="2" t="str">
        <f>IF(RIGHT(A296, 8)="Abstract", "Abstract", "Expenditures")</f>
        <v>Expenditures</v>
      </c>
    </row>
    <row r="297" spans="1:4">
      <c r="A297" s="196" t="s">
        <v>3514</v>
      </c>
      <c r="B297" s="196" t="s">
        <v>3318</v>
      </c>
      <c r="C297" s="197" t="str">
        <f>"acfr:"&amp;A297</f>
        <v>acfr:ExpendituresForHealthAndWelfarePollutionControlModifiedAccrual</v>
      </c>
      <c r="D297" s="2" t="str">
        <f>IF(RIGHT(A297, 8)="Abstract", "Abstract", "Expenditures")</f>
        <v>Expenditures</v>
      </c>
    </row>
    <row r="298" spans="1:4">
      <c r="A298" s="196" t="s">
        <v>3581</v>
      </c>
      <c r="B298" s="196" t="s">
        <v>3385</v>
      </c>
      <c r="C298" s="197" t="str">
        <f>"acfr:"&amp;A298</f>
        <v>acfr:ExpendituresForPrintingAndPublishingModifiedAccrual</v>
      </c>
      <c r="D298" s="2" t="str">
        <f>IF(RIGHT(A298, 8)="Abstract", "Abstract", "Expenditures")</f>
        <v>Expenditures</v>
      </c>
    </row>
    <row r="299" spans="1:4">
      <c r="A299" s="196" t="s">
        <v>3447</v>
      </c>
      <c r="B299" s="196" t="s">
        <v>3251</v>
      </c>
      <c r="C299" s="197" t="str">
        <f>"acfr:"&amp;A299</f>
        <v>acfr:ExpendituresForJudicialProbateCourtModifiedAccrual</v>
      </c>
      <c r="D299" s="2" t="str">
        <f>IF(RIGHT(A299, 8)="Abstract", "Abstract", "Expenditures")</f>
        <v>Expenditures</v>
      </c>
    </row>
    <row r="300" spans="1:4">
      <c r="A300" s="196" t="s">
        <v>3448</v>
      </c>
      <c r="B300" s="196" t="s">
        <v>3252</v>
      </c>
      <c r="C300" s="197" t="str">
        <f>"acfr:"&amp;A300</f>
        <v>acfr:ExpendituresForJudicialProbationModifiedAccrual</v>
      </c>
      <c r="D300" s="2" t="str">
        <f>IF(RIGHT(A300, 8)="Abstract", "Abstract", "Expenditures")</f>
        <v>Expenditures</v>
      </c>
    </row>
    <row r="301" spans="1:4">
      <c r="A301" s="196" t="s">
        <v>3573</v>
      </c>
      <c r="B301" s="196" t="s">
        <v>3377</v>
      </c>
      <c r="C301" s="197" t="str">
        <f>"acfr:"&amp;A301</f>
        <v>acfr:ExpendituresForProfessionalAndContractualServicesModifiedAccrual</v>
      </c>
      <c r="D301" s="2" t="str">
        <f>IF(RIGHT(A301, 8)="Abstract", "Abstract", "Expenditures")</f>
        <v>Expenditures</v>
      </c>
    </row>
    <row r="302" spans="1:4">
      <c r="A302" s="196" t="s">
        <v>3579</v>
      </c>
      <c r="B302" s="196" t="s">
        <v>3383</v>
      </c>
      <c r="C302" s="197" t="str">
        <f>"acfr:"&amp;A302</f>
        <v>acfr:ExpendituresForProjectCostsModifiedAccrual</v>
      </c>
      <c r="D302" s="2" t="str">
        <f>IF(RIGHT(A302, 8)="Abstract", "Abstract", "Expenditures")</f>
        <v>Expenditures</v>
      </c>
    </row>
    <row r="303" spans="1:4">
      <c r="A303" s="196" t="s">
        <v>3423</v>
      </c>
      <c r="B303" s="196" t="s">
        <v>3227</v>
      </c>
      <c r="C303" s="197" t="str">
        <f>"acfr:"&amp;A303</f>
        <v>acfr:ExpendituresForFinancialAndTaxAdministrationPropertyDescriptionModifiedAccrual</v>
      </c>
      <c r="D303" s="2" t="str">
        <f>IF(RIGHT(A303, 8)="Abstract", "Abstract", "Expenditures")</f>
        <v>Expenditures</v>
      </c>
    </row>
    <row r="304" spans="1:4">
      <c r="A304" s="196" t="s">
        <v>3449</v>
      </c>
      <c r="B304" s="196" t="s">
        <v>3253</v>
      </c>
      <c r="C304" s="197" t="str">
        <f>"acfr:"&amp;A304</f>
        <v>acfr:ExpendituresForJudicialProsecutingAttorneyModifiedAccrual</v>
      </c>
      <c r="D304" s="2" t="str">
        <f>IF(RIGHT(A304, 8)="Abstract", "Abstract", "Expenditures")</f>
        <v>Expenditures</v>
      </c>
    </row>
    <row r="305" spans="1:4">
      <c r="A305" s="196" t="s">
        <v>3572</v>
      </c>
      <c r="B305" s="196" t="s">
        <v>3376</v>
      </c>
      <c r="C305" s="197" t="str">
        <f>"acfr:"&amp;A305</f>
        <v>acfr:ExpendituresForPublicAssistanceServicesModifiedAccrual</v>
      </c>
      <c r="D305" s="2" t="str">
        <f>IF(RIGHT(A305, 8)="Abstract", "Abstract", "Expenditures")</f>
        <v>Expenditures</v>
      </c>
    </row>
    <row r="306" spans="1:4">
      <c r="A306" s="196" t="s">
        <v>3535</v>
      </c>
      <c r="B306" s="196" t="s">
        <v>3339</v>
      </c>
      <c r="C306" s="197" t="str">
        <f>"acfr:"&amp;A306</f>
        <v>acfr:ExpendituresForPublicHealthAndSanitationServicesModifiedAccrual</v>
      </c>
      <c r="D306" s="2" t="str">
        <f>IF(RIGHT(A306, 8)="Abstract", "Abstract", "Expenditures")</f>
        <v>Expenditures</v>
      </c>
    </row>
    <row r="307" spans="1:4">
      <c r="A307" s="196" t="s">
        <v>3531</v>
      </c>
      <c r="B307" s="196" t="s">
        <v>3335</v>
      </c>
      <c r="C307" s="197" t="str">
        <f>"acfr:"&amp;A307</f>
        <v>acfr:ExpendituresForHealthAndWelfarePublicHousingModifiedAccrual</v>
      </c>
      <c r="D307" s="2" t="str">
        <f>IF(RIGHT(A307, 8)="Abstract", "Abstract", "Expenditures")</f>
        <v>Expenditures</v>
      </c>
    </row>
    <row r="308" spans="1:4">
      <c r="A308" s="196" t="s">
        <v>3480</v>
      </c>
      <c r="B308" s="196" t="s">
        <v>3284</v>
      </c>
      <c r="C308" s="197" t="str">
        <f>"acfr:"&amp;A308</f>
        <v>acfr:ExpendituresForPublicSafetyServicesModifiedAccrual</v>
      </c>
      <c r="D308" s="2" t="str">
        <f>IF(RIGHT(A308, 8)="Abstract", "Abstract", "Expenditures")</f>
        <v>Expenditures</v>
      </c>
    </row>
    <row r="309" spans="1:4">
      <c r="A309" s="196" t="s">
        <v>3570</v>
      </c>
      <c r="B309" s="196" t="s">
        <v>3374</v>
      </c>
      <c r="C309" s="197" t="str">
        <f>"acfr:"&amp;A309</f>
        <v>acfr:ExpendituresForPublicSchoolsServicesModifiedAccrual</v>
      </c>
      <c r="D309" s="2" t="str">
        <f>IF(RIGHT(A309, 8)="Abstract", "Abstract", "Expenditures")</f>
        <v>Expenditures</v>
      </c>
    </row>
    <row r="310" spans="1:4">
      <c r="A310" s="196" t="s">
        <v>3571</v>
      </c>
      <c r="B310" s="196" t="s">
        <v>3375</v>
      </c>
      <c r="C310" s="197" t="str">
        <f>"acfr:"&amp;A310</f>
        <v>acfr:ExpendituresForPublicWaysAndFacilitiesServicesModifiedAccrual</v>
      </c>
      <c r="D310" s="2" t="str">
        <f>IF(RIGHT(A310, 8)="Abstract", "Abstract", "Expenditures")</f>
        <v>Expenditures</v>
      </c>
    </row>
    <row r="311" spans="1:4">
      <c r="A311" s="196" t="s">
        <v>3507</v>
      </c>
      <c r="B311" s="196" t="s">
        <v>3311</v>
      </c>
      <c r="C311" s="197" t="str">
        <f>"acfr:"&amp;A311</f>
        <v>acfr:ExpendituresForPublicWorksServicesModifiedAccrual</v>
      </c>
      <c r="D311" s="2" t="str">
        <f>IF(RIGHT(A311, 8)="Abstract", "Abstract", "Expenditures")</f>
        <v>Expenditures</v>
      </c>
    </row>
    <row r="312" spans="1:4">
      <c r="A312" s="196" t="s">
        <v>3422</v>
      </c>
      <c r="B312" s="196" t="s">
        <v>3226</v>
      </c>
      <c r="C312" s="197" t="str">
        <f>"acfr:"&amp;A312</f>
        <v>acfr:ExpendituresForFinancialAndTaxAdministrationPurchasingModifiedAccrual</v>
      </c>
      <c r="D312" s="2" t="str">
        <f>IF(RIGHT(A312, 8)="Abstract", "Abstract", "Expenditures")</f>
        <v>Expenditures</v>
      </c>
    </row>
    <row r="313" spans="1:4">
      <c r="A313" s="196" t="s">
        <v>3567</v>
      </c>
      <c r="B313" s="196" t="s">
        <v>3371</v>
      </c>
      <c r="C313" s="197" t="str">
        <f>"acfr:"&amp;A313</f>
        <v>acfr:ExpendituresForRecreationAndCultureModifiedAccrual</v>
      </c>
      <c r="D313" s="2" t="str">
        <f>IF(RIGHT(A313, 8)="Abstract", "Abstract", "Expenditures")</f>
        <v>Expenditures</v>
      </c>
    </row>
    <row r="314" spans="1:4">
      <c r="A314" s="196" t="s">
        <v>3530</v>
      </c>
      <c r="B314" s="196" t="s">
        <v>3334</v>
      </c>
      <c r="C314" s="197" t="str">
        <f>"acfr:"&amp;A314</f>
        <v>acfr:ExpendituresForHealthAndWelfareRedevelopmentAndHousingModifiedAccrual</v>
      </c>
      <c r="D314" s="2" t="str">
        <f>IF(RIGHT(A314, 8)="Abstract", "Abstract", "Expenditures")</f>
        <v>Expenditures</v>
      </c>
    </row>
    <row r="315" spans="1:4">
      <c r="A315" s="196" t="s">
        <v>3577</v>
      </c>
      <c r="B315" s="196" t="s">
        <v>3381</v>
      </c>
      <c r="C315" s="197" t="str">
        <f>"acfr:"&amp;A315</f>
        <v>acfr:ExpendituresForRefundsAndRebatesModifiedAccrual</v>
      </c>
      <c r="D315" s="2" t="str">
        <f>IF(RIGHT(A315, 8)="Abstract", "Abstract", "Expenditures")</f>
        <v>Expenditures</v>
      </c>
    </row>
    <row r="316" spans="1:4">
      <c r="A316" s="196" t="s">
        <v>3540</v>
      </c>
      <c r="B316" s="196" t="s">
        <v>3344</v>
      </c>
      <c r="C316" s="197" t="str">
        <f>"acfr:"&amp;A316</f>
        <v>acfr:ExpendituresForCommunityEconomicDevelopmentRegisterOfDeedsModifiedAccrual</v>
      </c>
      <c r="D316" s="2" t="str">
        <f>IF(RIGHT(A316, 8)="Abstract", "Abstract", "Expenditures")</f>
        <v>Expenditures</v>
      </c>
    </row>
    <row r="317" spans="1:4">
      <c r="A317" s="196" t="s">
        <v>3582</v>
      </c>
      <c r="B317" s="196" t="s">
        <v>3386</v>
      </c>
      <c r="C317" s="197" t="str">
        <f>"acfr:"&amp;A317</f>
        <v>acfr:ExpendituresForRentalsModifiedAccrual</v>
      </c>
      <c r="D317" s="2" t="str">
        <f>IF(RIGHT(A317, 8)="Abstract", "Abstract", "Expenditures")</f>
        <v>Expenditures</v>
      </c>
    </row>
    <row r="318" spans="1:4">
      <c r="A318" s="196" t="s">
        <v>3576</v>
      </c>
      <c r="B318" s="196" t="s">
        <v>3380</v>
      </c>
      <c r="C318" s="197" t="str">
        <f>"acfr:"&amp;A318</f>
        <v>acfr:ExpendituresForRepairsModifiedAccrual</v>
      </c>
      <c r="D318" s="2" t="str">
        <f>IF(RIGHT(A318, 8)="Abstract", "Abstract", "Expenditures")</f>
        <v>Expenditures</v>
      </c>
    </row>
    <row r="319" spans="1:4">
      <c r="A319" s="196" t="s">
        <v>3584</v>
      </c>
      <c r="B319" s="196" t="s">
        <v>3388</v>
      </c>
      <c r="C319" s="197" t="str">
        <f>"acfr:"&amp;A319</f>
        <v>acfr:ExpendituresForRetirementBenefitsToRetireesModifiedAccrual</v>
      </c>
      <c r="D319" s="2" t="str">
        <f>IF(RIGHT(A319, 8)="Abstract", "Abstract", "Expenditures")</f>
        <v>Expenditures</v>
      </c>
    </row>
    <row r="320" spans="1:4">
      <c r="A320" s="196" t="s">
        <v>3437</v>
      </c>
      <c r="B320" s="196" t="s">
        <v>3241</v>
      </c>
      <c r="C320" s="197" t="str">
        <f>"acfr:"&amp;A320</f>
        <v>acfr:ExpendituresForOtherGeneralGovernmentRetirementBoardModifiedAccrual</v>
      </c>
      <c r="D320" s="2" t="str">
        <f>IF(RIGHT(A320, 8)="Abstract", "Abstract", "Expenditures")</f>
        <v>Expenditures</v>
      </c>
    </row>
    <row r="321" spans="1:4">
      <c r="A321" s="196" t="s">
        <v>3490</v>
      </c>
      <c r="B321" s="196" t="s">
        <v>3294</v>
      </c>
      <c r="C321" s="197" t="str">
        <f>"acfr:"&amp;A321</f>
        <v>acfr:ExpendituresForPublicWorksRoadCommissionStreetDepartmentModifiedAccrual</v>
      </c>
      <c r="D321" s="2" t="str">
        <f>IF(RIGHT(A321, 8)="Abstract", "Abstract", "Expenditures")</f>
        <v>Expenditures</v>
      </c>
    </row>
    <row r="322" spans="1:4">
      <c r="A322" s="196" t="s">
        <v>3487</v>
      </c>
      <c r="B322" s="196" t="s">
        <v>3291</v>
      </c>
      <c r="C322" s="197" t="str">
        <f>"acfr:"&amp;A322</f>
        <v>acfr:ExpendituresForPublicWorksRoadsStreetsBridgesModifiedAccrual</v>
      </c>
      <c r="D322" s="2" t="str">
        <f>IF(RIGHT(A322, 8)="Abstract", "Abstract", "Expenditures")</f>
        <v>Expenditures</v>
      </c>
    </row>
    <row r="323" spans="1:4">
      <c r="A323" s="196" t="s">
        <v>3495</v>
      </c>
      <c r="B323" s="196" t="s">
        <v>3299</v>
      </c>
      <c r="C323" s="197" t="str">
        <f>"acfr:"&amp;A323</f>
        <v>acfr:ExpendituresForPublicWorksRubbishCollectionDisposalModifiedAccrual</v>
      </c>
      <c r="D323" s="2" t="str">
        <f>IF(RIGHT(A323, 8)="Abstract", "Abstract", "Expenditures")</f>
        <v>Expenditures</v>
      </c>
    </row>
    <row r="324" spans="1:4">
      <c r="A324" s="196" t="s">
        <v>3493</v>
      </c>
      <c r="B324" s="196" t="s">
        <v>3297</v>
      </c>
      <c r="C324" s="197" t="str">
        <f>"acfr:"&amp;A324</f>
        <v>acfr:ExpendituresForPublicWorksSanitaryLandfillModifiedAccrual</v>
      </c>
      <c r="D324" s="2" t="str">
        <f>IF(RIGHT(A324, 8)="Abstract", "Abstract", "Expenditures")</f>
        <v>Expenditures</v>
      </c>
    </row>
    <row r="325" spans="1:4">
      <c r="A325" s="196" t="s">
        <v>3501</v>
      </c>
      <c r="B325" s="196" t="s">
        <v>3305</v>
      </c>
      <c r="C325" s="197" t="str">
        <f>"acfr:"&amp;A325</f>
        <v>acfr:ExpendituresForSanitarySewerServicesModifiedAccrual</v>
      </c>
      <c r="D325" s="2" t="str">
        <f>IF(RIGHT(A325, 8)="Abstract", "Abstract", "Expenditures")</f>
        <v>Expenditures</v>
      </c>
    </row>
    <row r="326" spans="1:4">
      <c r="A326" s="196" t="s">
        <v>3491</v>
      </c>
      <c r="B326" s="196" t="s">
        <v>3295</v>
      </c>
      <c r="C326" s="197" t="str">
        <f>"acfr:"&amp;A326</f>
        <v>acfr:ExpendituresForPublicWorksSanitationDepartmentModifiedAccrual</v>
      </c>
      <c r="D326" s="2" t="str">
        <f>IF(RIGHT(A326, 8)="Abstract", "Abstract", "Expenditures")</f>
        <v>Expenditures</v>
      </c>
    </row>
    <row r="327" spans="1:4">
      <c r="A327" s="196" t="s">
        <v>3479</v>
      </c>
      <c r="B327" s="196" t="s">
        <v>3283</v>
      </c>
      <c r="C327" s="197" t="str">
        <f>"acfr:"&amp;A327</f>
        <v>acfr:ExpendituresForSecurityOfPersonsAndPropertyServicesModifiedAccrual</v>
      </c>
      <c r="D327" s="2" t="str">
        <f>IF(RIGHT(A327, 8)="Abstract", "Abstract", "Expenditures")</f>
        <v>Expenditures</v>
      </c>
    </row>
    <row r="328" spans="1:4">
      <c r="A328" s="196" t="s">
        <v>3494</v>
      </c>
      <c r="B328" s="196" t="s">
        <v>3298</v>
      </c>
      <c r="C328" s="197" t="str">
        <f>"acfr:"&amp;A328</f>
        <v>acfr:ExpendituresForPublicWorksSewageDisposalModifiedAccrual</v>
      </c>
      <c r="D328" s="2" t="str">
        <f>IF(RIGHT(A328, 8)="Abstract", "Abstract", "Expenditures")</f>
        <v>Expenditures</v>
      </c>
    </row>
    <row r="329" spans="1:4">
      <c r="A329" s="196" t="s">
        <v>3485</v>
      </c>
      <c r="B329" s="196" t="s">
        <v>3289</v>
      </c>
      <c r="C329" s="197" t="str">
        <f>"acfr:"&amp;A329</f>
        <v>acfr:ExpendituresForPublicWorksSidewalksModifiedAccrual</v>
      </c>
      <c r="D329" s="2" t="str">
        <f>IF(RIGHT(A329, 8)="Abstract", "Abstract", "Expenditures")</f>
        <v>Expenditures</v>
      </c>
    </row>
    <row r="330" spans="1:4">
      <c r="A330" s="196" t="s">
        <v>3462</v>
      </c>
      <c r="B330" s="196" t="s">
        <v>3266</v>
      </c>
      <c r="C330" s="197" t="str">
        <f>"acfr:"&amp;A330</f>
        <v>acfr:ExpendituresForSnowmobileLawEnforcementModifiedAccrual</v>
      </c>
      <c r="D330" s="2" t="str">
        <f>IF(RIGHT(A330, 8)="Abstract", "Abstract", "Expenditures")</f>
        <v>Expenditures</v>
      </c>
    </row>
    <row r="331" spans="1:4">
      <c r="A331" s="196" t="s">
        <v>3498</v>
      </c>
      <c r="B331" s="196" t="s">
        <v>3302</v>
      </c>
      <c r="C331" s="197" t="str">
        <f>"acfr:"&amp;A331</f>
        <v>acfr:ExpendituresForPublicWorksSoilConservationModifiedAccrual</v>
      </c>
      <c r="D331" s="2" t="str">
        <f>IF(RIGHT(A331, 8)="Abstract", "Abstract", "Expenditures")</f>
        <v>Expenditures</v>
      </c>
    </row>
    <row r="332" spans="1:4">
      <c r="A332" s="196" t="s">
        <v>3519</v>
      </c>
      <c r="B332" s="196" t="s">
        <v>3323</v>
      </c>
      <c r="C332" s="197" t="str">
        <f>"acfr:"&amp;A332</f>
        <v>acfr:ExpendituresForHealthAndWelfareStateInstitutionsModifiedAccrual</v>
      </c>
      <c r="D332" s="2" t="str">
        <f>IF(RIGHT(A332, 8)="Abstract", "Abstract", "Expenditures")</f>
        <v>Expenditures</v>
      </c>
    </row>
    <row r="333" spans="1:4">
      <c r="A333" s="196" t="s">
        <v>3585</v>
      </c>
      <c r="B333" s="196" t="s">
        <v>3389</v>
      </c>
      <c r="C333" s="197" t="str">
        <f>"acfr:"&amp;A333</f>
        <v>acfr:ExpendituresForStateTrunklineOverheadModifiedAccrual</v>
      </c>
      <c r="D333" s="2" t="str">
        <f>IF(RIGHT(A333, 8)="Abstract", "Abstract", "Expenditures")</f>
        <v>Expenditures</v>
      </c>
    </row>
    <row r="334" spans="1:4">
      <c r="A334" s="196" t="s">
        <v>3502</v>
      </c>
      <c r="B334" s="196" t="s">
        <v>3306</v>
      </c>
      <c r="C334" s="197" t="str">
        <f>"acfr:"&amp;A334</f>
        <v>acfr:ExpendituresForStormSewerServicesModifiedAccrual</v>
      </c>
      <c r="D334" s="2" t="str">
        <f>IF(RIGHT(A334, 8)="Abstract", "Abstract", "Expenditures")</f>
        <v>Expenditures</v>
      </c>
    </row>
    <row r="335" spans="1:4">
      <c r="A335" s="196" t="s">
        <v>3492</v>
      </c>
      <c r="B335" s="196" t="s">
        <v>3296</v>
      </c>
      <c r="C335" s="197" t="str">
        <f>"acfr:"&amp;A335</f>
        <v>acfr:ExpendituresForPublicWorksStreetCleaningModifiedAccrual</v>
      </c>
      <c r="D335" s="2" t="str">
        <f>IF(RIGHT(A335, 8)="Abstract", "Abstract", "Expenditures")</f>
        <v>Expenditures</v>
      </c>
    </row>
    <row r="336" spans="1:4">
      <c r="A336" s="196" t="s">
        <v>3489</v>
      </c>
      <c r="B336" s="196" t="s">
        <v>3293</v>
      </c>
      <c r="C336" s="197" t="str">
        <f>"acfr:"&amp;A336</f>
        <v>acfr:ExpendituresForPublicWorksStreetLightingModifiedAccrual</v>
      </c>
      <c r="D336" s="2" t="str">
        <f>IF(RIGHT(A336, 8)="Abstract", "Abstract", "Expenditures")</f>
        <v>Expenditures</v>
      </c>
    </row>
    <row r="337" spans="1:4">
      <c r="A337" s="196" t="s">
        <v>3542</v>
      </c>
      <c r="B337" s="196" t="s">
        <v>3346</v>
      </c>
      <c r="C337" s="197" t="str">
        <f>"acfr:"&amp;A337</f>
        <v>acfr:ExpendituresForCommunityEconomicDevelopmentSurveyorModifiedAccrual</v>
      </c>
      <c r="D337" s="2" t="str">
        <f>IF(RIGHT(A337, 8)="Abstract", "Abstract", "Expenditures")</f>
        <v>Expenditures</v>
      </c>
    </row>
    <row r="338" spans="1:4">
      <c r="A338" s="196" t="s">
        <v>3457</v>
      </c>
      <c r="B338" s="196" t="s">
        <v>3261</v>
      </c>
      <c r="C338" s="197" t="str">
        <f>"acfr:"&amp;A338</f>
        <v>acfr:ExpendituresForTrafficAndSafetyProgramModifiedAccrual</v>
      </c>
      <c r="D338" s="2" t="str">
        <f>IF(RIGHT(A338, 8)="Abstract", "Abstract", "Expenditures")</f>
        <v>Expenditures</v>
      </c>
    </row>
    <row r="339" spans="1:4">
      <c r="A339" s="196" t="s">
        <v>3458</v>
      </c>
      <c r="B339" s="196" t="s">
        <v>3262</v>
      </c>
      <c r="C339" s="197" t="str">
        <f>"acfr:"&amp;A339</f>
        <v>acfr:ExpendituresForTrainingModifiedAccrual</v>
      </c>
      <c r="D339" s="2" t="str">
        <f>IF(RIGHT(A339, 8)="Abstract", "Abstract", "Expenditures")</f>
        <v>Expenditures</v>
      </c>
    </row>
    <row r="340" spans="1:4">
      <c r="A340" s="196" t="s">
        <v>3505</v>
      </c>
      <c r="B340" s="196" t="s">
        <v>3309</v>
      </c>
      <c r="C340" s="197" t="str">
        <f>"acfr:"&amp;A340</f>
        <v>acfr:ExpendituresForTransportationServicesModifiedAccrual</v>
      </c>
      <c r="D340" s="2" t="str">
        <f>IF(RIGHT(A340, 8)="Abstract", "Abstract", "Expenditures")</f>
        <v>Expenditures</v>
      </c>
    </row>
    <row r="341" spans="1:4">
      <c r="A341" s="196" t="s">
        <v>3426</v>
      </c>
      <c r="B341" s="196" t="s">
        <v>3230</v>
      </c>
      <c r="C341" s="197" t="str">
        <f>"acfr:"&amp;A341</f>
        <v>acfr:ExpendituresForGeneralGovernmentServicesTreasurerModifiedAccrual</v>
      </c>
      <c r="D341" s="2" t="str">
        <f>IF(RIGHT(A341, 8)="Abstract", "Abstract", "Expenditures")</f>
        <v>Expenditures</v>
      </c>
    </row>
    <row r="342" spans="1:4">
      <c r="A342" s="196" t="s">
        <v>3441</v>
      </c>
      <c r="B342" s="196" t="s">
        <v>3245</v>
      </c>
      <c r="C342" s="197" t="str">
        <f>"acfr:"&amp;A342</f>
        <v>acfr:ExpendituresForJudicialTrialCourtModifiedAccrual</v>
      </c>
      <c r="D342" s="2" t="str">
        <f>IF(RIGHT(A342, 8)="Abstract", "Abstract", "Expenditures")</f>
        <v>Expenditures</v>
      </c>
    </row>
    <row r="343" spans="1:4">
      <c r="A343" s="196" t="s">
        <v>3580</v>
      </c>
      <c r="B343" s="196" t="s">
        <v>3384</v>
      </c>
      <c r="C343" s="197" t="str">
        <f>"acfr:"&amp;A343</f>
        <v>acfr:ExpendituresForUtilitiesModifiedAccrual</v>
      </c>
      <c r="D343" s="2" t="str">
        <f>IF(RIGHT(A343, 8)="Abstract", "Abstract", "Expenditures")</f>
        <v>Expenditures</v>
      </c>
    </row>
    <row r="344" spans="1:4">
      <c r="A344" s="196" t="s">
        <v>3526</v>
      </c>
      <c r="B344" s="196" t="s">
        <v>3330</v>
      </c>
      <c r="C344" s="197" t="str">
        <f>"acfr:"&amp;A344</f>
        <v>acfr:ExpendituresForHealthAndWelfareVeteransBurialsModifiedAccrual</v>
      </c>
      <c r="D344" s="2" t="str">
        <f>IF(RIGHT(A344, 8)="Abstract", "Abstract", "Expenditures")</f>
        <v>Expenditures</v>
      </c>
    </row>
    <row r="345" spans="1:4">
      <c r="A345" s="196" t="s">
        <v>3527</v>
      </c>
      <c r="B345" s="196" t="s">
        <v>3331</v>
      </c>
      <c r="C345" s="197" t="str">
        <f>"acfr:"&amp;A345</f>
        <v>acfr:ExpendituresForHealthAndWelfareVeteransCounselorModifiedAccrual</v>
      </c>
      <c r="D345" s="2" t="str">
        <f>IF(RIGHT(A345, 8)="Abstract", "Abstract", "Expenditures")</f>
        <v>Expenditures</v>
      </c>
    </row>
    <row r="346" spans="1:4">
      <c r="A346" s="196" t="s">
        <v>3529</v>
      </c>
      <c r="B346" s="196" t="s">
        <v>3333</v>
      </c>
      <c r="C346" s="197" t="str">
        <f>"acfr:"&amp;A346</f>
        <v>acfr:ExpendituresForHealthAndWelfareVeteransReliefModifiedAccrual</v>
      </c>
      <c r="D346" s="2" t="str">
        <f>IF(RIGHT(A346, 8)="Abstract", "Abstract", "Expenditures")</f>
        <v>Expenditures</v>
      </c>
    </row>
    <row r="347" spans="1:4">
      <c r="A347" s="196" t="s">
        <v>3528</v>
      </c>
      <c r="B347" s="196" t="s">
        <v>3332</v>
      </c>
      <c r="C347" s="197" t="str">
        <f>"acfr:"&amp;A347</f>
        <v>acfr:ExpendituresForHealthAndWelfareVeteransTrustBoardModifiedAccrual</v>
      </c>
      <c r="D347" s="2" t="str">
        <f>IF(RIGHT(A347, 8)="Abstract", "Abstract", "Expenditures")</f>
        <v>Expenditures</v>
      </c>
    </row>
    <row r="348" spans="1:4">
      <c r="A348" s="196" t="s">
        <v>3496</v>
      </c>
      <c r="B348" s="196" t="s">
        <v>3300</v>
      </c>
      <c r="C348" s="197" t="str">
        <f>"acfr:"&amp;A348</f>
        <v>acfr:ExpendituresForPublicWorksWaterAndSewerSystemsModifiedAccrual</v>
      </c>
      <c r="D348" s="2" t="str">
        <f>IF(RIGHT(A348, 8)="Abstract", "Abstract", "Expenditures")</f>
        <v>Expenditures</v>
      </c>
    </row>
    <row r="349" spans="1:4">
      <c r="A349" s="196" t="s">
        <v>3477</v>
      </c>
      <c r="B349" s="196" t="s">
        <v>3281</v>
      </c>
      <c r="C349" s="197" t="str">
        <f>"acfr:"&amp;A349</f>
        <v>acfr:ExpendituresForPublicSafetyWaterSafetyCouncilModifiedAccrual</v>
      </c>
      <c r="D349" s="2" t="str">
        <f>IF(RIGHT(A349, 8)="Abstract", "Abstract", "Expenditures")</f>
        <v>Expenditures</v>
      </c>
    </row>
    <row r="350" spans="1:4">
      <c r="A350" s="196" t="s">
        <v>3499</v>
      </c>
      <c r="B350" s="196" t="s">
        <v>3303</v>
      </c>
      <c r="C350" s="197" t="str">
        <f>"acfr:"&amp;A350</f>
        <v>acfr:ExpendituresForPublicWorksWatershedCouncilModifiedAccrual</v>
      </c>
      <c r="D350" s="2" t="str">
        <f>IF(RIGHT(A350, 8)="Abstract", "Abstract", "Expenditures")</f>
        <v>Expenditures</v>
      </c>
    </row>
    <row r="351" spans="1:4">
      <c r="A351" s="196" t="s">
        <v>3538</v>
      </c>
      <c r="B351" s="196" t="s">
        <v>3342</v>
      </c>
      <c r="C351" s="197" t="str">
        <f>"acfr:"&amp;A351</f>
        <v>acfr:ExpendituresForCommunityEconomicDevelopmentZoningModifiedAccrual</v>
      </c>
      <c r="D351" s="2" t="str">
        <f>IF(RIGHT(A351, 8)="Abstract", "Abstract", "Expenditures")</f>
        <v>Expenditures</v>
      </c>
    </row>
    <row r="352" spans="1:4">
      <c r="A352" s="196" t="s">
        <v>3601</v>
      </c>
      <c r="B352" s="196" t="s">
        <v>3405</v>
      </c>
      <c r="C352" s="197" t="str">
        <f>"acfr:"&amp;A352</f>
        <v>acfr:ExpendituresModifiedAccrual</v>
      </c>
      <c r="D352" s="2" t="str">
        <f>IF(RIGHT(A352, 8)="Abstract", "Abstract", "Expenditures")</f>
        <v>Expenditures</v>
      </c>
    </row>
    <row r="353" spans="1:4">
      <c r="A353" s="196" t="s">
        <v>3415</v>
      </c>
      <c r="B353" s="196" t="s">
        <v>3219</v>
      </c>
      <c r="C353" s="197" t="str">
        <f>"acfr:"&amp;A353</f>
        <v>acfr:ExpensesForChiefExecutiveOrganizationUnit</v>
      </c>
      <c r="D353" s="2" t="str">
        <f>IF(RIGHT(A353, 8)="Abstract", "Abstract", "Expenditures")</f>
        <v>Expenditures</v>
      </c>
    </row>
    <row r="354" spans="1:4">
      <c r="A354" s="196" t="s">
        <v>3600</v>
      </c>
      <c r="B354" s="196" t="s">
        <v>3404</v>
      </c>
      <c r="C354" s="197" t="str">
        <f>"acfr:"&amp;A354</f>
        <v>acfr:OtherExpendituresModifiedAccrual</v>
      </c>
      <c r="D354" s="2" t="str">
        <f>IF(RIGHT(A354, 8)="Abstract", "Abstract", "Expenditures")</f>
        <v>Expenditures</v>
      </c>
    </row>
    <row r="355" spans="1:4">
      <c r="A355" s="196" t="s">
        <v>2120</v>
      </c>
      <c r="B355" s="196" t="s">
        <v>2121</v>
      </c>
      <c r="C355" s="197" t="str">
        <f>"acfr:"&amp;A355</f>
        <v>acfr:RevenueFromAllowanceForTaxesAbstract</v>
      </c>
      <c r="D355" s="2" t="str">
        <f>IF(RIGHT(A355, 8)="Abstract", "Abstract", "Revenues")</f>
        <v>Abstract</v>
      </c>
    </row>
    <row r="356" spans="1:4">
      <c r="A356" s="196" t="s">
        <v>1784</v>
      </c>
      <c r="B356" s="196" t="s">
        <v>1785</v>
      </c>
      <c r="C356" s="197" t="str">
        <f>"acfr:"&amp;A356</f>
        <v>acfr:ChargesForServicesAbstract</v>
      </c>
      <c r="D356" s="2" t="str">
        <f>IF(RIGHT(A356, 8)="Abstract", "Abstract", "Revenues")</f>
        <v>Abstract</v>
      </c>
    </row>
    <row r="357" spans="1:4">
      <c r="A357" s="196" t="s">
        <v>1833</v>
      </c>
      <c r="B357" s="196" t="s">
        <v>1834</v>
      </c>
      <c r="C357" s="197" t="str">
        <f>"acfr:"&amp;A357</f>
        <v>acfr:ChargesForServicesLicensesAndPermitsRevenuesAbstract</v>
      </c>
      <c r="D357" s="2" t="str">
        <f>IF(RIGHT(A357, 8)="Abstract", "Abstract", "Revenues")</f>
        <v>Abstract</v>
      </c>
    </row>
    <row r="358" spans="1:4">
      <c r="A358" s="196" t="s">
        <v>1752</v>
      </c>
      <c r="B358" s="196" t="s">
        <v>1753</v>
      </c>
      <c r="C358" s="197" t="str">
        <f>"acfr:"&amp;A358</f>
        <v>acfr:ContributionsFromLocalUnitsAbstract</v>
      </c>
      <c r="D358" s="2" t="str">
        <f>IF(RIGHT(A358, 8)="Abstract", "Abstract", "Revenues")</f>
        <v>Abstract</v>
      </c>
    </row>
    <row r="359" spans="1:4">
      <c r="A359" s="196" t="s">
        <v>3605</v>
      </c>
      <c r="B359" s="196" t="s">
        <v>3604</v>
      </c>
      <c r="C359" s="197" t="str">
        <f>"acfr:"&amp;A359</f>
        <v>acfr:ExpendituresAbstract</v>
      </c>
      <c r="D359" s="2" t="str">
        <f>IF(RIGHT(A359, 8)="Abstract", "Abstract", "Expenditures")</f>
        <v>Abstract</v>
      </c>
    </row>
    <row r="360" spans="1:4">
      <c r="A360" s="196" t="s">
        <v>3412</v>
      </c>
      <c r="B360" s="196" t="s">
        <v>3216</v>
      </c>
      <c r="C360" s="197" t="str">
        <f>"acfr:"&amp;A360</f>
        <v>acfr:ExpendituresForChiefExecutiveAbstract</v>
      </c>
      <c r="D360" s="2" t="str">
        <f>IF(RIGHT(A360, 8)="Abstract", "Abstract", "Expenditures")</f>
        <v>Abstract</v>
      </c>
    </row>
    <row r="361" spans="1:4">
      <c r="A361" s="196" t="s">
        <v>3536</v>
      </c>
      <c r="B361" s="196" t="s">
        <v>3340</v>
      </c>
      <c r="C361" s="197" t="str">
        <f>"acfr:"&amp;A361</f>
        <v>acfr:ExpendituresForCommunityAndEconomicDevelopmentAbstract</v>
      </c>
      <c r="D361" s="2" t="str">
        <f>IF(RIGHT(A361, 8)="Abstract", "Abstract", "Expenditures")</f>
        <v>Abstract</v>
      </c>
    </row>
    <row r="362" spans="1:4">
      <c r="A362" s="196" t="s">
        <v>3416</v>
      </c>
      <c r="B362" s="196" t="s">
        <v>3220</v>
      </c>
      <c r="C362" s="197" t="str">
        <f>"acfr:"&amp;A362</f>
        <v>acfr:ExpendituresForFinancialAndTaxAdministrationAbstract</v>
      </c>
      <c r="D362" s="2" t="str">
        <f>IF(RIGHT(A362, 8)="Abstract", "Abstract", "Expenditures")</f>
        <v>Abstract</v>
      </c>
    </row>
    <row r="363" spans="1:4">
      <c r="A363" s="196" t="s">
        <v>3463</v>
      </c>
      <c r="B363" s="196" t="s">
        <v>3267</v>
      </c>
      <c r="C363" s="197" t="str">
        <f>"acfr:"&amp;A363</f>
        <v>acfr:ExpendituresForFireDepartmentAbstract</v>
      </c>
      <c r="D363" s="2" t="str">
        <f>IF(RIGHT(A363, 8)="Abstract", "Abstract", "Expenditures")</f>
        <v>Abstract</v>
      </c>
    </row>
    <row r="364" spans="1:4">
      <c r="A364" s="196" t="s">
        <v>3406</v>
      </c>
      <c r="B364" s="196" t="s">
        <v>3210</v>
      </c>
      <c r="C364" s="197" t="str">
        <f>"acfr:"&amp;A364</f>
        <v>acfr:ExpendituresForGeneralGovernmentAbstract</v>
      </c>
      <c r="D364" s="2" t="str">
        <f>IF(RIGHT(A364, 8)="Abstract", "Abstract", "Expenditures")</f>
        <v>Abstract</v>
      </c>
    </row>
    <row r="365" spans="1:4">
      <c r="A365" s="196" t="s">
        <v>3508</v>
      </c>
      <c r="B365" s="196" t="s">
        <v>3312</v>
      </c>
      <c r="C365" s="197" t="str">
        <f>"acfr:"&amp;A365</f>
        <v>acfr:ExpendituresForHealthAndWelfareAbstract</v>
      </c>
      <c r="D365" s="2" t="str">
        <f>IF(RIGHT(A365, 8)="Abstract", "Abstract", "Expenditures")</f>
        <v>Abstract</v>
      </c>
    </row>
    <row r="366" spans="1:4">
      <c r="A366" s="196" t="s">
        <v>3440</v>
      </c>
      <c r="B366" s="196" t="s">
        <v>3244</v>
      </c>
      <c r="C366" s="197" t="str">
        <f>"acfr:"&amp;A366</f>
        <v>acfr:ExpendituresForJudicialAbstract</v>
      </c>
      <c r="D366" s="2" t="str">
        <f>IF(RIGHT(A366, 8)="Abstract", "Abstract", "Expenditures")</f>
        <v>Abstract</v>
      </c>
    </row>
    <row r="367" spans="1:4">
      <c r="A367" s="196" t="s">
        <v>3408</v>
      </c>
      <c r="B367" s="196" t="s">
        <v>3212</v>
      </c>
      <c r="C367" s="197" t="str">
        <f>"acfr:"&amp;A367</f>
        <v>acfr:ExpendituresForLegislativeAbstract</v>
      </c>
      <c r="D367" s="2" t="str">
        <f>IF(RIGHT(A367, 8)="Abstract", "Abstract", "Expenditures")</f>
        <v>Abstract</v>
      </c>
    </row>
    <row r="368" spans="1:4">
      <c r="A368" s="196" t="s">
        <v>3568</v>
      </c>
      <c r="B368" s="196" t="s">
        <v>3372</v>
      </c>
      <c r="C368" s="197" t="str">
        <f>"acfr:"&amp;A368</f>
        <v>acfr:ExpendituresForOtherAbstract</v>
      </c>
      <c r="D368" s="2" t="str">
        <f>IF(RIGHT(A368, 8)="Abstract", "Abstract", "Expenditures")</f>
        <v>Abstract</v>
      </c>
    </row>
    <row r="369" spans="1:4">
      <c r="A369" s="196" t="s">
        <v>3430</v>
      </c>
      <c r="B369" s="196" t="s">
        <v>3234</v>
      </c>
      <c r="C369" s="197" t="str">
        <f>"acfr:"&amp;A369</f>
        <v>acfr:ExpendituresForOtherGeneralGovernmentAbstract</v>
      </c>
      <c r="D369" s="2" t="str">
        <f>IF(RIGHT(A369, 8)="Abstract", "Abstract", "Expenditures")</f>
        <v>Abstract</v>
      </c>
    </row>
    <row r="370" spans="1:4">
      <c r="A370" s="196" t="s">
        <v>3453</v>
      </c>
      <c r="B370" s="196" t="s">
        <v>3257</v>
      </c>
      <c r="C370" s="197" t="str">
        <f>"acfr:"&amp;A370</f>
        <v>acfr:ExpendituresForPublicSafetyAbstract</v>
      </c>
      <c r="D370" s="2" t="str">
        <f>IF(RIGHT(A370, 8)="Abstract", "Abstract", "Expenditures")</f>
        <v>Abstract</v>
      </c>
    </row>
    <row r="371" spans="1:4">
      <c r="A371" s="196" t="s">
        <v>3481</v>
      </c>
      <c r="B371" s="196" t="s">
        <v>3285</v>
      </c>
      <c r="C371" s="197" t="str">
        <f>"acfr:"&amp;A371</f>
        <v>acfr:ExpendituresForPublicWorksAbstract</v>
      </c>
      <c r="D371" s="2" t="str">
        <f>IF(RIGHT(A371, 8)="Abstract", "Abstract", "Expenditures")</f>
        <v>Abstract</v>
      </c>
    </row>
    <row r="372" spans="1:4">
      <c r="A372" s="196" t="s">
        <v>3550</v>
      </c>
      <c r="B372" s="196" t="s">
        <v>3354</v>
      </c>
      <c r="C372" s="197" t="str">
        <f>"acfr:"&amp;A372</f>
        <v>acfr:ExpendituresForRecreationAndCultureAbstract</v>
      </c>
      <c r="D372" s="2" t="str">
        <f>IF(RIGHT(A372, 8)="Abstract", "Abstract", "Expenditures")</f>
        <v>Abstract</v>
      </c>
    </row>
    <row r="373" spans="1:4">
      <c r="A373" s="196" t="s">
        <v>3130</v>
      </c>
      <c r="B373" s="196" t="s">
        <v>2959</v>
      </c>
      <c r="C373" s="197" t="str">
        <f>"acfr:"&amp;A373</f>
        <v>acfr:FinesForfeituresAndPenaltiesAbstract</v>
      </c>
      <c r="D373" s="2" t="str">
        <f>IF(RIGHT(A373, 8)="Abstract", "Abstract", "Revenues")</f>
        <v>Abstract</v>
      </c>
    </row>
    <row r="374" spans="1:4">
      <c r="A374" s="196" t="s">
        <v>1756</v>
      </c>
      <c r="B374" s="196" t="s">
        <v>1757</v>
      </c>
      <c r="C374" s="197" t="str">
        <f>"acfr:"&amp;A374</f>
        <v>acfr:IntergovernmentalRevenueAbstract</v>
      </c>
      <c r="D374" s="2" t="str">
        <f>IF(RIGHT(A374, 8)="Abstract", "Abstract", "Revenues")</f>
        <v>Abstract</v>
      </c>
    </row>
    <row r="375" spans="1:4">
      <c r="A375" s="196" t="s">
        <v>2147</v>
      </c>
      <c r="B375" s="196" t="s">
        <v>2148</v>
      </c>
      <c r="C375" s="197" t="str">
        <f>"acfr:"&amp;A375</f>
        <v>acfr:IntergovernmentalRevenueFromFederalGovernmentAbstract</v>
      </c>
      <c r="D375" s="2" t="str">
        <f>IF(RIGHT(A375, 8)="Abstract", "Abstract", "Revenues")</f>
        <v>Abstract</v>
      </c>
    </row>
    <row r="376" spans="1:4">
      <c r="A376" s="196" t="s">
        <v>2166</v>
      </c>
      <c r="B376" s="196" t="s">
        <v>2167</v>
      </c>
      <c r="C376" s="197" t="str">
        <f>"acfr:"&amp;A376</f>
        <v>acfr:IntergovernmentalRevenueFromStateGovernmentAbstract</v>
      </c>
      <c r="D376" s="2" t="str">
        <f>IF(RIGHT(A376, 8)="Abstract", "Abstract", "Revenues")</f>
        <v>Abstract</v>
      </c>
    </row>
    <row r="377" spans="1:4">
      <c r="A377" s="196" t="s">
        <v>3136</v>
      </c>
      <c r="B377" s="196" t="s">
        <v>1779</v>
      </c>
      <c r="C377" s="197" t="str">
        <f>"acfr:"&amp;A377</f>
        <v>acfr:InvestmentIncomeAndRentalsAbstract</v>
      </c>
      <c r="D377" s="2" t="str">
        <f>IF(RIGHT(A377, 8)="Abstract", "Abstract", "Revenues")</f>
        <v>Abstract</v>
      </c>
    </row>
    <row r="378" spans="1:4">
      <c r="A378" s="196" t="s">
        <v>3606</v>
      </c>
      <c r="B378" s="196" t="s">
        <v>3618</v>
      </c>
      <c r="C378" s="197" t="str">
        <f>"acfr:"&amp;A378</f>
        <v>acfr:OtherFinancingSourcesUsesAbstract</v>
      </c>
      <c r="D378" s="2" t="str">
        <f>IF(RIGHT(A378, 8)="Abstract", "Abstract", "Other Financing Sources")</f>
        <v>Abstract</v>
      </c>
    </row>
    <row r="379" spans="1:4">
      <c r="A379" s="196" t="s">
        <v>3195</v>
      </c>
      <c r="B379" s="196" t="s">
        <v>3023</v>
      </c>
      <c r="C379" s="197" t="str">
        <f>"acfr:"&amp;A379</f>
        <v>acfr:OtherRevenuesAbstract</v>
      </c>
      <c r="D379" s="2" t="str">
        <f>IF(RIGHT(A379, 8)="Abstract", "Abstract", "Revenues")</f>
        <v>Abstract</v>
      </c>
    </row>
    <row r="380" spans="1:4">
      <c r="A380" s="196" t="s">
        <v>1780</v>
      </c>
      <c r="B380" s="196" t="s">
        <v>1781</v>
      </c>
      <c r="C380" s="197" t="str">
        <f>"acfr:"&amp;A380</f>
        <v>acfr:RevenueFromInterestAndDividendsAbstract</v>
      </c>
      <c r="D380" s="2" t="str">
        <f>IF(RIGHT(A380, 8)="Abstract", "Abstract", "Revenues")</f>
        <v>Abstract</v>
      </c>
    </row>
    <row r="381" spans="1:4">
      <c r="A381" s="196" t="s">
        <v>3603</v>
      </c>
      <c r="B381" s="196" t="s">
        <v>3602</v>
      </c>
      <c r="C381" s="197" t="str">
        <f>"acfr:"&amp;A381</f>
        <v>acfr:RevenuesAbstract</v>
      </c>
      <c r="D381" s="2" t="str">
        <f>IF(RIGHT(A381, 8)="Abstract", "Abstract", "Revenues")</f>
        <v>Abstract</v>
      </c>
    </row>
    <row r="382" spans="1:4">
      <c r="A382" s="196" t="s">
        <v>3188</v>
      </c>
      <c r="B382" s="196" t="s">
        <v>3016</v>
      </c>
      <c r="C382" s="197" t="str">
        <f>"acfr:"&amp;A382</f>
        <v>acfr:RevenuesFromCommunityAndEconomicDevelopmentAbstract</v>
      </c>
      <c r="D382" s="2" t="str">
        <f>IF(RIGHT(A382, 8)="Abstract", "Abstract", "Revenues")</f>
        <v>Abstract</v>
      </c>
    </row>
    <row r="383" spans="1:4">
      <c r="A383" s="196" t="s">
        <v>3156</v>
      </c>
      <c r="B383" s="196" t="s">
        <v>2984</v>
      </c>
      <c r="C383" s="197" t="str">
        <f>"acfr:"&amp;A383</f>
        <v>acfr:RevenuesFromFinancialAndTaxAdministrationAbstract</v>
      </c>
      <c r="D383" s="2" t="str">
        <f>IF(RIGHT(A383, 8)="Abstract", "Abstract", "Revenues")</f>
        <v>Abstract</v>
      </c>
    </row>
    <row r="384" spans="1:4">
      <c r="A384" s="196" t="s">
        <v>3173</v>
      </c>
      <c r="B384" s="196" t="s">
        <v>3001</v>
      </c>
      <c r="C384" s="197" t="str">
        <f>"acfr:"&amp;A384</f>
        <v>acfr:RevenuesFromHealthAndWelfareAbstract</v>
      </c>
      <c r="D384" s="2" t="str">
        <f>IF(RIGHT(A384, 8)="Abstract", "Abstract", "Revenues")</f>
        <v>Abstract</v>
      </c>
    </row>
    <row r="385" spans="1:4">
      <c r="A385" s="196" t="s">
        <v>3148</v>
      </c>
      <c r="B385" s="196" t="s">
        <v>2976</v>
      </c>
      <c r="C385" s="197" t="str">
        <f>"acfr:"&amp;A385</f>
        <v>acfr:RevenuesFromJudicialAbstract</v>
      </c>
      <c r="D385" s="2" t="str">
        <f>IF(RIGHT(A385, 8)="Abstract", "Abstract", "Revenues")</f>
        <v>Abstract</v>
      </c>
    </row>
    <row r="386" spans="1:4">
      <c r="A386" s="196" t="s">
        <v>3163</v>
      </c>
      <c r="B386" s="196" t="s">
        <v>2991</v>
      </c>
      <c r="C386" s="197" t="str">
        <f>"acfr:"&amp;A386</f>
        <v>acfr:RevenuesFromOtherGeneralGovernmentAbstract</v>
      </c>
      <c r="D386" s="2" t="str">
        <f>IF(RIGHT(A386, 8)="Abstract", "Abstract", "Revenues")</f>
        <v>Abstract</v>
      </c>
    </row>
    <row r="387" spans="1:4">
      <c r="A387" s="196" t="s">
        <v>3183</v>
      </c>
      <c r="B387" s="196" t="s">
        <v>3011</v>
      </c>
      <c r="C387" s="197" t="str">
        <f>"acfr:"&amp;A387</f>
        <v>acfr:RevenuesFromPublicSafetyAbstract</v>
      </c>
      <c r="D387" s="2" t="str">
        <f>IF(RIGHT(A387, 8)="Abstract", "Abstract", "Revenues")</f>
        <v>Abstract</v>
      </c>
    </row>
    <row r="388" spans="1:4">
      <c r="A388" s="196" t="s">
        <v>3167</v>
      </c>
      <c r="B388" s="196" t="s">
        <v>2995</v>
      </c>
      <c r="C388" s="197" t="str">
        <f>"acfr:"&amp;A388</f>
        <v>acfr:RevenuesFromPublicWorksAbstract</v>
      </c>
      <c r="D388" s="2" t="str">
        <f>IF(RIGHT(A388, 8)="Abstract", "Abstract", "Revenues")</f>
        <v>Abstract</v>
      </c>
    </row>
    <row r="389" spans="1:4">
      <c r="A389" s="196" t="s">
        <v>3191</v>
      </c>
      <c r="B389" s="196" t="s">
        <v>3019</v>
      </c>
      <c r="C389" s="197" t="str">
        <f>"acfr:"&amp;A389</f>
        <v>acfr:RevenuesFromRecreationAndCultureAbstract</v>
      </c>
      <c r="D389" s="2" t="str">
        <f>IF(RIGHT(A389, 8)="Abstract", "Abstract", "Revenues")</f>
        <v>Abstract</v>
      </c>
    </row>
    <row r="390" spans="1:4">
      <c r="A390" s="196" t="s">
        <v>2210</v>
      </c>
      <c r="B390" s="196" t="s">
        <v>2211</v>
      </c>
      <c r="C390" s="197" t="str">
        <f>"acfr:"&amp;A390</f>
        <v>acfr:RevenuesFromRentsAndRoyaltiesAbstract</v>
      </c>
      <c r="D390" s="2" t="str">
        <f>IF(RIGHT(A390, 8)="Abstract", "Abstract", "Revenues")</f>
        <v>Abstract</v>
      </c>
    </row>
    <row r="391" spans="1:4">
      <c r="A391" s="196" t="s">
        <v>3075</v>
      </c>
      <c r="B391" s="196" t="s">
        <v>2904</v>
      </c>
      <c r="C391" s="197" t="str">
        <f>"acfr:"&amp;A391</f>
        <v>acfr:SpecialAssessmentsRevenuesAbstract</v>
      </c>
      <c r="D391" s="2" t="str">
        <f>IF(RIGHT(A391, 8)="Abstract", "Abstract", "Revenues")</f>
        <v>Abstract</v>
      </c>
    </row>
    <row r="392" spans="1:4">
      <c r="A392" s="196" t="s">
        <v>1776</v>
      </c>
      <c r="B392" s="196" t="s">
        <v>1777</v>
      </c>
      <c r="C392" s="197" t="str">
        <f>"acfr:"&amp;A392</f>
        <v>acfr:TaxAndTaxRelatedRevenuesAbstract</v>
      </c>
      <c r="D392" s="2" t="str">
        <f>IF(RIGHT(A392, 8)="Abstract", "Abstract", "Revenues")</f>
        <v>Abstract</v>
      </c>
    </row>
    <row r="393" spans="1:4">
      <c r="A393" s="196" t="s">
        <v>2043</v>
      </c>
      <c r="B393" s="196" t="s">
        <v>2045</v>
      </c>
      <c r="C393" s="197" t="str">
        <f>"acfr:"&amp;A393</f>
        <v>acfr:TaxRevenuesAbstract</v>
      </c>
      <c r="D393" s="2" t="str">
        <f>IF(RIGHT(A393, 8)="Abstract", "Abstract", "Revenues")</f>
        <v>Abstract</v>
      </c>
    </row>
    <row r="394" spans="1:4">
      <c r="A394" s="196" t="s">
        <v>3064</v>
      </c>
      <c r="B394" s="196" t="s">
        <v>2893</v>
      </c>
      <c r="C394" s="197" t="str">
        <f>"acfr:"&amp;A394</f>
        <v>acfr:TaxRelatedRevenuesAbstract</v>
      </c>
      <c r="D394" s="2" t="str">
        <f>IF(RIGHT(A394, 8)="Abstract", "Abstract", "Revenues")</f>
        <v>Abstract</v>
      </c>
    </row>
  </sheetData>
  <sortState xmlns:xlrd2="http://schemas.microsoft.com/office/spreadsheetml/2017/richdata2" ref="A2:E394">
    <sortCondition descending="1" ref="D2:D394"/>
    <sortCondition ref="B2:B39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4313-8EAC-0141-BA8E-861AF31ED060}">
  <dimension ref="B1:E6"/>
  <sheetViews>
    <sheetView zoomScale="160" zoomScaleNormal="160" workbookViewId="0">
      <selection activeCell="B19" sqref="B19"/>
    </sheetView>
  </sheetViews>
  <sheetFormatPr baseColWidth="10" defaultRowHeight="13"/>
  <cols>
    <col min="1" max="1" width="4" customWidth="1"/>
    <col min="2" max="2" width="24.6640625" customWidth="1"/>
    <col min="3" max="3" width="18.5" customWidth="1"/>
  </cols>
  <sheetData>
    <row r="1" spans="2:5" ht="14" thickBot="1"/>
    <row r="2" spans="2:5">
      <c r="B2" s="22" t="s">
        <v>1062</v>
      </c>
      <c r="C2" s="27" t="s">
        <v>1067</v>
      </c>
    </row>
    <row r="3" spans="2:5">
      <c r="B3" s="23" t="s">
        <v>1279</v>
      </c>
      <c r="C3" s="72" t="s">
        <v>1280</v>
      </c>
    </row>
    <row r="4" spans="2:5" ht="16">
      <c r="B4" s="23" t="s">
        <v>1090</v>
      </c>
      <c r="C4" s="41">
        <v>44742</v>
      </c>
    </row>
    <row r="5" spans="2:5">
      <c r="B5" s="23" t="s">
        <v>1091</v>
      </c>
      <c r="C5" s="25" t="s">
        <v>1093</v>
      </c>
      <c r="E5" s="2"/>
    </row>
    <row r="6" spans="2:5" ht="14" thickBot="1">
      <c r="B6" s="24" t="s">
        <v>1092</v>
      </c>
      <c r="C6" s="26" t="s">
        <v>1093</v>
      </c>
      <c r="E6" s="2"/>
    </row>
  </sheetData>
  <dataValidations count="1">
    <dataValidation type="list" allowBlank="1" showInputMessage="1" showErrorMessage="1" sqref="C5:C6" xr:uid="{146644EA-53C7-1642-84D4-FDA957F35368}">
      <formula1>"Y,N"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4329-355D-4401-83F9-DCE9B92C9B36}">
  <sheetPr codeName="Sheet8">
    <tabColor theme="4"/>
  </sheetPr>
  <dimension ref="A1:F102"/>
  <sheetViews>
    <sheetView topLeftCell="A37" zoomScale="75" zoomScaleNormal="140" workbookViewId="0">
      <selection activeCell="P78" sqref="P78"/>
    </sheetView>
  </sheetViews>
  <sheetFormatPr baseColWidth="10" defaultColWidth="9" defaultRowHeight="13"/>
  <cols>
    <col min="1" max="1" width="23.6640625" style="33" customWidth="1"/>
    <col min="2" max="2" width="41.5" style="33" customWidth="1"/>
    <col min="3" max="5" width="18.6640625" style="33" customWidth="1"/>
    <col min="6" max="6" width="17.6640625" style="33" customWidth="1"/>
    <col min="7" max="16384" width="9" style="33"/>
  </cols>
  <sheetData>
    <row r="1" spans="1:6" ht="16">
      <c r="A1" s="28" t="s">
        <v>1062</v>
      </c>
      <c r="B1" s="42" t="str">
        <f>_xlfn.CONCAT('Master Info'!C2, ", ", 'Master Info'!$C$3)</f>
        <v>City of Clayton, California</v>
      </c>
      <c r="C1" s="38"/>
      <c r="D1" s="32"/>
      <c r="E1" s="32"/>
    </row>
    <row r="2" spans="1:6" ht="16">
      <c r="A2" s="29" t="s">
        <v>1088</v>
      </c>
      <c r="B2" s="30" t="s">
        <v>1089</v>
      </c>
      <c r="C2" s="38"/>
      <c r="D2" s="32"/>
      <c r="E2" s="32"/>
    </row>
    <row r="3" spans="1:6" ht="16">
      <c r="A3" s="29" t="s">
        <v>1063</v>
      </c>
      <c r="B3" s="30" t="s">
        <v>0</v>
      </c>
      <c r="C3" s="38"/>
      <c r="D3" s="32"/>
      <c r="E3" s="32"/>
    </row>
    <row r="4" spans="1:6" ht="17" thickBot="1">
      <c r="A4" s="31" t="s">
        <v>1064</v>
      </c>
      <c r="B4" s="199">
        <f>'Master Info'!C4</f>
        <v>44742</v>
      </c>
      <c r="C4" s="38"/>
      <c r="D4" s="32"/>
      <c r="E4" s="32"/>
    </row>
    <row r="5" spans="1:6" s="35" customFormat="1" ht="16">
      <c r="A5" s="39"/>
      <c r="B5" s="40"/>
      <c r="C5" s="34"/>
      <c r="D5" s="34"/>
      <c r="E5" s="34"/>
    </row>
    <row r="6" spans="1:6" ht="32">
      <c r="A6" s="4" t="s">
        <v>1</v>
      </c>
      <c r="B6" s="9"/>
      <c r="C6" s="10" t="s">
        <v>2</v>
      </c>
      <c r="D6" s="10" t="str">
        <f>IF(AND('Master Info'!C5="N",'Master Info'!C6="N"), "",  IF('Master Info'!C5="N", "Component Units", "Business-Type Activities"))</f>
        <v>Business-Type Activities</v>
      </c>
      <c r="E6" s="10" t="str">
        <f xml:space="preserve"> IF('Master Info'!C5="N", "", "Total Primary Government")</f>
        <v>Total Primary Government</v>
      </c>
      <c r="F6" s="10" t="str">
        <f>IF(AND('Master Info'!C5="Y",'Master Info'!C6="Y"),"Component Units","")</f>
        <v>Component Units</v>
      </c>
    </row>
    <row r="7" spans="1:6" ht="15">
      <c r="A7" s="5"/>
      <c r="B7" s="11" t="s">
        <v>3</v>
      </c>
      <c r="C7" s="12"/>
      <c r="D7" s="12"/>
      <c r="E7" s="11"/>
      <c r="F7" s="11"/>
    </row>
    <row r="8" spans="1:6" ht="15">
      <c r="A8" s="5"/>
      <c r="B8" s="13" t="s">
        <v>4</v>
      </c>
      <c r="C8" s="14"/>
      <c r="D8" s="14"/>
      <c r="E8" s="14"/>
    </row>
    <row r="9" spans="1:6" ht="15">
      <c r="A9" s="6" t="str">
        <f>IF(B9="", "Choose from drop-down --&gt;", _xlfn.XLOOKUP(B9,'Lookup Net Position'!$B$2:$B$515,'Lookup Net Position'!$C$2:$C$515))</f>
        <v>Choose from drop-down --&gt;</v>
      </c>
      <c r="B9" s="15"/>
      <c r="C9" s="202"/>
      <c r="D9" s="203"/>
      <c r="E9" s="200" t="str">
        <f t="shared" ref="E9:E31" si="0">IF(OR($E$6="", B9=""),"",SUM(C9:D9))</f>
        <v/>
      </c>
      <c r="F9" s="203"/>
    </row>
    <row r="10" spans="1:6" ht="15">
      <c r="A10" s="6" t="str">
        <f>IF(B10="", "Choose from drop-down --&gt;", _xlfn.XLOOKUP(B10,'Lookup Net Position'!$B$2:$B$515,'Lookup Net Position'!$C$2:$C$515))</f>
        <v>Choose from drop-down --&gt;</v>
      </c>
      <c r="B10" s="15"/>
      <c r="C10" s="202"/>
      <c r="D10" s="203"/>
      <c r="E10" s="200" t="str">
        <f t="shared" si="0"/>
        <v/>
      </c>
      <c r="F10" s="203"/>
    </row>
    <row r="11" spans="1:6" ht="15">
      <c r="A11" s="6" t="str">
        <f>IF(B11="", "Choose from drop-down --&gt;", _xlfn.XLOOKUP(B11,'Lookup Net Position'!$B$2:$B$515,'Lookup Net Position'!$C$2:$C$515))</f>
        <v>Choose from drop-down --&gt;</v>
      </c>
      <c r="B11" s="15"/>
      <c r="C11" s="202"/>
      <c r="D11" s="203"/>
      <c r="E11" s="200" t="str">
        <f t="shared" si="0"/>
        <v/>
      </c>
      <c r="F11" s="203"/>
    </row>
    <row r="12" spans="1:6" ht="15">
      <c r="A12" s="6" t="str">
        <f>IF(B12="", "Choose from drop-down --&gt;", _xlfn.XLOOKUP(B12,'Lookup Net Position'!$B$2:$B$515,'Lookup Net Position'!$C$2:$C$515))</f>
        <v>Choose from drop-down --&gt;</v>
      </c>
      <c r="B12" s="15"/>
      <c r="C12" s="202"/>
      <c r="D12" s="203"/>
      <c r="E12" s="200" t="str">
        <f t="shared" si="0"/>
        <v/>
      </c>
      <c r="F12" s="203"/>
    </row>
    <row r="13" spans="1:6" ht="15">
      <c r="A13" s="6" t="str">
        <f>IF(B13="", "Choose from drop-down --&gt;", _xlfn.XLOOKUP(B13,'Lookup Net Position'!$B$2:$B$515,'Lookup Net Position'!$C$2:$C$515))</f>
        <v>Choose from drop-down --&gt;</v>
      </c>
      <c r="B13" s="15"/>
      <c r="C13" s="202"/>
      <c r="D13" s="203"/>
      <c r="E13" s="200"/>
      <c r="F13" s="203"/>
    </row>
    <row r="14" spans="1:6" ht="15">
      <c r="A14" s="6" t="str">
        <f>IF(B14="", "Choose from drop-down --&gt;", _xlfn.XLOOKUP(B14,'Lookup Net Position'!$B$2:$B$515,'Lookup Net Position'!$C$2:$C$515))</f>
        <v>Choose from drop-down --&gt;</v>
      </c>
      <c r="B14" s="15"/>
      <c r="C14" s="202"/>
      <c r="D14" s="203"/>
      <c r="E14" s="200"/>
      <c r="F14" s="203"/>
    </row>
    <row r="15" spans="1:6" ht="15">
      <c r="A15" s="6" t="str">
        <f>IF(B15="", "Choose from drop-down --&gt;", _xlfn.XLOOKUP(B15,'Lookup Net Position'!$B$2:$B$515,'Lookup Net Position'!$C$2:$C$515))</f>
        <v>Choose from drop-down --&gt;</v>
      </c>
      <c r="B15" s="15"/>
      <c r="C15" s="202"/>
      <c r="D15" s="203"/>
      <c r="E15" s="200"/>
      <c r="F15" s="203"/>
    </row>
    <row r="16" spans="1:6" ht="15">
      <c r="A16" s="6" t="str">
        <f>IF(B16="", "Choose from drop-down --&gt;", _xlfn.XLOOKUP(B16,'Lookup Net Position'!$B$2:$B$515,'Lookup Net Position'!$C$2:$C$515))</f>
        <v>Choose from drop-down --&gt;</v>
      </c>
      <c r="B16" s="15"/>
      <c r="C16" s="202"/>
      <c r="D16" s="203"/>
      <c r="E16" s="200" t="str">
        <f t="shared" si="0"/>
        <v/>
      </c>
      <c r="F16" s="203"/>
    </row>
    <row r="17" spans="1:6" ht="15">
      <c r="A17" s="6" t="str">
        <f>IF(B17="", "Choose from drop-down --&gt;", _xlfn.XLOOKUP(B17,'Lookup Net Position'!$B$2:$B$515,'Lookup Net Position'!$C$2:$C$515))</f>
        <v>Choose from drop-down --&gt;</v>
      </c>
      <c r="B17" s="15"/>
      <c r="C17" s="202"/>
      <c r="D17" s="203"/>
      <c r="E17" s="200" t="str">
        <f t="shared" si="0"/>
        <v/>
      </c>
      <c r="F17" s="203"/>
    </row>
    <row r="18" spans="1:6" ht="15" hidden="1">
      <c r="A18" s="6" t="str">
        <f>IF(B18="", "Choose from drop-down --&gt;", _xlfn.XLOOKUP(B18,'Lookup Net Position'!$B$2:$B$515,'Lookup Net Position'!$C$2:$C$515))</f>
        <v>Choose from drop-down --&gt;</v>
      </c>
      <c r="B18" s="15"/>
      <c r="C18" s="202"/>
      <c r="D18" s="203"/>
      <c r="E18" s="200" t="str">
        <f t="shared" si="0"/>
        <v/>
      </c>
      <c r="F18" s="203"/>
    </row>
    <row r="19" spans="1:6" ht="15" hidden="1">
      <c r="A19" s="6" t="str">
        <f>IF(B19="", "Choose from drop-down --&gt;", _xlfn.XLOOKUP(B19,'Lookup Net Position'!$B$2:$B$515,'Lookup Net Position'!$C$2:$C$515))</f>
        <v>Choose from drop-down --&gt;</v>
      </c>
      <c r="B19" s="15"/>
      <c r="C19" s="202"/>
      <c r="D19" s="203"/>
      <c r="E19" s="200" t="str">
        <f t="shared" si="0"/>
        <v/>
      </c>
      <c r="F19" s="203"/>
    </row>
    <row r="20" spans="1:6" ht="15" hidden="1">
      <c r="A20" s="6" t="str">
        <f>IF(B20="", "Choose from drop-down --&gt;", _xlfn.XLOOKUP(B20,'Lookup Net Position'!$B$2:$B$515,'Lookup Net Position'!$C$2:$C$515))</f>
        <v>Choose from drop-down --&gt;</v>
      </c>
      <c r="B20" s="15"/>
      <c r="C20" s="202"/>
      <c r="D20" s="203"/>
      <c r="E20" s="200" t="str">
        <f t="shared" si="0"/>
        <v/>
      </c>
      <c r="F20" s="203"/>
    </row>
    <row r="21" spans="1:6" ht="15" hidden="1">
      <c r="A21" s="6" t="str">
        <f>IF(B21="", "Choose from drop-down --&gt;", _xlfn.XLOOKUP(B21,'Lookup Net Position'!$B$2:$B$515,'Lookup Net Position'!$C$2:$C$515))</f>
        <v>Choose from drop-down --&gt;</v>
      </c>
      <c r="B21" s="15"/>
      <c r="C21" s="202"/>
      <c r="D21" s="203"/>
      <c r="E21" s="200" t="str">
        <f t="shared" si="0"/>
        <v/>
      </c>
      <c r="F21" s="203"/>
    </row>
    <row r="22" spans="1:6" ht="15">
      <c r="A22" s="6" t="str">
        <f>IF(B22="", "Choose from drop-down --&gt;", _xlfn.XLOOKUP(B22,'Lookup Net Position'!$B$2:$B$515,'Lookup Net Position'!$C$2:$C$515))</f>
        <v>Choose from drop-down --&gt;</v>
      </c>
      <c r="B22" s="15"/>
      <c r="C22" s="202"/>
      <c r="D22" s="203"/>
      <c r="E22" s="200" t="str">
        <f t="shared" si="0"/>
        <v/>
      </c>
      <c r="F22" s="203"/>
    </row>
    <row r="23" spans="1:6" ht="15">
      <c r="A23" s="6" t="s">
        <v>9</v>
      </c>
      <c r="B23" s="6" t="s">
        <v>10</v>
      </c>
      <c r="C23" s="200">
        <f>IF(C6="","",SUM(C9:C22))</f>
        <v>0</v>
      </c>
      <c r="D23" s="200">
        <f t="shared" ref="D23:F23" si="1">IF(D6="","",SUM(D9:D22))</f>
        <v>0</v>
      </c>
      <c r="E23" s="200">
        <f t="shared" si="1"/>
        <v>0</v>
      </c>
      <c r="F23" s="200">
        <f t="shared" si="1"/>
        <v>0</v>
      </c>
    </row>
    <row r="24" spans="1:6" ht="15">
      <c r="A24" s="5"/>
      <c r="B24" s="13" t="s">
        <v>11</v>
      </c>
      <c r="C24" s="13"/>
      <c r="D24" s="13"/>
      <c r="E24" s="13"/>
    </row>
    <row r="25" spans="1:6" ht="15">
      <c r="A25" s="6" t="str">
        <f>IF(B25="", "Choose from drop-down --&gt;", _xlfn.XLOOKUP(B25,'Lookup Net Position'!$B$2:$B$515,'Lookup Net Position'!$C$2:$C$515))</f>
        <v>Choose from drop-down --&gt;</v>
      </c>
      <c r="B25" s="15"/>
      <c r="C25" s="202"/>
      <c r="D25" s="203"/>
      <c r="E25" s="200" t="str">
        <f t="shared" si="0"/>
        <v/>
      </c>
      <c r="F25" s="203"/>
    </row>
    <row r="26" spans="1:6" ht="15">
      <c r="A26" s="6" t="str">
        <f>IF(B26="", "Choose from drop-down --&gt;", _xlfn.XLOOKUP(B26,'Lookup Net Position'!$B$2:$B$515,'Lookup Net Position'!$C$2:$C$515))</f>
        <v>Choose from drop-down --&gt;</v>
      </c>
      <c r="B26" s="15"/>
      <c r="C26" s="202"/>
      <c r="D26" s="203"/>
      <c r="E26" s="200"/>
      <c r="F26" s="203"/>
    </row>
    <row r="27" spans="1:6" ht="15">
      <c r="A27" s="6" t="str">
        <f>IF(B27="", "Choose from drop-down --&gt;", _xlfn.XLOOKUP(B27,'Lookup Net Position'!$B$2:$B$515,'Lookup Net Position'!$C$2:$C$515))</f>
        <v>Choose from drop-down --&gt;</v>
      </c>
      <c r="B27" s="16"/>
      <c r="C27" s="202"/>
      <c r="D27" s="203"/>
      <c r="E27" s="200"/>
      <c r="F27" s="203"/>
    </row>
    <row r="28" spans="1:6" ht="15">
      <c r="A28" s="6" t="str">
        <f>IF(B28="", "Choose from drop-down --&gt;", _xlfn.XLOOKUP(B28,'Lookup Net Position'!$B$2:$B$515,'Lookup Net Position'!$C$2:$C$515))</f>
        <v>Choose from drop-down --&gt;</v>
      </c>
      <c r="B28" s="16"/>
      <c r="C28" s="202"/>
      <c r="D28" s="203"/>
      <c r="E28" s="200"/>
      <c r="F28" s="203"/>
    </row>
    <row r="29" spans="1:6" ht="15">
      <c r="A29" s="6" t="str">
        <f>IF(B29="", "Choose from drop-down --&gt;", _xlfn.XLOOKUP(B29,'Lookup Net Position'!$B$2:$B$515,'Lookup Net Position'!$C$2:$C$515))</f>
        <v>Choose from drop-down --&gt;</v>
      </c>
      <c r="B29" s="16"/>
      <c r="C29" s="202"/>
      <c r="D29" s="203"/>
      <c r="E29" s="200"/>
      <c r="F29" s="203"/>
    </row>
    <row r="30" spans="1:6" ht="15">
      <c r="A30" s="6" t="str">
        <f>IF(B30="", "Choose from drop-down --&gt;", _xlfn.XLOOKUP(B30,'Lookup Net Position'!$B$2:$B$515,'Lookup Net Position'!$C$2:$C$515))</f>
        <v>Choose from drop-down --&gt;</v>
      </c>
      <c r="B30" s="15"/>
      <c r="C30" s="202"/>
      <c r="D30" s="202"/>
      <c r="E30" s="200"/>
      <c r="F30" s="202"/>
    </row>
    <row r="31" spans="1:6" ht="15">
      <c r="A31" s="6" t="str">
        <f>IF(B31="", "Choose from drop-down --&gt;", _xlfn.XLOOKUP(B31,'Lookup Net Position'!$B$2:$B$515,'Lookup Net Position'!$C$2:$C$515))</f>
        <v>Choose from drop-down --&gt;</v>
      </c>
      <c r="B31" s="15"/>
      <c r="C31" s="202"/>
      <c r="D31" s="202"/>
      <c r="E31" s="200" t="str">
        <f t="shared" si="0"/>
        <v/>
      </c>
      <c r="F31" s="202"/>
    </row>
    <row r="32" spans="1:6" ht="15" hidden="1">
      <c r="A32" s="6" t="str">
        <f>IF(B32="", "Choose from drop-down --&gt;", _xlfn.XLOOKUP(B32,'Lookup Net Position'!$B$2:$B$515,'Lookup Net Position'!$C$2:$C$515))</f>
        <v>Choose from drop-down --&gt;</v>
      </c>
      <c r="B32" s="15"/>
      <c r="C32" s="202"/>
      <c r="D32" s="202"/>
      <c r="E32" s="200">
        <f t="shared" ref="E32:E35" si="2">SUM(C32:D32)</f>
        <v>0</v>
      </c>
      <c r="F32" s="202"/>
    </row>
    <row r="33" spans="1:6" ht="15" hidden="1">
      <c r="A33" s="6" t="str">
        <f>IF(B33="", "Choose from drop-down --&gt;", _xlfn.XLOOKUP(B33,'Lookup Net Position'!$B$2:$B$515,'Lookup Net Position'!$C$2:$C$515))</f>
        <v>Choose from drop-down --&gt;</v>
      </c>
      <c r="B33" s="15"/>
      <c r="C33" s="202"/>
      <c r="D33" s="202"/>
      <c r="E33" s="200">
        <f t="shared" si="2"/>
        <v>0</v>
      </c>
      <c r="F33" s="202"/>
    </row>
    <row r="34" spans="1:6" ht="15" hidden="1">
      <c r="A34" s="6" t="str">
        <f>IF(B34="", "Choose from drop-down --&gt;", _xlfn.XLOOKUP(B34,'Lookup Net Position'!$B$2:$B$515,'Lookup Net Position'!$C$2:$C$515))</f>
        <v>Choose from drop-down --&gt;</v>
      </c>
      <c r="B34" s="15"/>
      <c r="C34" s="202"/>
      <c r="D34" s="202"/>
      <c r="E34" s="200">
        <f t="shared" si="2"/>
        <v>0</v>
      </c>
      <c r="F34" s="202"/>
    </row>
    <row r="35" spans="1:6" ht="15" hidden="1">
      <c r="A35" s="6" t="str">
        <f>IF(B35="", "Choose from drop-down --&gt;", _xlfn.XLOOKUP(B35,'Lookup Net Position'!$B$2:$B$515,'Lookup Net Position'!$C$2:$C$515))</f>
        <v>Choose from drop-down --&gt;</v>
      </c>
      <c r="B35" s="15"/>
      <c r="C35" s="202"/>
      <c r="D35" s="202"/>
      <c r="E35" s="200">
        <f t="shared" si="2"/>
        <v>0</v>
      </c>
      <c r="F35" s="202"/>
    </row>
    <row r="36" spans="1:6" ht="15" hidden="1">
      <c r="A36" s="6" t="str">
        <f>IF(B36="", "Choose from drop-down --&gt;", _xlfn.XLOOKUP(B36,'Lookup Net Position'!$B$2:$B$515,'Lookup Net Position'!$C$2:$C$515))</f>
        <v>Choose from drop-down --&gt;</v>
      </c>
      <c r="B36" s="15"/>
      <c r="C36" s="202"/>
      <c r="D36" s="202"/>
      <c r="E36" s="200">
        <f t="shared" ref="E36" si="3">SUM(C36:D36)</f>
        <v>0</v>
      </c>
      <c r="F36" s="202"/>
    </row>
    <row r="37" spans="1:6" s="35" customFormat="1" ht="15">
      <c r="A37" s="6" t="s">
        <v>16</v>
      </c>
      <c r="B37" s="6" t="s">
        <v>17</v>
      </c>
      <c r="C37" s="200">
        <f>IF(C6="","",SUM(C25:C36))</f>
        <v>0</v>
      </c>
      <c r="D37" s="200">
        <f t="shared" ref="D37:F37" si="4">IF(D6="","",SUM(D25:D36))</f>
        <v>0</v>
      </c>
      <c r="E37" s="200">
        <f t="shared" si="4"/>
        <v>0</v>
      </c>
      <c r="F37" s="200">
        <f t="shared" si="4"/>
        <v>0</v>
      </c>
    </row>
    <row r="38" spans="1:6" ht="15">
      <c r="A38" s="6" t="s">
        <v>18</v>
      </c>
      <c r="B38" s="8" t="s">
        <v>19</v>
      </c>
      <c r="C38" s="201">
        <f>IF(C$6="","",C23+C37)</f>
        <v>0</v>
      </c>
      <c r="D38" s="201">
        <f t="shared" ref="D38:F38" si="5">IF(D$6="","",D23+D37)</f>
        <v>0</v>
      </c>
      <c r="E38" s="201">
        <f t="shared" si="5"/>
        <v>0</v>
      </c>
      <c r="F38" s="201">
        <f t="shared" si="5"/>
        <v>0</v>
      </c>
    </row>
    <row r="39" spans="1:6" ht="15">
      <c r="A39" s="5"/>
      <c r="B39" s="5"/>
      <c r="C39" s="18"/>
      <c r="D39" s="18"/>
      <c r="E39" s="18"/>
    </row>
    <row r="40" spans="1:6" ht="15">
      <c r="A40" s="5"/>
      <c r="B40" s="11" t="s">
        <v>20</v>
      </c>
      <c r="C40" s="11"/>
      <c r="D40" s="11"/>
      <c r="E40" s="11"/>
      <c r="F40" s="11"/>
    </row>
    <row r="41" spans="1:6" ht="15">
      <c r="A41" s="6" t="str">
        <f>IF(B41="", "Choose from drop-down --&gt;", _xlfn.XLOOKUP(B41,'Lookup Net Position'!$B$2:$B$515,'Lookup Net Position'!$C$2:$C$515))</f>
        <v>Choose from drop-down --&gt;</v>
      </c>
      <c r="B41" s="15"/>
      <c r="C41" s="202"/>
      <c r="D41" s="203"/>
      <c r="E41" s="200" t="str">
        <f t="shared" ref="E41:E45" si="6">IF(OR($E$6="", B41=""),"",SUM(C41:D41))</f>
        <v/>
      </c>
      <c r="F41" s="203"/>
    </row>
    <row r="42" spans="1:6" ht="15">
      <c r="A42" s="6" t="str">
        <f>IF(B42="", "Choose from drop-down --&gt;", _xlfn.XLOOKUP(B42,'Lookup Net Position'!$B$2:$B$515,'Lookup Net Position'!$C$2:$C$515))</f>
        <v>Choose from drop-down --&gt;</v>
      </c>
      <c r="B42" s="15"/>
      <c r="C42" s="202"/>
      <c r="D42" s="203"/>
      <c r="E42" s="200" t="str">
        <f t="shared" si="6"/>
        <v/>
      </c>
      <c r="F42" s="203"/>
    </row>
    <row r="43" spans="1:6" ht="15">
      <c r="A43" s="6" t="str">
        <f>IF(B43="", "Choose from drop-down --&gt;", _xlfn.XLOOKUP(B43,'Lookup Net Position'!$B$2:$B$515,'Lookup Net Position'!$C$2:$C$515))</f>
        <v>Choose from drop-down --&gt;</v>
      </c>
      <c r="B43" s="15"/>
      <c r="C43" s="202"/>
      <c r="D43" s="203"/>
      <c r="E43" s="200" t="str">
        <f t="shared" si="6"/>
        <v/>
      </c>
      <c r="F43" s="203"/>
    </row>
    <row r="44" spans="1:6" ht="15">
      <c r="A44" s="6" t="str">
        <f>IF(B44="", "Choose from drop-down --&gt;", _xlfn.XLOOKUP(B44,'Lookup Net Position'!$B$2:$B$515,'Lookup Net Position'!$C$2:$C$515))</f>
        <v>Choose from drop-down --&gt;</v>
      </c>
      <c r="B44" s="15"/>
      <c r="C44" s="202"/>
      <c r="D44" s="203"/>
      <c r="E44" s="200" t="str">
        <f t="shared" si="6"/>
        <v/>
      </c>
      <c r="F44" s="203"/>
    </row>
    <row r="45" spans="1:6" ht="15">
      <c r="A45" s="6" t="str">
        <f>IF(B45="", "Choose from drop-down --&gt;", _xlfn.XLOOKUP(B45,'Lookup Net Position'!$B$2:$B$515,'Lookup Net Position'!$C$2:$C$515))</f>
        <v>Choose from drop-down --&gt;</v>
      </c>
      <c r="B45" s="15"/>
      <c r="C45" s="202"/>
      <c r="D45" s="203"/>
      <c r="E45" s="200" t="str">
        <f t="shared" si="6"/>
        <v/>
      </c>
      <c r="F45" s="203"/>
    </row>
    <row r="46" spans="1:6" ht="15" hidden="1">
      <c r="A46" s="6" t="str">
        <f>IF(B46="", "Choose from drop-down --&gt;", _xlfn.XLOOKUP(B46,'Lookup Net Position'!$B$2:$B$515,'Lookup Net Position'!$C$2:$C$515))</f>
        <v>Choose from drop-down --&gt;</v>
      </c>
      <c r="B46" s="15"/>
      <c r="C46" s="202"/>
      <c r="D46" s="203"/>
      <c r="E46" s="200">
        <f t="shared" ref="E46:E48" si="7">SUM(C46:D46)</f>
        <v>0</v>
      </c>
      <c r="F46" s="203"/>
    </row>
    <row r="47" spans="1:6" ht="15" hidden="1">
      <c r="A47" s="6" t="str">
        <f>IF(B47="", "Choose from drop-down --&gt;", _xlfn.XLOOKUP(B47,'Lookup Net Position'!$B$2:$B$515,'Lookup Net Position'!$C$2:$C$515))</f>
        <v>Choose from drop-down --&gt;</v>
      </c>
      <c r="B47" s="15"/>
      <c r="C47" s="202"/>
      <c r="D47" s="203"/>
      <c r="E47" s="200">
        <f t="shared" si="7"/>
        <v>0</v>
      </c>
      <c r="F47" s="203"/>
    </row>
    <row r="48" spans="1:6" ht="15" hidden="1">
      <c r="A48" s="6" t="str">
        <f>IF(B48="", "Choose from drop-down --&gt;", _xlfn.XLOOKUP(B48,'Lookup Net Position'!$B$2:$B$515,'Lookup Net Position'!$C$2:$C$515))</f>
        <v>Choose from drop-down --&gt;</v>
      </c>
      <c r="B48" s="15"/>
      <c r="C48" s="202"/>
      <c r="D48" s="203"/>
      <c r="E48" s="200">
        <f t="shared" si="7"/>
        <v>0</v>
      </c>
      <c r="F48" s="203"/>
    </row>
    <row r="49" spans="1:6" ht="15" hidden="1">
      <c r="A49" s="6" t="str">
        <f>IF(B49="", "Choose from drop-down --&gt;", _xlfn.XLOOKUP(B49,'Lookup Net Position'!$B$2:$B$515,'Lookup Net Position'!$C$2:$C$515))</f>
        <v>Choose from drop-down --&gt;</v>
      </c>
      <c r="B49" s="15"/>
      <c r="C49" s="203"/>
      <c r="D49" s="203"/>
      <c r="E49" s="200">
        <f t="shared" ref="E49" si="8">SUM(C49:D49)</f>
        <v>0</v>
      </c>
      <c r="F49" s="203"/>
    </row>
    <row r="50" spans="1:6" ht="15">
      <c r="A50" s="6" t="s">
        <v>23</v>
      </c>
      <c r="B50" s="8" t="s">
        <v>24</v>
      </c>
      <c r="C50" s="204">
        <f>IF(C6="","",SUM(C41:C49))</f>
        <v>0</v>
      </c>
      <c r="D50" s="204">
        <f>IF(D6="","",SUM(D41:D49))</f>
        <v>0</v>
      </c>
      <c r="E50" s="204">
        <f t="shared" ref="E50:F50" si="9">IF(E6="","",SUM(E41:E49))</f>
        <v>0</v>
      </c>
      <c r="F50" s="204">
        <f t="shared" si="9"/>
        <v>0</v>
      </c>
    </row>
    <row r="51" spans="1:6" ht="15">
      <c r="A51" s="5"/>
      <c r="B51" s="5"/>
      <c r="C51" s="18"/>
      <c r="D51" s="19"/>
      <c r="E51" s="18"/>
    </row>
    <row r="52" spans="1:6" ht="15">
      <c r="A52" s="5"/>
      <c r="B52" s="11" t="s">
        <v>25</v>
      </c>
      <c r="C52" s="11"/>
      <c r="D52" s="11"/>
      <c r="E52" s="11"/>
      <c r="F52" s="11"/>
    </row>
    <row r="53" spans="1:6" ht="15">
      <c r="A53" s="5"/>
      <c r="B53" s="13" t="s">
        <v>1065</v>
      </c>
      <c r="C53" s="14"/>
      <c r="D53" s="14"/>
      <c r="E53" s="14"/>
      <c r="F53" s="14"/>
    </row>
    <row r="54" spans="1:6" ht="15">
      <c r="A54" s="6" t="str">
        <f>IF(B54="", "Choose from drop-down --&gt;", _xlfn.XLOOKUP(B54,'Lookup Net Position'!$B$2:$B$515,'Lookup Net Position'!$C$2:$C$515))</f>
        <v>Choose from drop-down --&gt;</v>
      </c>
      <c r="B54" s="15"/>
      <c r="C54" s="202"/>
      <c r="D54" s="202"/>
      <c r="E54" s="200" t="str">
        <f t="shared" ref="E54:E59" si="10">IF(OR($E$6="", B54=""),"",SUM(C54:D54))</f>
        <v/>
      </c>
      <c r="F54" s="202"/>
    </row>
    <row r="55" spans="1:6" ht="15">
      <c r="A55" s="6" t="str">
        <f>IF(B55="", "Choose from drop-down --&gt;", _xlfn.XLOOKUP(B55,'Lookup Net Position'!$B$2:$B$515,'Lookup Net Position'!$C$2:$C$515))</f>
        <v>Choose from drop-down --&gt;</v>
      </c>
      <c r="B55" s="15"/>
      <c r="C55" s="203"/>
      <c r="D55" s="202"/>
      <c r="E55" s="200" t="str">
        <f t="shared" si="10"/>
        <v/>
      </c>
      <c r="F55" s="202"/>
    </row>
    <row r="56" spans="1:6" ht="15">
      <c r="A56" s="6" t="str">
        <f>IF(B56="", "Choose from drop-down --&gt;", _xlfn.XLOOKUP(B56,'Lookup Net Position'!$B$2:$B$515,'Lookup Net Position'!$C$2:$C$515))</f>
        <v>Choose from drop-down --&gt;</v>
      </c>
      <c r="B56" s="15"/>
      <c r="C56" s="202"/>
      <c r="D56" s="203"/>
      <c r="E56" s="200" t="str">
        <f t="shared" si="10"/>
        <v/>
      </c>
      <c r="F56" s="203"/>
    </row>
    <row r="57" spans="1:6" ht="16" customHeight="1">
      <c r="A57" s="6" t="str">
        <f>IF(B57="", "Choose from drop-down --&gt;", _xlfn.XLOOKUP(B57,'Lookup Net Position'!$B$2:$B$515,'Lookup Net Position'!$C$2:$C$515))</f>
        <v>Choose from drop-down --&gt;</v>
      </c>
      <c r="B57" s="15"/>
      <c r="C57" s="202"/>
      <c r="D57" s="203"/>
      <c r="E57" s="200" t="str">
        <f t="shared" si="10"/>
        <v/>
      </c>
      <c r="F57" s="203"/>
    </row>
    <row r="58" spans="1:6" ht="16" customHeight="1">
      <c r="A58" s="6" t="str">
        <f>IF(B58="", "Choose from drop-down --&gt;", _xlfn.XLOOKUP(B58,'Lookup Net Position'!$B$2:$B$515,'Lookup Net Position'!$C$2:$C$515))</f>
        <v>Choose from drop-down --&gt;</v>
      </c>
      <c r="B58" s="15"/>
      <c r="C58" s="202"/>
      <c r="D58" s="203"/>
      <c r="E58" s="200" t="str">
        <f t="shared" si="10"/>
        <v/>
      </c>
      <c r="F58" s="203"/>
    </row>
    <row r="59" spans="1:6" ht="16" customHeight="1">
      <c r="A59" s="6" t="str">
        <f>IF(B59="", "Choose from drop-down --&gt;", _xlfn.XLOOKUP(B59,'Lookup Net Position'!$B$2:$B$515,'Lookup Net Position'!$C$2:$C$515))</f>
        <v>Choose from drop-down --&gt;</v>
      </c>
      <c r="B59" s="15"/>
      <c r="C59" s="202"/>
      <c r="D59" s="203"/>
      <c r="E59" s="200" t="str">
        <f t="shared" si="10"/>
        <v/>
      </c>
      <c r="F59" s="203"/>
    </row>
    <row r="60" spans="1:6" ht="16" hidden="1" customHeight="1">
      <c r="A60" s="6" t="str">
        <f>IF(B60="", "Choose from drop-down --&gt;", _xlfn.XLOOKUP(B60,'Lookup Net Position'!$B$2:$B$515,'Lookup Net Position'!$C$2:$C$515))</f>
        <v>Choose from drop-down --&gt;</v>
      </c>
      <c r="B60" s="15"/>
      <c r="C60" s="202"/>
      <c r="D60" s="203"/>
      <c r="E60" s="200">
        <f t="shared" ref="E60:E75" si="11">IF($E$6="","",SUM(C60:D60))</f>
        <v>0</v>
      </c>
      <c r="F60" s="203"/>
    </row>
    <row r="61" spans="1:6" ht="16" hidden="1" customHeight="1">
      <c r="A61" s="6" t="str">
        <f>IF(B61="", "Choose from drop-down --&gt;", _xlfn.XLOOKUP(B61,'Lookup Net Position'!$B$2:$B$515,'Lookup Net Position'!$C$2:$C$515))</f>
        <v>Choose from drop-down --&gt;</v>
      </c>
      <c r="B61" s="15"/>
      <c r="C61" s="202"/>
      <c r="D61" s="203"/>
      <c r="E61" s="200">
        <f t="shared" si="11"/>
        <v>0</v>
      </c>
      <c r="F61" s="203"/>
    </row>
    <row r="62" spans="1:6" ht="15" hidden="1">
      <c r="A62" s="6" t="str">
        <f>IF(B62="", "Choose from drop-down --&gt;", _xlfn.XLOOKUP(B62,'Lookup Net Position'!$B$2:$B$515,'Lookup Net Position'!$C$2:$C$515))</f>
        <v>Choose from drop-down --&gt;</v>
      </c>
      <c r="B62" s="15"/>
      <c r="C62" s="202"/>
      <c r="D62" s="203"/>
      <c r="E62" s="200">
        <f t="shared" si="11"/>
        <v>0</v>
      </c>
      <c r="F62" s="203"/>
    </row>
    <row r="63" spans="1:6" ht="15" hidden="1">
      <c r="A63" s="6" t="str">
        <f>IF(B63="", "Choose from drop-down --&gt;", _xlfn.XLOOKUP(B63,'Lookup Net Position'!$B$2:$B$515,'Lookup Net Position'!$C$2:$C$515))</f>
        <v>Choose from drop-down --&gt;</v>
      </c>
      <c r="B63" s="15"/>
      <c r="C63" s="202"/>
      <c r="D63" s="203"/>
      <c r="E63" s="200">
        <f t="shared" si="11"/>
        <v>0</v>
      </c>
      <c r="F63" s="203"/>
    </row>
    <row r="64" spans="1:6" ht="15" hidden="1">
      <c r="A64" s="6" t="str">
        <f>IF(B64="", "Choose from drop-down --&gt;", _xlfn.XLOOKUP(B64,'Lookup Net Position'!$B$2:$B$515,'Lookup Net Position'!$C$2:$C$515))</f>
        <v>Choose from drop-down --&gt;</v>
      </c>
      <c r="B64" s="15"/>
      <c r="C64" s="202"/>
      <c r="D64" s="203"/>
      <c r="E64" s="200">
        <f t="shared" si="11"/>
        <v>0</v>
      </c>
      <c r="F64" s="203"/>
    </row>
    <row r="65" spans="1:6" ht="15">
      <c r="A65" s="6" t="s">
        <v>32</v>
      </c>
      <c r="B65" s="6" t="s">
        <v>33</v>
      </c>
      <c r="C65" s="200">
        <f>IF(C6="","",SUM(C54:C64))</f>
        <v>0</v>
      </c>
      <c r="D65" s="200">
        <f t="shared" ref="D65:F65" si="12">IF(D6="","",SUM(D54:D64))</f>
        <v>0</v>
      </c>
      <c r="E65" s="200">
        <f t="shared" si="12"/>
        <v>0</v>
      </c>
      <c r="F65" s="200">
        <f t="shared" si="12"/>
        <v>0</v>
      </c>
    </row>
    <row r="66" spans="1:6" ht="15">
      <c r="A66" s="5"/>
      <c r="B66" s="13" t="s">
        <v>1066</v>
      </c>
      <c r="C66" s="13"/>
      <c r="D66" s="13"/>
      <c r="E66" s="13"/>
    </row>
    <row r="67" spans="1:6" ht="15">
      <c r="A67" s="6" t="str">
        <f>IF(B67="", "Choose from drop-down --&gt;", _xlfn.XLOOKUP(B67,'Lookup Net Position'!$B$2:$B$515,'Lookup Net Position'!$C$2:$C$515))</f>
        <v>Choose from drop-down --&gt;</v>
      </c>
      <c r="B67" s="15"/>
      <c r="C67" s="202"/>
      <c r="D67" s="203"/>
      <c r="E67" s="200"/>
      <c r="F67" s="203"/>
    </row>
    <row r="68" spans="1:6" ht="15">
      <c r="A68" s="6" t="str">
        <f>IF(B68="", "Choose from drop-down --&gt;", _xlfn.XLOOKUP(B68,'Lookup Net Position'!$B$2:$B$515,'Lookup Net Position'!$C$2:$C$515))</f>
        <v>Choose from drop-down --&gt;</v>
      </c>
      <c r="B68" s="15"/>
      <c r="C68" s="202"/>
      <c r="D68" s="203"/>
      <c r="E68" s="200"/>
      <c r="F68" s="203"/>
    </row>
    <row r="69" spans="1:6" ht="15">
      <c r="A69" s="6" t="str">
        <f>IF(B69="", "Choose from drop-down --&gt;", _xlfn.XLOOKUP(B69,'Lookup Net Position'!$B$2:$B$515,'Lookup Net Position'!$C$2:$C$515))</f>
        <v>Choose from drop-down --&gt;</v>
      </c>
      <c r="B69" s="15"/>
      <c r="C69" s="202"/>
      <c r="D69" s="203"/>
      <c r="E69" s="200"/>
      <c r="F69" s="203"/>
    </row>
    <row r="70" spans="1:6" ht="15">
      <c r="A70" s="6" t="str">
        <f>IF(B70="", "Choose from drop-down --&gt;", _xlfn.XLOOKUP(B70,'Lookup Net Position'!$B$2:$B$515,'Lookup Net Position'!$C$2:$C$515))</f>
        <v>Choose from drop-down --&gt;</v>
      </c>
      <c r="B70" s="15"/>
      <c r="C70" s="202"/>
      <c r="D70" s="203"/>
      <c r="E70" s="200" t="str">
        <f t="shared" ref="E67:E70" si="13">IF(OR($E$6="", B70=""),"",SUM(C70:D70))</f>
        <v/>
      </c>
      <c r="F70" s="203"/>
    </row>
    <row r="71" spans="1:6" ht="15" hidden="1">
      <c r="A71" s="6" t="str">
        <f>IF(B71="", "Choose from drop-down --&gt;", _xlfn.XLOOKUP(B71,'Lookup Net Position'!$B$2:$B$515,'Lookup Net Position'!$C$2:$C$515))</f>
        <v>Choose from drop-down --&gt;</v>
      </c>
      <c r="B71" s="15"/>
      <c r="C71" s="202"/>
      <c r="D71" s="203"/>
      <c r="E71" s="200">
        <f t="shared" si="11"/>
        <v>0</v>
      </c>
      <c r="F71" s="203"/>
    </row>
    <row r="72" spans="1:6" ht="15" hidden="1">
      <c r="A72" s="6" t="str">
        <f>IF(B72="", "Choose from drop-down --&gt;", _xlfn.XLOOKUP(B72,'Lookup Net Position'!$B$2:$B$515,'Lookup Net Position'!$C$2:$C$515))</f>
        <v>Choose from drop-down --&gt;</v>
      </c>
      <c r="B72" s="15"/>
      <c r="C72" s="202"/>
      <c r="D72" s="203"/>
      <c r="E72" s="200">
        <f t="shared" si="11"/>
        <v>0</v>
      </c>
      <c r="F72" s="203"/>
    </row>
    <row r="73" spans="1:6" ht="15" hidden="1">
      <c r="A73" s="6" t="str">
        <f>IF(B73="", "Choose from drop-down --&gt;", _xlfn.XLOOKUP(B73,'Lookup Net Position'!$B$2:$B$515,'Lookup Net Position'!$C$2:$C$515))</f>
        <v>Choose from drop-down --&gt;</v>
      </c>
      <c r="B73" s="15"/>
      <c r="C73" s="202"/>
      <c r="D73" s="203"/>
      <c r="E73" s="200">
        <f t="shared" si="11"/>
        <v>0</v>
      </c>
      <c r="F73" s="203"/>
    </row>
    <row r="74" spans="1:6" ht="15" hidden="1">
      <c r="A74" s="6" t="str">
        <f>IF(B74="", "Choose from drop-down --&gt;", _xlfn.XLOOKUP(B74,'Lookup Net Position'!$B$2:$B$515,'Lookup Net Position'!$C$2:$C$515))</f>
        <v>Choose from drop-down --&gt;</v>
      </c>
      <c r="B74" s="15"/>
      <c r="C74" s="202"/>
      <c r="D74" s="203"/>
      <c r="E74" s="200">
        <f t="shared" si="11"/>
        <v>0</v>
      </c>
      <c r="F74" s="203"/>
    </row>
    <row r="75" spans="1:6" ht="15" hidden="1">
      <c r="A75" s="6" t="str">
        <f>IF(B75="", "Choose from drop-down --&gt;", _xlfn.XLOOKUP(B75,'Lookup Net Position'!$B$2:$B$515,'Lookup Net Position'!$C$2:$C$515))</f>
        <v>Choose from drop-down --&gt;</v>
      </c>
      <c r="B75" s="15"/>
      <c r="C75" s="202"/>
      <c r="D75" s="203"/>
      <c r="E75" s="200">
        <f t="shared" si="11"/>
        <v>0</v>
      </c>
      <c r="F75" s="203"/>
    </row>
    <row r="76" spans="1:6" ht="15">
      <c r="A76" s="6" t="s">
        <v>37</v>
      </c>
      <c r="B76" s="6" t="s">
        <v>38</v>
      </c>
      <c r="C76" s="200">
        <f>IF(C6="","",SUM(C67:C75))</f>
        <v>0</v>
      </c>
      <c r="D76" s="200">
        <f>IF(D$6="","",SUM(D67:D75))</f>
        <v>0</v>
      </c>
      <c r="E76" s="200">
        <f>IF(E$6="","",SUM(E67:E75))</f>
        <v>0</v>
      </c>
      <c r="F76" s="200">
        <f t="shared" ref="F76" si="14">IF(F6="","",SUM(F67:F75))</f>
        <v>0</v>
      </c>
    </row>
    <row r="77" spans="1:6" ht="15">
      <c r="A77" s="7" t="s">
        <v>39</v>
      </c>
      <c r="B77" s="8" t="s">
        <v>40</v>
      </c>
      <c r="C77" s="201">
        <f>IF(C$6="","",C65+C76)</f>
        <v>0</v>
      </c>
      <c r="D77" s="201">
        <f t="shared" ref="D77:F77" si="15">IF(D$6="","",D65+D76)</f>
        <v>0</v>
      </c>
      <c r="E77" s="201">
        <f t="shared" si="15"/>
        <v>0</v>
      </c>
      <c r="F77" s="201">
        <f t="shared" si="15"/>
        <v>0</v>
      </c>
    </row>
    <row r="78" spans="1:6" ht="15">
      <c r="A78" s="5"/>
      <c r="B78" s="5"/>
      <c r="C78" s="18"/>
      <c r="D78" s="18"/>
      <c r="E78" s="18"/>
    </row>
    <row r="79" spans="1:6" ht="15">
      <c r="A79" s="5"/>
      <c r="B79" s="11" t="s">
        <v>41</v>
      </c>
      <c r="C79" s="11"/>
      <c r="D79" s="11"/>
      <c r="E79" s="11"/>
      <c r="F79" s="11"/>
    </row>
    <row r="80" spans="1:6" ht="15">
      <c r="A80" s="6" t="str">
        <f>IF(B80="", "Choose from drop-down --&gt;", _xlfn.XLOOKUP(B80,'Lookup Net Position'!$B$2:$B$515,'Lookup Net Position'!$C$2:$C$515))</f>
        <v>Choose from drop-down --&gt;</v>
      </c>
      <c r="B80" s="15"/>
      <c r="C80" s="202"/>
      <c r="D80" s="203"/>
      <c r="E80" s="200" t="str">
        <f t="shared" ref="E80:E83" si="16">IF(OR($E$6="", B80=""),"",SUM(C80:D80))</f>
        <v/>
      </c>
      <c r="F80" s="203"/>
    </row>
    <row r="81" spans="1:6" ht="15">
      <c r="A81" s="6" t="str">
        <f>IF(B81="", "Choose from drop-down --&gt;", _xlfn.XLOOKUP(B81,'Lookup Net Position'!$B$2:$B$515,'Lookup Net Position'!$C$2:$C$515))</f>
        <v>Choose from drop-down --&gt;</v>
      </c>
      <c r="B81" s="15"/>
      <c r="C81" s="202"/>
      <c r="D81" s="203"/>
      <c r="E81" s="200" t="str">
        <f t="shared" si="16"/>
        <v/>
      </c>
      <c r="F81" s="203"/>
    </row>
    <row r="82" spans="1:6" ht="15">
      <c r="A82" s="6" t="str">
        <f>IF(B82="", "Choose from drop-down --&gt;", _xlfn.XLOOKUP(B82,'Lookup Net Position'!$B$2:$B$515,'Lookup Net Position'!$C$2:$C$515))</f>
        <v>Choose from drop-down --&gt;</v>
      </c>
      <c r="B82" s="15"/>
      <c r="C82" s="202"/>
      <c r="D82" s="203"/>
      <c r="E82" s="200" t="str">
        <f t="shared" si="16"/>
        <v/>
      </c>
      <c r="F82" s="203"/>
    </row>
    <row r="83" spans="1:6" ht="15">
      <c r="A83" s="6" t="str">
        <f>IF(B83="", "Choose from drop-down --&gt;", _xlfn.XLOOKUP(B83,'Lookup Net Position'!$B$2:$B$515,'Lookup Net Position'!$C$2:$C$515))</f>
        <v>Choose from drop-down --&gt;</v>
      </c>
      <c r="B83" s="15"/>
      <c r="C83" s="202"/>
      <c r="D83" s="203"/>
      <c r="E83" s="200" t="str">
        <f t="shared" si="16"/>
        <v/>
      </c>
      <c r="F83" s="203"/>
    </row>
    <row r="84" spans="1:6" ht="15" hidden="1">
      <c r="A84" s="6" t="str">
        <f>IF(B84="", "Choose from drop-down --&gt;", _xlfn.XLOOKUP(B84,'Lookup Net Position'!$B$2:$B$515,'Lookup Net Position'!$C$2:$C$515))</f>
        <v>Choose from drop-down --&gt;</v>
      </c>
      <c r="B84" s="15"/>
      <c r="C84" s="202"/>
      <c r="D84" s="203"/>
      <c r="E84" s="205">
        <f t="shared" ref="E84:E87" si="17">SUM(C84:D84)</f>
        <v>0</v>
      </c>
      <c r="F84" s="203"/>
    </row>
    <row r="85" spans="1:6" ht="15" hidden="1">
      <c r="A85" s="6" t="str">
        <f>IF(B85="", "Choose from drop-down --&gt;", _xlfn.XLOOKUP(B85,'Lookup Net Position'!$B$2:$B$515,'Lookup Net Position'!$C$2:$C$515))</f>
        <v>Choose from drop-down --&gt;</v>
      </c>
      <c r="B85" s="15"/>
      <c r="C85" s="202"/>
      <c r="D85" s="203"/>
      <c r="E85" s="205">
        <f t="shared" si="17"/>
        <v>0</v>
      </c>
      <c r="F85" s="203"/>
    </row>
    <row r="86" spans="1:6" ht="15" hidden="1">
      <c r="A86" s="6" t="str">
        <f>IF(B86="", "Choose from drop-down --&gt;", _xlfn.XLOOKUP(B86,'Lookup Net Position'!$B$2:$B$515,'Lookup Net Position'!$C$2:$C$515))</f>
        <v>Choose from drop-down --&gt;</v>
      </c>
      <c r="B86" s="15"/>
      <c r="C86" s="202"/>
      <c r="D86" s="203"/>
      <c r="E86" s="205">
        <f t="shared" si="17"/>
        <v>0</v>
      </c>
      <c r="F86" s="203"/>
    </row>
    <row r="87" spans="1:6" ht="15" hidden="1">
      <c r="A87" s="6" t="str">
        <f>IF(B87="", "Choose from drop-down --&gt;", _xlfn.XLOOKUP(B87,'Lookup Net Position'!$B$2:$B$515,'Lookup Net Position'!$C$2:$C$515))</f>
        <v>Choose from drop-down --&gt;</v>
      </c>
      <c r="B87" s="15"/>
      <c r="C87" s="202"/>
      <c r="D87" s="203"/>
      <c r="E87" s="205">
        <f t="shared" si="17"/>
        <v>0</v>
      </c>
      <c r="F87" s="203"/>
    </row>
    <row r="88" spans="1:6" ht="15" hidden="1">
      <c r="A88" s="6" t="str">
        <f>IF(B88="", "Choose from drop-down --&gt;", _xlfn.XLOOKUP(B88,'Lookup Net Position'!$B$2:$B$515,'Lookup Net Position'!$C$2:$C$515))</f>
        <v>Choose from drop-down --&gt;</v>
      </c>
      <c r="B88" s="15"/>
      <c r="C88" s="203"/>
      <c r="D88" s="203"/>
      <c r="E88" s="205">
        <f t="shared" ref="E88" si="18">SUM(C88:D88)</f>
        <v>0</v>
      </c>
      <c r="F88" s="203"/>
    </row>
    <row r="89" spans="1:6" ht="15">
      <c r="A89" s="7" t="s">
        <v>44</v>
      </c>
      <c r="B89" s="8" t="s">
        <v>45</v>
      </c>
      <c r="C89" s="206">
        <f>IF(C6="","",SUM(C80:C88))</f>
        <v>0</v>
      </c>
      <c r="D89" s="206">
        <f>IF(D6="","",SUM(D80:D88))</f>
        <v>0</v>
      </c>
      <c r="E89" s="206">
        <f t="shared" ref="E89:F89" si="19">IF(E6="","",SUM(E80:E88))</f>
        <v>0</v>
      </c>
      <c r="F89" s="206">
        <f t="shared" si="19"/>
        <v>0</v>
      </c>
    </row>
    <row r="90" spans="1:6" ht="15">
      <c r="A90" s="5"/>
      <c r="B90" s="20"/>
      <c r="C90" s="20"/>
      <c r="D90" s="20"/>
      <c r="E90" s="20"/>
    </row>
    <row r="91" spans="1:6" ht="15">
      <c r="A91" s="5"/>
      <c r="B91" s="11" t="s">
        <v>46</v>
      </c>
      <c r="C91" s="11"/>
      <c r="D91" s="11"/>
      <c r="E91" s="11"/>
      <c r="F91" s="11"/>
    </row>
    <row r="92" spans="1:6" ht="15">
      <c r="A92" s="6" t="str">
        <f>IF(B92="", "Choose from drop-down --&gt;", _xlfn.XLOOKUP(B92,'Lookup Net Position'!$B$2:$B$515,'Lookup Net Position'!$C$2:$C$515))</f>
        <v>Choose from drop-down --&gt;</v>
      </c>
      <c r="B92" s="15"/>
      <c r="C92" s="202"/>
      <c r="D92" s="202"/>
      <c r="E92" s="200"/>
      <c r="F92" s="202"/>
    </row>
    <row r="93" spans="1:6" ht="15">
      <c r="A93" s="6" t="str">
        <f>IF(B93="", "Choose from drop-down --&gt;", _xlfn.XLOOKUP(B93,'Lookup Net Position'!$B$2:$B$515,'Lookup Net Position'!$C$2:$C$515))</f>
        <v>Choose from drop-down --&gt;</v>
      </c>
      <c r="B93" s="15"/>
      <c r="C93" s="202"/>
      <c r="D93" s="202"/>
      <c r="E93" s="200"/>
      <c r="F93" s="202"/>
    </row>
    <row r="94" spans="1:6" ht="15">
      <c r="A94" s="6" t="str">
        <f>IF(B94="", "Choose from drop-down --&gt;", _xlfn.XLOOKUP(B94,'Lookup Net Position'!$B$2:$B$515,'Lookup Net Position'!$C$2:$C$515))</f>
        <v>Choose from drop-down --&gt;</v>
      </c>
      <c r="B94" s="15"/>
      <c r="C94" s="202"/>
      <c r="D94" s="202"/>
      <c r="E94" s="200"/>
      <c r="F94" s="202"/>
    </row>
    <row r="95" spans="1:6" ht="15">
      <c r="A95" s="6" t="str">
        <f>IF(B95="", "Choose from drop-down --&gt;", _xlfn.XLOOKUP(B95,'Lookup Net Position'!$B$2:$B$515,'Lookup Net Position'!$C$2:$C$515))</f>
        <v>Choose from drop-down --&gt;</v>
      </c>
      <c r="B95" s="15"/>
      <c r="C95" s="202"/>
      <c r="D95" s="202"/>
      <c r="E95" s="200"/>
      <c r="F95" s="202"/>
    </row>
    <row r="96" spans="1:6" ht="15" hidden="1">
      <c r="A96" s="6" t="str">
        <f>IF(B96="", "Choose from drop-down --&gt;", _xlfn.XLOOKUP(B96,'Lookup Net Position'!$B$2:$B$515,'Lookup Net Position'!$C$2:$C$515))</f>
        <v>Choose from drop-down --&gt;</v>
      </c>
      <c r="B96" s="15"/>
      <c r="C96" s="202"/>
      <c r="D96" s="202"/>
      <c r="E96" s="200">
        <f t="shared" ref="E96:E98" si="20">SUM(C96:D96)</f>
        <v>0</v>
      </c>
      <c r="F96" s="202"/>
    </row>
    <row r="97" spans="1:6" ht="15" hidden="1">
      <c r="A97" s="6" t="str">
        <f>IF(B97="", "Choose from drop-down --&gt;", _xlfn.XLOOKUP(B97,'Lookup Net Position'!$B$2:$B$515,'Lookup Net Position'!$C$2:$C$515))</f>
        <v>Choose from drop-down --&gt;</v>
      </c>
      <c r="B97" s="15"/>
      <c r="C97" s="202"/>
      <c r="D97" s="202"/>
      <c r="E97" s="200">
        <f t="shared" si="20"/>
        <v>0</v>
      </c>
      <c r="F97" s="202"/>
    </row>
    <row r="98" spans="1:6" ht="15" hidden="1">
      <c r="A98" s="6" t="str">
        <f>IF(B98="", "Choose from drop-down --&gt;", _xlfn.XLOOKUP(B98,'Lookup Net Position'!$B$2:$B$515,'Lookup Net Position'!$C$2:$C$515))</f>
        <v>Choose from drop-down --&gt;</v>
      </c>
      <c r="B98" s="15"/>
      <c r="C98" s="202"/>
      <c r="D98" s="202"/>
      <c r="E98" s="200">
        <f t="shared" si="20"/>
        <v>0</v>
      </c>
      <c r="F98" s="202"/>
    </row>
    <row r="99" spans="1:6" ht="15" hidden="1">
      <c r="A99" s="6" t="str">
        <f>IF(B99="", "Choose from drop-down --&gt;", _xlfn.XLOOKUP(B99,'Lookup Net Position'!$B$2:$B$515,'Lookup Net Position'!$C$2:$C$515))</f>
        <v>Choose from drop-down --&gt;</v>
      </c>
      <c r="B99" s="15"/>
      <c r="C99" s="202"/>
      <c r="D99" s="203"/>
      <c r="E99" s="200">
        <f t="shared" ref="E99:E100" si="21">SUM(C99:D99)</f>
        <v>0</v>
      </c>
      <c r="F99" s="203"/>
    </row>
    <row r="100" spans="1:6" ht="15" hidden="1">
      <c r="A100" s="6" t="str">
        <f>IF(B100="", "Choose from drop-down --&gt;", _xlfn.XLOOKUP(B100,'Lookup Net Position'!$B$2:$B$515,'Lookup Net Position'!$C$2:$C$515))</f>
        <v>Choose from drop-down --&gt;</v>
      </c>
      <c r="B100" s="15"/>
      <c r="C100" s="202"/>
      <c r="D100" s="202"/>
      <c r="E100" s="200">
        <f t="shared" si="21"/>
        <v>0</v>
      </c>
      <c r="F100" s="202"/>
    </row>
    <row r="101" spans="1:6" ht="15">
      <c r="A101" s="8" t="s">
        <v>50</v>
      </c>
      <c r="B101" s="8" t="s">
        <v>51</v>
      </c>
      <c r="C101" s="201">
        <f>IF(C6="","",SUM(C92:C100))</f>
        <v>0</v>
      </c>
      <c r="D101" s="201">
        <f>IF(D6="","",SUM(D92:D100))</f>
        <v>0</v>
      </c>
      <c r="E101" s="201">
        <f t="shared" ref="E101:F101" si="22">IF(E6="","",SUM(E92:E100))</f>
        <v>0</v>
      </c>
      <c r="F101" s="201">
        <f t="shared" si="22"/>
        <v>0</v>
      </c>
    </row>
    <row r="102" spans="1:6" ht="16">
      <c r="C102" s="36"/>
      <c r="D102" s="37"/>
    </row>
  </sheetData>
  <sheetProtection formatRows="0" insertRows="0" deleteRows="0"/>
  <conditionalFormatting sqref="C101:F101">
    <cfRule type="cellIs" dxfId="50" priority="18" stopIfTrue="1" operator="equal">
      <formula>0</formula>
    </cfRule>
    <cfRule type="cellIs" dxfId="49" priority="19" stopIfTrue="1" operator="equal">
      <formula>#REF!</formula>
    </cfRule>
    <cfRule type="cellIs" dxfId="48" priority="20" operator="notEqual">
      <formula>#REF!</formula>
    </cfRule>
  </conditionalFormatting>
  <conditionalFormatting sqref="D6:F37 D39:F101 C50 C76:C77 C89 C101 C23:F23 C37:F37 C65:F65">
    <cfRule type="expression" dxfId="47" priority="2" stopIfTrue="1">
      <formula>C$6=""</formula>
    </cfRule>
  </conditionalFormatting>
  <dataValidations count="7">
    <dataValidation type="list" allowBlank="1" showInputMessage="1" showErrorMessage="1" sqref="B41:B49" xr:uid="{C6F2327E-A14D-45C3-8C61-E24259C3C0C2}">
      <formula1>deferred_outflows</formula1>
    </dataValidation>
    <dataValidation type="list" allowBlank="1" showInputMessage="1" showErrorMessage="1" sqref="B54:B64" xr:uid="{61E20EE0-1A7F-49E9-A665-97287F53A86E}">
      <formula1>current_liabilities</formula1>
    </dataValidation>
    <dataValidation type="list" allowBlank="1" showInputMessage="1" showErrorMessage="1" sqref="B67:B75" xr:uid="{01A12B58-D8F7-4A4C-8642-43B379BF3185}">
      <formula1>noncurrent_liabilities</formula1>
    </dataValidation>
    <dataValidation type="list" allowBlank="1" showInputMessage="1" showErrorMessage="1" sqref="B80:B88" xr:uid="{D2A1AADB-B38D-4100-8257-A24270B336AA}">
      <formula1>deferred_inflows</formula1>
    </dataValidation>
    <dataValidation type="list" allowBlank="1" showInputMessage="1" showErrorMessage="1" sqref="B92:B100" xr:uid="{D1E44EE8-79C2-481B-86D5-297405A0C1B3}">
      <formula1>net_position</formula1>
    </dataValidation>
    <dataValidation type="list" allowBlank="1" showInputMessage="1" showErrorMessage="1" sqref="B25:B36" xr:uid="{C5389767-4746-46E5-BA25-2828BE7E61BB}">
      <formula1>noncurrent_assets</formula1>
    </dataValidation>
    <dataValidation type="list" allowBlank="1" showInputMessage="1" showErrorMessage="1" sqref="B9:B22" xr:uid="{17CB63B2-6582-4D03-B5CB-EC836B51979D}">
      <formula1>current_assets</formula1>
    </dataValidation>
  </dataValidations>
  <pageMargins left="0.7" right="0.7" top="0.75" bottom="0.75" header="0.3" footer="0.3"/>
  <pageSetup orientation="portrait"/>
  <ignoredErrors>
    <ignoredError sqref="E76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89B0-5C64-CB4C-8E01-40B0B657CA4B}">
  <sheetPr>
    <tabColor theme="4"/>
  </sheetPr>
  <dimension ref="A1:J99"/>
  <sheetViews>
    <sheetView topLeftCell="A2" zoomScale="75" zoomScaleNormal="110" workbookViewId="0">
      <selection activeCell="B58" sqref="B58"/>
    </sheetView>
  </sheetViews>
  <sheetFormatPr baseColWidth="10" defaultColWidth="9" defaultRowHeight="13"/>
  <cols>
    <col min="1" max="1" width="23.6640625" style="33" customWidth="1"/>
    <col min="2" max="2" width="41.5" style="33" customWidth="1"/>
    <col min="3" max="3" width="15" style="33" customWidth="1"/>
    <col min="4" max="4" width="17" style="33" customWidth="1"/>
    <col min="5" max="6" width="17.6640625" style="33" customWidth="1"/>
    <col min="7" max="7" width="16" style="33" customWidth="1"/>
    <col min="8" max="9" width="14.6640625" style="33" customWidth="1"/>
    <col min="10" max="10" width="15.33203125" style="33" customWidth="1"/>
    <col min="11" max="16384" width="9" style="33"/>
  </cols>
  <sheetData>
    <row r="1" spans="1:10" ht="16">
      <c r="A1" s="28" t="s">
        <v>1062</v>
      </c>
      <c r="B1" s="42" t="str">
        <f>_xlfn.CONCAT('Master Info'!C2, ", ", 'Master Info'!$C$3)</f>
        <v>City of Clayton, California</v>
      </c>
      <c r="C1" s="38"/>
      <c r="D1" s="32"/>
    </row>
    <row r="2" spans="1:10" ht="16">
      <c r="A2" s="29" t="s">
        <v>1088</v>
      </c>
      <c r="B2" s="30" t="s">
        <v>1089</v>
      </c>
      <c r="C2" s="38"/>
      <c r="D2" s="32"/>
    </row>
    <row r="3" spans="1:10" ht="16">
      <c r="A3" s="29" t="s">
        <v>1063</v>
      </c>
      <c r="B3" s="30" t="s">
        <v>1096</v>
      </c>
      <c r="C3" s="38"/>
      <c r="D3" s="32"/>
    </row>
    <row r="4" spans="1:10" ht="17" thickBot="1">
      <c r="A4" s="31" t="s">
        <v>1064</v>
      </c>
      <c r="B4" s="199" t="str">
        <f>_xlfn.CONCAT("For the year ended ", TEXT('Master Info'!C4, "mmmm dd, yyyy"))</f>
        <v>For the year ended June 30, 2022</v>
      </c>
      <c r="C4" s="38"/>
      <c r="D4" s="32"/>
    </row>
    <row r="5" spans="1:10" s="69" customFormat="1" ht="64">
      <c r="A5" s="62"/>
      <c r="B5" s="63"/>
      <c r="C5" s="64"/>
      <c r="D5" s="71" t="s">
        <v>1109</v>
      </c>
      <c r="E5" s="65"/>
      <c r="F5" s="66"/>
      <c r="G5" s="70" t="s">
        <v>1110</v>
      </c>
      <c r="H5" s="67"/>
      <c r="I5" s="67"/>
      <c r="J5" s="68"/>
    </row>
    <row r="6" spans="1:10" ht="32">
      <c r="A6" s="4" t="s">
        <v>1</v>
      </c>
      <c r="B6" s="9"/>
      <c r="C6" s="10" t="s">
        <v>1097</v>
      </c>
      <c r="D6" s="51" t="s">
        <v>1098</v>
      </c>
      <c r="E6" s="51" t="s">
        <v>1099</v>
      </c>
      <c r="F6" s="51" t="s">
        <v>1100</v>
      </c>
      <c r="G6" s="52" t="s">
        <v>2</v>
      </c>
      <c r="H6" s="52" t="str">
        <f>IF(AND('Master Info'!$C$5="N",'Master Info'!$C$6="N"), "",  IF('Master Info'!$C$5="N", "Component Units", "Business-Type Activities"))</f>
        <v>Business-Type Activities</v>
      </c>
      <c r="I6" s="52" t="str">
        <f xml:space="preserve"> IF('Master Info'!$C$5="N", "", "Total Primary Government")</f>
        <v>Total Primary Government</v>
      </c>
      <c r="J6" s="52" t="str">
        <f>IF(AND('Master Info'!$C$5="Y",'Master Info'!$C$6="Y"),"Component Units","")</f>
        <v>Component Units</v>
      </c>
    </row>
    <row r="7" spans="1:10" ht="15">
      <c r="A7" s="5"/>
      <c r="B7" s="11" t="s">
        <v>1103</v>
      </c>
      <c r="C7" s="12"/>
      <c r="D7" s="12"/>
      <c r="E7" s="11"/>
      <c r="F7" s="11"/>
      <c r="G7" s="11"/>
      <c r="H7" s="11"/>
      <c r="I7" s="11"/>
      <c r="J7" s="11"/>
    </row>
    <row r="8" spans="1:10" ht="15">
      <c r="A8" s="5"/>
      <c r="B8" s="13" t="s">
        <v>1104</v>
      </c>
      <c r="C8" s="14"/>
      <c r="D8" s="14"/>
      <c r="I8" s="14"/>
    </row>
    <row r="9" spans="1:10" ht="17" customHeight="1">
      <c r="A9" s="50" t="str">
        <f>IF(B9="", "Choose from drop-down --&gt;", _xlfn.CONCAT(_xlfn.XLOOKUP(B9,'Lookup GovWide Stmt Activities'!$B:$B,'Lookup GovWide Stmt Activities'!$D:$D),",",_xlfn.XLOOKUP(B9,'Lookup GovWide Stmt Activities'!$B:$B,'Lookup GovWide Stmt Activities'!$C:$C), ",",_xlfn.XLOOKUP(B9,'Lookup GovWide Stmt Activities'!$B:$B,'Lookup GovWide Stmt Activities'!$E:$E)))</f>
        <v>Choose from drop-down --&gt;</v>
      </c>
      <c r="B9" s="15"/>
      <c r="C9" s="248"/>
      <c r="D9" s="249"/>
      <c r="E9" s="249"/>
      <c r="F9" s="249"/>
      <c r="G9" s="250" t="str">
        <f>IF(OR(G$6="", B9=""),"",SUM(D9:F9) - C9)</f>
        <v/>
      </c>
      <c r="H9" s="250"/>
      <c r="I9" s="251" t="str">
        <f>IF(OR(I$6="", B9=""),"",SUM(G9:H9))</f>
        <v/>
      </c>
      <c r="J9" s="250"/>
    </row>
    <row r="10" spans="1:10" ht="15">
      <c r="A10" s="6" t="str">
        <f>IF(B10="", "Choose from drop-down --&gt;", _xlfn.CONCAT(_xlfn.XLOOKUP(B10,'Lookup GovWide Stmt Activities'!$B:$B,'Lookup GovWide Stmt Activities'!$D:$D),",",_xlfn.XLOOKUP(B10,'Lookup GovWide Stmt Activities'!$B:$B,'Lookup GovWide Stmt Activities'!$C:$C), ",",_xlfn.XLOOKUP(B10,'Lookup GovWide Stmt Activities'!$B:$B,'Lookup GovWide Stmt Activities'!$E:$E)))</f>
        <v>Choose from drop-down --&gt;</v>
      </c>
      <c r="B10" s="15"/>
      <c r="C10" s="248"/>
      <c r="D10" s="249"/>
      <c r="E10" s="249"/>
      <c r="F10" s="249"/>
      <c r="G10" s="250" t="str">
        <f t="shared" ref="G10:G22" si="0">IF(OR(G$6="", B10=""),"",SUM(D10:F10) - C10)</f>
        <v/>
      </c>
      <c r="H10" s="250"/>
      <c r="I10" s="251" t="str">
        <f t="shared" ref="I10:I22" si="1">IF(OR(I$6="", B10=""),"",SUM(G10:H10))</f>
        <v/>
      </c>
      <c r="J10" s="250"/>
    </row>
    <row r="11" spans="1:10" ht="15">
      <c r="A11" s="6" t="str">
        <f>IF(B11="", "Choose from drop-down --&gt;", _xlfn.CONCAT(_xlfn.XLOOKUP(B11,'Lookup GovWide Stmt Activities'!$B:$B,'Lookup GovWide Stmt Activities'!$D:$D),",",_xlfn.XLOOKUP(B11,'Lookup GovWide Stmt Activities'!$B:$B,'Lookup GovWide Stmt Activities'!$C:$C), ",",_xlfn.XLOOKUP(B11,'Lookup GovWide Stmt Activities'!$B:$B,'Lookup GovWide Stmt Activities'!$E:$E)))</f>
        <v>Choose from drop-down --&gt;</v>
      </c>
      <c r="B11" s="15"/>
      <c r="C11" s="248"/>
      <c r="D11" s="249"/>
      <c r="E11" s="249"/>
      <c r="F11" s="249"/>
      <c r="G11" s="250" t="str">
        <f t="shared" si="0"/>
        <v/>
      </c>
      <c r="H11" s="250"/>
      <c r="I11" s="251" t="str">
        <f t="shared" si="1"/>
        <v/>
      </c>
      <c r="J11" s="250"/>
    </row>
    <row r="12" spans="1:10" ht="15">
      <c r="A12" s="6" t="str">
        <f>IF(B12="", "Choose from drop-down --&gt;", _xlfn.CONCAT(_xlfn.XLOOKUP(B12,'Lookup GovWide Stmt Activities'!$B:$B,'Lookup GovWide Stmt Activities'!$D:$D),",",_xlfn.XLOOKUP(B12,'Lookup GovWide Stmt Activities'!$B:$B,'Lookup GovWide Stmt Activities'!$C:$C), ",",_xlfn.XLOOKUP(B12,'Lookup GovWide Stmt Activities'!$B:$B,'Lookup GovWide Stmt Activities'!$E:$E)))</f>
        <v>Choose from drop-down --&gt;</v>
      </c>
      <c r="B12" s="15"/>
      <c r="C12" s="248"/>
      <c r="D12" s="249"/>
      <c r="E12" s="249"/>
      <c r="F12" s="249"/>
      <c r="G12" s="250" t="str">
        <f t="shared" si="0"/>
        <v/>
      </c>
      <c r="H12" s="250"/>
      <c r="I12" s="251" t="str">
        <f t="shared" si="1"/>
        <v/>
      </c>
      <c r="J12" s="250"/>
    </row>
    <row r="13" spans="1:10" ht="15">
      <c r="A13" s="6" t="str">
        <f>IF(B13="", "Choose from drop-down --&gt;", _xlfn.CONCAT(_xlfn.XLOOKUP(B13,'Lookup GovWide Stmt Activities'!$B:$B,'Lookup GovWide Stmt Activities'!$D:$D),",",_xlfn.XLOOKUP(B13,'Lookup GovWide Stmt Activities'!$B:$B,'Lookup GovWide Stmt Activities'!$C:$C), ",",_xlfn.XLOOKUP(B13,'Lookup GovWide Stmt Activities'!$B:$B,'Lookup GovWide Stmt Activities'!$E:$E)))</f>
        <v>Choose from drop-down --&gt;</v>
      </c>
      <c r="B13" s="15"/>
      <c r="C13" s="248"/>
      <c r="D13" s="249"/>
      <c r="E13" s="249"/>
      <c r="F13" s="249"/>
      <c r="G13" s="250" t="str">
        <f t="shared" si="0"/>
        <v/>
      </c>
      <c r="H13" s="250"/>
      <c r="I13" s="251" t="str">
        <f t="shared" si="1"/>
        <v/>
      </c>
      <c r="J13" s="250"/>
    </row>
    <row r="14" spans="1:10" ht="15">
      <c r="A14" s="6" t="str">
        <f>IF(B14="", "Choose from drop-down --&gt;", _xlfn.CONCAT(_xlfn.XLOOKUP(B14,'Lookup GovWide Stmt Activities'!$B:$B,'Lookup GovWide Stmt Activities'!$D:$D),",",_xlfn.XLOOKUP(B14,'Lookup GovWide Stmt Activities'!$B:$B,'Lookup GovWide Stmt Activities'!$C:$C), ",",_xlfn.XLOOKUP(B14,'Lookup GovWide Stmt Activities'!$B:$B,'Lookup GovWide Stmt Activities'!$E:$E)))</f>
        <v>Choose from drop-down --&gt;</v>
      </c>
      <c r="B14" s="15"/>
      <c r="C14" s="248"/>
      <c r="D14" s="249"/>
      <c r="E14" s="249"/>
      <c r="F14" s="249"/>
      <c r="G14" s="250" t="str">
        <f t="shared" si="0"/>
        <v/>
      </c>
      <c r="H14" s="250"/>
      <c r="I14" s="251" t="str">
        <f t="shared" si="1"/>
        <v/>
      </c>
      <c r="J14" s="250"/>
    </row>
    <row r="15" spans="1:10" ht="15">
      <c r="A15" s="6" t="str">
        <f>IF(B15="", "Choose from drop-down --&gt;", _xlfn.CONCAT(_xlfn.XLOOKUP(B15,'Lookup GovWide Stmt Activities'!$B:$B,'Lookup GovWide Stmt Activities'!$D:$D),",",_xlfn.XLOOKUP(B15,'Lookup GovWide Stmt Activities'!$B:$B,'Lookup GovWide Stmt Activities'!$C:$C), ",",_xlfn.XLOOKUP(B15,'Lookup GovWide Stmt Activities'!$B:$B,'Lookup GovWide Stmt Activities'!$E:$E)))</f>
        <v>Choose from drop-down --&gt;</v>
      </c>
      <c r="B15" s="15"/>
      <c r="C15" s="248"/>
      <c r="D15" s="249"/>
      <c r="E15" s="249"/>
      <c r="F15" s="249"/>
      <c r="G15" s="250" t="str">
        <f t="shared" si="0"/>
        <v/>
      </c>
      <c r="H15" s="250"/>
      <c r="I15" s="251" t="str">
        <f t="shared" si="1"/>
        <v/>
      </c>
      <c r="J15" s="250"/>
    </row>
    <row r="16" spans="1:10" ht="15">
      <c r="A16" s="6" t="str">
        <f>IF(B16="", "Choose from drop-down --&gt;", _xlfn.CONCAT(_xlfn.XLOOKUP(B16,'Lookup GovWide Stmt Activities'!$B:$B,'Lookup GovWide Stmt Activities'!$D:$D),",",_xlfn.XLOOKUP(B16,'Lookup GovWide Stmt Activities'!$B:$B,'Lookup GovWide Stmt Activities'!$C:$C), ",",_xlfn.XLOOKUP(B16,'Lookup GovWide Stmt Activities'!$B:$B,'Lookup GovWide Stmt Activities'!$E:$E)))</f>
        <v>Choose from drop-down --&gt;</v>
      </c>
      <c r="B16" s="15"/>
      <c r="C16" s="248"/>
      <c r="D16" s="249"/>
      <c r="E16" s="249"/>
      <c r="F16" s="249"/>
      <c r="G16" s="250" t="str">
        <f t="shared" si="0"/>
        <v/>
      </c>
      <c r="H16" s="250"/>
      <c r="I16" s="251" t="str">
        <f t="shared" si="1"/>
        <v/>
      </c>
      <c r="J16" s="250"/>
    </row>
    <row r="17" spans="1:10" ht="15">
      <c r="A17" s="6" t="str">
        <f>IF(B17="", "Choose from drop-down --&gt;", _xlfn.CONCAT(_xlfn.XLOOKUP(B17,'Lookup GovWide Stmt Activities'!$B:$B,'Lookup GovWide Stmt Activities'!$D:$D),",",_xlfn.XLOOKUP(B17,'Lookup GovWide Stmt Activities'!$B:$B,'Lookup GovWide Stmt Activities'!$C:$C), ",",_xlfn.XLOOKUP(B17,'Lookup GovWide Stmt Activities'!$B:$B,'Lookup GovWide Stmt Activities'!$E:$E)))</f>
        <v>Choose from drop-down --&gt;</v>
      </c>
      <c r="B17" s="15"/>
      <c r="C17" s="248"/>
      <c r="D17" s="249"/>
      <c r="E17" s="249"/>
      <c r="F17" s="249"/>
      <c r="G17" s="250" t="str">
        <f t="shared" si="0"/>
        <v/>
      </c>
      <c r="H17" s="250"/>
      <c r="I17" s="251" t="str">
        <f t="shared" si="1"/>
        <v/>
      </c>
      <c r="J17" s="250"/>
    </row>
    <row r="18" spans="1:10" ht="15" hidden="1">
      <c r="A18" s="6" t="str">
        <f>IF(B18="", "Choose from drop-down --&gt;", _xlfn.CONCAT(_xlfn.XLOOKUP(B18,'Lookup GovWide Stmt Activities'!$B:$B,'Lookup GovWide Stmt Activities'!$D:$D),",",_xlfn.XLOOKUP(B18,'Lookup GovWide Stmt Activities'!$B:$B,'Lookup GovWide Stmt Activities'!$C:$C), ",",_xlfn.XLOOKUP(B18,'Lookup GovWide Stmt Activities'!$B:$B,'Lookup GovWide Stmt Activities'!$E:$E)))</f>
        <v>Choose from drop-down --&gt;</v>
      </c>
      <c r="B18" s="15"/>
      <c r="C18" s="248"/>
      <c r="D18" s="249"/>
      <c r="E18" s="249"/>
      <c r="F18" s="249"/>
      <c r="G18" s="250" t="str">
        <f t="shared" si="0"/>
        <v/>
      </c>
      <c r="H18" s="250"/>
      <c r="I18" s="251" t="str">
        <f t="shared" si="1"/>
        <v/>
      </c>
      <c r="J18" s="250"/>
    </row>
    <row r="19" spans="1:10" ht="15" hidden="1">
      <c r="A19" s="6" t="str">
        <f>IF(B19="", "Choose from drop-down --&gt;", _xlfn.CONCAT(_xlfn.XLOOKUP(B19,'Lookup GovWide Stmt Activities'!$B:$B,'Lookup GovWide Stmt Activities'!$D:$D),",",_xlfn.XLOOKUP(B19,'Lookup GovWide Stmt Activities'!$B:$B,'Lookup GovWide Stmt Activities'!$C:$C), ",",_xlfn.XLOOKUP(B19,'Lookup GovWide Stmt Activities'!$B:$B,'Lookup GovWide Stmt Activities'!$E:$E)))</f>
        <v>Choose from drop-down --&gt;</v>
      </c>
      <c r="B19" s="15"/>
      <c r="C19" s="248"/>
      <c r="D19" s="249"/>
      <c r="E19" s="249"/>
      <c r="F19" s="249"/>
      <c r="G19" s="250" t="str">
        <f t="shared" si="0"/>
        <v/>
      </c>
      <c r="H19" s="250"/>
      <c r="I19" s="251" t="str">
        <f t="shared" si="1"/>
        <v/>
      </c>
      <c r="J19" s="250"/>
    </row>
    <row r="20" spans="1:10" ht="15" hidden="1">
      <c r="A20" s="6" t="str">
        <f>IF(B20="", "Choose from drop-down --&gt;", _xlfn.CONCAT(_xlfn.XLOOKUP(B20,'Lookup GovWide Stmt Activities'!$B:$B,'Lookup GovWide Stmt Activities'!$D:$D),",",_xlfn.XLOOKUP(B20,'Lookup GovWide Stmt Activities'!$B:$B,'Lookup GovWide Stmt Activities'!$C:$C), ",",_xlfn.XLOOKUP(B20,'Lookup GovWide Stmt Activities'!$B:$B,'Lookup GovWide Stmt Activities'!$E:$E)))</f>
        <v>Choose from drop-down --&gt;</v>
      </c>
      <c r="B20" s="15"/>
      <c r="C20" s="248"/>
      <c r="D20" s="249"/>
      <c r="E20" s="249"/>
      <c r="F20" s="249"/>
      <c r="G20" s="250" t="str">
        <f t="shared" si="0"/>
        <v/>
      </c>
      <c r="H20" s="250"/>
      <c r="I20" s="251" t="str">
        <f t="shared" si="1"/>
        <v/>
      </c>
      <c r="J20" s="250"/>
    </row>
    <row r="21" spans="1:10" ht="15" hidden="1">
      <c r="A21" s="6" t="str">
        <f>IF(B21="", "Choose from drop-down --&gt;", _xlfn.CONCAT(_xlfn.XLOOKUP(B21,'Lookup GovWide Stmt Activities'!$B:$B,'Lookup GovWide Stmt Activities'!$D:$D),",",_xlfn.XLOOKUP(B21,'Lookup GovWide Stmt Activities'!$B:$B,'Lookup GovWide Stmt Activities'!$C:$C), ",",_xlfn.XLOOKUP(B21,'Lookup GovWide Stmt Activities'!$B:$B,'Lookup GovWide Stmt Activities'!$E:$E)))</f>
        <v>Choose from drop-down --&gt;</v>
      </c>
      <c r="B21" s="15"/>
      <c r="C21" s="248"/>
      <c r="D21" s="249"/>
      <c r="E21" s="249"/>
      <c r="F21" s="249"/>
      <c r="G21" s="250" t="str">
        <f t="shared" si="0"/>
        <v/>
      </c>
      <c r="H21" s="250"/>
      <c r="I21" s="251" t="str">
        <f t="shared" si="1"/>
        <v/>
      </c>
      <c r="J21" s="250"/>
    </row>
    <row r="22" spans="1:10" ht="15">
      <c r="A22" s="6" t="str">
        <f>IF(B22="", "Choose from drop-down --&gt;", _xlfn.CONCAT(_xlfn.XLOOKUP(B22,'Lookup GovWide Stmt Activities'!$B:$B,'Lookup GovWide Stmt Activities'!$D:$D),",",_xlfn.XLOOKUP(B22,'Lookup GovWide Stmt Activities'!$B:$B,'Lookup GovWide Stmt Activities'!$C:$C), ",",_xlfn.XLOOKUP(B22,'Lookup GovWide Stmt Activities'!$B:$B,'Lookup GovWide Stmt Activities'!$E:$E)))</f>
        <v>Choose from drop-down --&gt;</v>
      </c>
      <c r="B22" s="15"/>
      <c r="C22" s="248"/>
      <c r="D22" s="249"/>
      <c r="E22" s="249"/>
      <c r="F22" s="249"/>
      <c r="G22" s="250" t="str">
        <f t="shared" si="0"/>
        <v/>
      </c>
      <c r="H22" s="250"/>
      <c r="I22" s="251" t="str">
        <f t="shared" si="1"/>
        <v/>
      </c>
      <c r="J22" s="250"/>
    </row>
    <row r="23" spans="1:10" ht="15">
      <c r="A23" s="6" t="s">
        <v>1342</v>
      </c>
      <c r="B23" s="6" t="s">
        <v>1101</v>
      </c>
      <c r="C23" s="251">
        <f t="shared" ref="C23:I23" si="2">IF(C6="","",SUM(C9:C22))</f>
        <v>0</v>
      </c>
      <c r="D23" s="251">
        <f t="shared" si="2"/>
        <v>0</v>
      </c>
      <c r="E23" s="251">
        <f t="shared" si="2"/>
        <v>0</v>
      </c>
      <c r="F23" s="251">
        <f t="shared" si="2"/>
        <v>0</v>
      </c>
      <c r="G23" s="251">
        <f t="shared" si="2"/>
        <v>0</v>
      </c>
      <c r="H23" s="251"/>
      <c r="I23" s="251">
        <f t="shared" si="2"/>
        <v>0</v>
      </c>
      <c r="J23" s="251"/>
    </row>
    <row r="24" spans="1:10" ht="15">
      <c r="A24" s="5"/>
      <c r="B24" s="13" t="s">
        <v>1105</v>
      </c>
      <c r="C24" s="13"/>
      <c r="D24" s="13"/>
      <c r="I24" s="13"/>
    </row>
    <row r="25" spans="1:10" ht="15">
      <c r="A25" s="6" t="str">
        <f>IF(B25="", "Choose from drop-down --&gt;", _xlfn.CONCAT(_xlfn.XLOOKUP(B25,'Lookup GovWide Stmt Activities'!$B:$B,'Lookup GovWide Stmt Activities'!$D:$D),",",_xlfn.XLOOKUP(B25,'Lookup GovWide Stmt Activities'!$B:$B,'Lookup GovWide Stmt Activities'!$C:$C), ",",_xlfn.XLOOKUP(B25,'Lookup GovWide Stmt Activities'!$B:$B,'Lookup GovWide Stmt Activities'!$E:$E)))</f>
        <v>Choose from drop-down --&gt;</v>
      </c>
      <c r="B25" s="15"/>
      <c r="C25" s="202"/>
      <c r="D25" s="203"/>
      <c r="E25" s="203"/>
      <c r="F25" s="203"/>
      <c r="G25" s="226"/>
      <c r="H25" s="226" t="str">
        <f>IF(OR(H$6="", $B25=""),"",SUM(D25:F25)-C25)</f>
        <v/>
      </c>
      <c r="I25" s="200" t="str">
        <f t="shared" ref="I25:I36" si="3">IF(OR(I$6="", B25=""),"",SUM(G25:H25))</f>
        <v/>
      </c>
      <c r="J25" s="226"/>
    </row>
    <row r="26" spans="1:10" ht="15">
      <c r="A26" s="6" t="str">
        <f>IF(B26="", "Choose from drop-down --&gt;", _xlfn.CONCAT(_xlfn.XLOOKUP(B26,'Lookup GovWide Stmt Activities'!$B:$B,'Lookup GovWide Stmt Activities'!$D:$D),",",_xlfn.XLOOKUP(B26,'Lookup GovWide Stmt Activities'!$B:$B,'Lookup GovWide Stmt Activities'!$C:$C), ",",_xlfn.XLOOKUP(B26,'Lookup GovWide Stmt Activities'!$B:$B,'Lookup GovWide Stmt Activities'!$E:$E)))</f>
        <v>Choose from drop-down --&gt;</v>
      </c>
      <c r="B26" s="15"/>
      <c r="C26" s="202"/>
      <c r="D26" s="203"/>
      <c r="E26" s="203"/>
      <c r="F26" s="203"/>
      <c r="G26" s="226"/>
      <c r="H26" s="226" t="str">
        <f t="shared" ref="H26:H36" si="4">IF(OR(H$6="", $B26=""),"",SUM(D26:F26)-C26)</f>
        <v/>
      </c>
      <c r="I26" s="200" t="str">
        <f t="shared" si="3"/>
        <v/>
      </c>
      <c r="J26" s="226"/>
    </row>
    <row r="27" spans="1:10" ht="15">
      <c r="A27" s="6" t="str">
        <f>IF(B27="", "Choose from drop-down --&gt;", _xlfn.CONCAT(_xlfn.XLOOKUP(B27,'Lookup GovWide Stmt Activities'!$B:$B,'Lookup GovWide Stmt Activities'!$D:$D),",",_xlfn.XLOOKUP(B27,'Lookup GovWide Stmt Activities'!$B:$B,'Lookup GovWide Stmt Activities'!$C:$C), ",",_xlfn.XLOOKUP(B27,'Lookup GovWide Stmt Activities'!$B:$B,'Lookup GovWide Stmt Activities'!$E:$E)))</f>
        <v>Choose from drop-down --&gt;</v>
      </c>
      <c r="B27" s="15"/>
      <c r="C27" s="202"/>
      <c r="D27" s="203"/>
      <c r="E27" s="203"/>
      <c r="F27" s="203"/>
      <c r="G27" s="226"/>
      <c r="H27" s="226" t="str">
        <f t="shared" si="4"/>
        <v/>
      </c>
      <c r="I27" s="200" t="str">
        <f t="shared" si="3"/>
        <v/>
      </c>
      <c r="J27" s="226"/>
    </row>
    <row r="28" spans="1:10" ht="15">
      <c r="A28" s="6" t="str">
        <f>IF(B28="", "Choose from drop-down --&gt;", _xlfn.CONCAT(_xlfn.XLOOKUP(B28,'Lookup GovWide Stmt Activities'!$B:$B,'Lookup GovWide Stmt Activities'!$D:$D),",",_xlfn.XLOOKUP(B28,'Lookup GovWide Stmt Activities'!$B:$B,'Lookup GovWide Stmt Activities'!$C:$C), ",",_xlfn.XLOOKUP(B28,'Lookup GovWide Stmt Activities'!$B:$B,'Lookup GovWide Stmt Activities'!$E:$E)))</f>
        <v>Choose from drop-down --&gt;</v>
      </c>
      <c r="B28" s="15"/>
      <c r="C28" s="202"/>
      <c r="D28" s="203"/>
      <c r="E28" s="203"/>
      <c r="F28" s="203"/>
      <c r="G28" s="226"/>
      <c r="H28" s="226" t="str">
        <f t="shared" si="4"/>
        <v/>
      </c>
      <c r="I28" s="200" t="str">
        <f t="shared" si="3"/>
        <v/>
      </c>
      <c r="J28" s="226"/>
    </row>
    <row r="29" spans="1:10" ht="15">
      <c r="A29" s="6" t="str">
        <f>IF(B29="", "Choose from drop-down --&gt;", _xlfn.CONCAT(_xlfn.XLOOKUP(B29,'Lookup GovWide Stmt Activities'!$B:$B,'Lookup GovWide Stmt Activities'!$D:$D),",",_xlfn.XLOOKUP(B29,'Lookup GovWide Stmt Activities'!$B:$B,'Lookup GovWide Stmt Activities'!$C:$C), ",",_xlfn.XLOOKUP(B29,'Lookup GovWide Stmt Activities'!$B:$B,'Lookup GovWide Stmt Activities'!$E:$E)))</f>
        <v>Choose from drop-down --&gt;</v>
      </c>
      <c r="B29" s="15"/>
      <c r="C29" s="202"/>
      <c r="D29" s="203"/>
      <c r="E29" s="203"/>
      <c r="F29" s="203"/>
      <c r="G29" s="226"/>
      <c r="H29" s="226"/>
      <c r="I29" s="200" t="str">
        <f t="shared" si="3"/>
        <v/>
      </c>
      <c r="J29" s="226"/>
    </row>
    <row r="30" spans="1:10" ht="15">
      <c r="A30" s="6" t="str">
        <f>IF(B30="", "Choose from drop-down --&gt;", _xlfn.CONCAT(_xlfn.XLOOKUP(B30,'Lookup GovWide Stmt Activities'!$B:$B,'Lookup GovWide Stmt Activities'!$D:$D),",",_xlfn.XLOOKUP(B30,'Lookup GovWide Stmt Activities'!$B:$B,'Lookup GovWide Stmt Activities'!$C:$C), ",",_xlfn.XLOOKUP(B30,'Lookup GovWide Stmt Activities'!$B:$B,'Lookup GovWide Stmt Activities'!$E:$E)))</f>
        <v>Choose from drop-down --&gt;</v>
      </c>
      <c r="B30" s="15"/>
      <c r="C30" s="202"/>
      <c r="D30" s="202"/>
      <c r="E30" s="202"/>
      <c r="F30" s="202"/>
      <c r="G30" s="226"/>
      <c r="H30" s="226" t="str">
        <f t="shared" si="4"/>
        <v/>
      </c>
      <c r="I30" s="200" t="str">
        <f t="shared" si="3"/>
        <v/>
      </c>
      <c r="J30" s="226"/>
    </row>
    <row r="31" spans="1:10" ht="15">
      <c r="A31" s="6" t="str">
        <f>IF(B31="", "Choose from drop-down --&gt;", _xlfn.CONCAT(_xlfn.XLOOKUP(B31,'Lookup GovWide Stmt Activities'!$B:$B,'Lookup GovWide Stmt Activities'!$D:$D),",",_xlfn.XLOOKUP(B31,'Lookup GovWide Stmt Activities'!$B:$B,'Lookup GovWide Stmt Activities'!$C:$C), ",",_xlfn.XLOOKUP(B31,'Lookup GovWide Stmt Activities'!$B:$B,'Lookup GovWide Stmt Activities'!$E:$E)))</f>
        <v>Choose from drop-down --&gt;</v>
      </c>
      <c r="B31" s="15"/>
      <c r="C31" s="202"/>
      <c r="D31" s="202"/>
      <c r="E31" s="202"/>
      <c r="F31" s="202"/>
      <c r="G31" s="226"/>
      <c r="H31" s="226" t="str">
        <f t="shared" si="4"/>
        <v/>
      </c>
      <c r="I31" s="200" t="str">
        <f t="shared" si="3"/>
        <v/>
      </c>
      <c r="J31" s="226"/>
    </row>
    <row r="32" spans="1:10" ht="15" hidden="1">
      <c r="A32" s="6" t="str">
        <f>IF(B32="", "Choose from drop-down --&gt;", _xlfn.CONCAT(_xlfn.XLOOKUP(B32,'Lookup GovWide Stmt Activities'!$B:$B,'Lookup GovWide Stmt Activities'!$D:$D),",",_xlfn.XLOOKUP(B32,'Lookup GovWide Stmt Activities'!$B:$B,'Lookup GovWide Stmt Activities'!$C:$C), ",",_xlfn.XLOOKUP(B32,'Lookup GovWide Stmt Activities'!$B:$B,'Lookup GovWide Stmt Activities'!$E:$E)))</f>
        <v>Choose from drop-down --&gt;</v>
      </c>
      <c r="B32" s="15"/>
      <c r="C32" s="202"/>
      <c r="D32" s="202"/>
      <c r="E32" s="202"/>
      <c r="F32" s="202"/>
      <c r="G32" s="226"/>
      <c r="H32" s="226" t="str">
        <f t="shared" si="4"/>
        <v/>
      </c>
      <c r="I32" s="200" t="str">
        <f t="shared" si="3"/>
        <v/>
      </c>
      <c r="J32" s="226"/>
    </row>
    <row r="33" spans="1:10" ht="15" hidden="1">
      <c r="A33" s="6" t="str">
        <f>IF(B33="", "Choose from drop-down --&gt;", _xlfn.CONCAT(_xlfn.XLOOKUP(B33,'Lookup GovWide Stmt Activities'!$B:$B,'Lookup GovWide Stmt Activities'!$D:$D),",",_xlfn.XLOOKUP(B33,'Lookup GovWide Stmt Activities'!$B:$B,'Lookup GovWide Stmt Activities'!$C:$C), ",",_xlfn.XLOOKUP(B33,'Lookup GovWide Stmt Activities'!$B:$B,'Lookup GovWide Stmt Activities'!$E:$E)))</f>
        <v>Choose from drop-down --&gt;</v>
      </c>
      <c r="B33" s="15"/>
      <c r="C33" s="202"/>
      <c r="D33" s="202"/>
      <c r="E33" s="202"/>
      <c r="F33" s="202"/>
      <c r="G33" s="226"/>
      <c r="H33" s="226" t="str">
        <f t="shared" si="4"/>
        <v/>
      </c>
      <c r="I33" s="200" t="str">
        <f t="shared" si="3"/>
        <v/>
      </c>
      <c r="J33" s="226"/>
    </row>
    <row r="34" spans="1:10" ht="15" hidden="1">
      <c r="A34" s="6" t="str">
        <f>IF(B34="", "Choose from drop-down --&gt;", _xlfn.CONCAT(_xlfn.XLOOKUP(B34,'Lookup GovWide Stmt Activities'!$B:$B,'Lookup GovWide Stmt Activities'!$D:$D),",",_xlfn.XLOOKUP(B34,'Lookup GovWide Stmt Activities'!$B:$B,'Lookup GovWide Stmt Activities'!$C:$C), ",",_xlfn.XLOOKUP(B34,'Lookup GovWide Stmt Activities'!$B:$B,'Lookup GovWide Stmt Activities'!$E:$E)))</f>
        <v>Choose from drop-down --&gt;</v>
      </c>
      <c r="B34" s="15"/>
      <c r="C34" s="202"/>
      <c r="D34" s="202"/>
      <c r="E34" s="202"/>
      <c r="F34" s="202"/>
      <c r="G34" s="226"/>
      <c r="H34" s="226" t="str">
        <f t="shared" si="4"/>
        <v/>
      </c>
      <c r="I34" s="200" t="str">
        <f t="shared" si="3"/>
        <v/>
      </c>
      <c r="J34" s="226"/>
    </row>
    <row r="35" spans="1:10" ht="15" hidden="1">
      <c r="A35" s="6" t="str">
        <f>IF(B35="", "Choose from drop-down --&gt;", _xlfn.CONCAT(_xlfn.XLOOKUP(B35,'Lookup GovWide Stmt Activities'!$B:$B,'Lookup GovWide Stmt Activities'!$D:$D),",",_xlfn.XLOOKUP(B35,'Lookup GovWide Stmt Activities'!$B:$B,'Lookup GovWide Stmt Activities'!$C:$C), ",",_xlfn.XLOOKUP(B35,'Lookup GovWide Stmt Activities'!$B:$B,'Lookup GovWide Stmt Activities'!$E:$E)))</f>
        <v>Choose from drop-down --&gt;</v>
      </c>
      <c r="B35" s="15"/>
      <c r="C35" s="202"/>
      <c r="D35" s="202"/>
      <c r="E35" s="202"/>
      <c r="F35" s="202"/>
      <c r="G35" s="226"/>
      <c r="H35" s="226" t="str">
        <f t="shared" si="4"/>
        <v/>
      </c>
      <c r="I35" s="200" t="str">
        <f t="shared" si="3"/>
        <v/>
      </c>
      <c r="J35" s="226"/>
    </row>
    <row r="36" spans="1:10" ht="15">
      <c r="A36" s="6" t="str">
        <f>IF(B36="", "Choose from drop-down --&gt;", _xlfn.CONCAT(_xlfn.XLOOKUP(B36,'Lookup GovWide Stmt Activities'!$B:$B,'Lookup GovWide Stmt Activities'!$D:$D),",",_xlfn.XLOOKUP(B36,'Lookup GovWide Stmt Activities'!$B:$B,'Lookup GovWide Stmt Activities'!$C:$C), ",",_xlfn.XLOOKUP(B36,'Lookup GovWide Stmt Activities'!$B:$B,'Lookup GovWide Stmt Activities'!$E:$E)))</f>
        <v>Choose from drop-down --&gt;</v>
      </c>
      <c r="B36" s="15"/>
      <c r="C36" s="202"/>
      <c r="D36" s="202"/>
      <c r="E36" s="202"/>
      <c r="F36" s="202"/>
      <c r="G36" s="226"/>
      <c r="H36" s="226" t="str">
        <f t="shared" si="4"/>
        <v/>
      </c>
      <c r="I36" s="200" t="str">
        <f t="shared" si="3"/>
        <v/>
      </c>
      <c r="J36" s="226"/>
    </row>
    <row r="37" spans="1:10" s="35" customFormat="1" ht="15">
      <c r="A37" s="6" t="s">
        <v>1342</v>
      </c>
      <c r="B37" s="6" t="s">
        <v>1108</v>
      </c>
      <c r="C37" s="200">
        <f>IF(C6="","",SUM(C25:C36))</f>
        <v>0</v>
      </c>
      <c r="D37" s="200">
        <f>IF(D6="","",SUM(D25:D36))</f>
        <v>0</v>
      </c>
      <c r="E37" s="200">
        <f t="shared" ref="E37" si="5">IF(E6="","",SUM(E25:E36))</f>
        <v>0</v>
      </c>
      <c r="F37" s="200">
        <f t="shared" ref="F37" si="6">IF(F6="","",SUM(F25:F36))</f>
        <v>0</v>
      </c>
      <c r="G37" s="200"/>
      <c r="H37" s="200">
        <f t="shared" ref="H37" si="7">IF(H6="","",SUM(H25:H36))</f>
        <v>0</v>
      </c>
      <c r="I37" s="200">
        <f>IF(I$6="","",SUM(I25:I36))</f>
        <v>0</v>
      </c>
      <c r="J37" s="200"/>
    </row>
    <row r="38" spans="1:10" ht="15">
      <c r="A38" s="6" t="s">
        <v>1342</v>
      </c>
      <c r="B38" s="8" t="s">
        <v>1102</v>
      </c>
      <c r="C38" s="201">
        <f>C23+C37</f>
        <v>0</v>
      </c>
      <c r="D38" s="201">
        <f t="shared" ref="D38:G38" si="8">D23+D37</f>
        <v>0</v>
      </c>
      <c r="E38" s="201">
        <f t="shared" si="8"/>
        <v>0</v>
      </c>
      <c r="F38" s="201">
        <f t="shared" si="8"/>
        <v>0</v>
      </c>
      <c r="G38" s="201">
        <f t="shared" si="8"/>
        <v>0</v>
      </c>
      <c r="H38" s="204">
        <f t="shared" ref="H38:I38" si="9">IF(H$6="","",H23+H37)</f>
        <v>0</v>
      </c>
      <c r="I38" s="204">
        <f t="shared" si="9"/>
        <v>0</v>
      </c>
      <c r="J38" s="204"/>
    </row>
    <row r="39" spans="1:10" ht="15">
      <c r="A39" s="5"/>
      <c r="B39" s="5"/>
      <c r="C39" s="18"/>
      <c r="D39" s="18"/>
      <c r="I39" s="18"/>
    </row>
    <row r="40" spans="1:10" ht="15">
      <c r="A40" s="5"/>
      <c r="B40" s="11" t="s">
        <v>1106</v>
      </c>
      <c r="C40" s="11"/>
      <c r="D40" s="11"/>
      <c r="E40" s="11"/>
      <c r="F40" s="11"/>
      <c r="G40" s="11"/>
      <c r="H40" s="11"/>
      <c r="I40" s="11"/>
      <c r="J40" s="11"/>
    </row>
    <row r="41" spans="1:10" ht="15">
      <c r="A41" s="6" t="str">
        <f>IF(B41="", "Choose from drop-down --&gt;", _xlfn.CONCAT(_xlfn.XLOOKUP(B41,'Lookup GovWide Stmt Activities'!$B:$B,'Lookup GovWide Stmt Activities'!$D:$D),",",_xlfn.XLOOKUP(B41,'Lookup GovWide Stmt Activities'!$B:$B,'Lookup GovWide Stmt Activities'!$C:$C), ",",_xlfn.XLOOKUP(B41,'Lookup GovWide Stmt Activities'!$B:$B,'Lookup GovWide Stmt Activities'!$E:$E)))</f>
        <v>Choose from drop-down --&gt;</v>
      </c>
      <c r="B41" s="15"/>
      <c r="C41" s="202"/>
      <c r="D41" s="203"/>
      <c r="E41" s="203"/>
      <c r="F41" s="203"/>
      <c r="G41" s="226" t="str">
        <f>IF(OR(G$6="", B41=""),"",0)</f>
        <v/>
      </c>
      <c r="H41" s="226" t="str">
        <f>IF(OR(H$6="", C41=""),"",0)</f>
        <v/>
      </c>
      <c r="I41" s="200" t="str">
        <f t="shared" ref="I41:I49" si="10">IF(OR(I$6="", B41=""),"",SUM(G41:H41))</f>
        <v/>
      </c>
      <c r="J41" s="226" t="str">
        <f>IF(OR(J$6="", E41=""),"",SUM(D41:F41)-C41)</f>
        <v/>
      </c>
    </row>
    <row r="42" spans="1:10" ht="15">
      <c r="A42" s="6" t="str">
        <f>IF(B42="", "Choose from drop-down --&gt;", _xlfn.CONCAT(_xlfn.XLOOKUP(B42,'Lookup GovWide Stmt Activities'!$B:$B,'Lookup GovWide Stmt Activities'!$D:$D),",",_xlfn.XLOOKUP(B42,'Lookup GovWide Stmt Activities'!$B:$B,'Lookup GovWide Stmt Activities'!$C:$C), ",",_xlfn.XLOOKUP(B42,'Lookup GovWide Stmt Activities'!$B:$B,'Lookup GovWide Stmt Activities'!$E:$E)))</f>
        <v>Choose from drop-down --&gt;</v>
      </c>
      <c r="B42" s="15"/>
      <c r="C42" s="202"/>
      <c r="D42" s="203"/>
      <c r="E42" s="203"/>
      <c r="F42" s="203"/>
      <c r="G42" s="226" t="str">
        <f t="shared" ref="G42:H49" si="11">IF(OR(G$6="", B42=""),"",0)</f>
        <v/>
      </c>
      <c r="H42" s="226" t="str">
        <f t="shared" si="11"/>
        <v/>
      </c>
      <c r="I42" s="200" t="str">
        <f t="shared" si="10"/>
        <v/>
      </c>
      <c r="J42" s="226" t="str">
        <f t="shared" ref="J42:J49" si="12">IF(OR(J$6="", E42=""),"",SUM(D42:F42)-C42)</f>
        <v/>
      </c>
    </row>
    <row r="43" spans="1:10" ht="15">
      <c r="A43" s="6" t="str">
        <f>IF(B43="", "Choose from drop-down --&gt;", _xlfn.CONCAT(_xlfn.XLOOKUP(B43,'Lookup GovWide Stmt Activities'!$B:$B,'Lookup GovWide Stmt Activities'!$D:$D),",",_xlfn.XLOOKUP(B43,'Lookup GovWide Stmt Activities'!$B:$B,'Lookup GovWide Stmt Activities'!$C:$C), ",",_xlfn.XLOOKUP(B43,'Lookup GovWide Stmt Activities'!$B:$B,'Lookup GovWide Stmt Activities'!$E:$E)))</f>
        <v>Choose from drop-down --&gt;</v>
      </c>
      <c r="B43" s="15"/>
      <c r="C43" s="202"/>
      <c r="D43" s="203"/>
      <c r="E43" s="203"/>
      <c r="F43" s="203"/>
      <c r="G43" s="226" t="str">
        <f t="shared" si="11"/>
        <v/>
      </c>
      <c r="H43" s="226" t="str">
        <f t="shared" si="11"/>
        <v/>
      </c>
      <c r="I43" s="200" t="str">
        <f t="shared" si="10"/>
        <v/>
      </c>
      <c r="J43" s="226" t="str">
        <f t="shared" si="12"/>
        <v/>
      </c>
    </row>
    <row r="44" spans="1:10" ht="15">
      <c r="A44" s="6" t="str">
        <f>IF(B44="", "Choose from drop-down --&gt;", _xlfn.CONCAT(_xlfn.XLOOKUP(B44,'Lookup GovWide Stmt Activities'!$B:$B,'Lookup GovWide Stmt Activities'!$D:$D),",",_xlfn.XLOOKUP(B44,'Lookup GovWide Stmt Activities'!$B:$B,'Lookup GovWide Stmt Activities'!$C:$C), ",",_xlfn.XLOOKUP(B44,'Lookup GovWide Stmt Activities'!$B:$B,'Lookup GovWide Stmt Activities'!$E:$E)))</f>
        <v>Choose from drop-down --&gt;</v>
      </c>
      <c r="B44" s="15"/>
      <c r="C44" s="202"/>
      <c r="D44" s="203"/>
      <c r="E44" s="203"/>
      <c r="F44" s="203"/>
      <c r="G44" s="226" t="str">
        <f t="shared" si="11"/>
        <v/>
      </c>
      <c r="H44" s="226" t="str">
        <f t="shared" si="11"/>
        <v/>
      </c>
      <c r="I44" s="200" t="str">
        <f t="shared" si="10"/>
        <v/>
      </c>
      <c r="J44" s="226" t="str">
        <f t="shared" si="12"/>
        <v/>
      </c>
    </row>
    <row r="45" spans="1:10" ht="15">
      <c r="A45" s="6" t="str">
        <f>IF(B45="", "Choose from drop-down --&gt;", _xlfn.CONCAT(_xlfn.XLOOKUP(B45,'Lookup GovWide Stmt Activities'!$B:$B,'Lookup GovWide Stmt Activities'!$D:$D),",",_xlfn.XLOOKUP(B45,'Lookup GovWide Stmt Activities'!$B:$B,'Lookup GovWide Stmt Activities'!$C:$C), ",",_xlfn.XLOOKUP(B45,'Lookup GovWide Stmt Activities'!$B:$B,'Lookup GovWide Stmt Activities'!$E:$E)))</f>
        <v>Choose from drop-down --&gt;</v>
      </c>
      <c r="B45" s="15"/>
      <c r="C45" s="202"/>
      <c r="D45" s="203"/>
      <c r="E45" s="203"/>
      <c r="F45" s="203"/>
      <c r="G45" s="226" t="str">
        <f t="shared" si="11"/>
        <v/>
      </c>
      <c r="H45" s="226" t="str">
        <f t="shared" si="11"/>
        <v/>
      </c>
      <c r="I45" s="200" t="str">
        <f t="shared" si="10"/>
        <v/>
      </c>
      <c r="J45" s="226" t="str">
        <f t="shared" si="12"/>
        <v/>
      </c>
    </row>
    <row r="46" spans="1:10" ht="15" hidden="1">
      <c r="A46" s="6" t="str">
        <f>IF(B46="", "Choose from drop-down --&gt;", _xlfn.CONCAT(_xlfn.XLOOKUP(B46,'Lookup GovWide Stmt Activities'!$B:$B,'Lookup GovWide Stmt Activities'!$D:$D),",",_xlfn.XLOOKUP(B46,'Lookup GovWide Stmt Activities'!$B:$B,'Lookup GovWide Stmt Activities'!$C:$C), ",",_xlfn.XLOOKUP(B46,'Lookup GovWide Stmt Activities'!$B:$B,'Lookup GovWide Stmt Activities'!$E:$E)))</f>
        <v>Choose from drop-down --&gt;</v>
      </c>
      <c r="B46" s="15"/>
      <c r="C46" s="202"/>
      <c r="D46" s="203"/>
      <c r="E46" s="203"/>
      <c r="F46" s="203"/>
      <c r="G46" s="226" t="str">
        <f t="shared" si="11"/>
        <v/>
      </c>
      <c r="H46" s="226" t="str">
        <f t="shared" si="11"/>
        <v/>
      </c>
      <c r="I46" s="200" t="str">
        <f t="shared" si="10"/>
        <v/>
      </c>
      <c r="J46" s="226" t="str">
        <f t="shared" si="12"/>
        <v/>
      </c>
    </row>
    <row r="47" spans="1:10" ht="15" hidden="1">
      <c r="A47" s="6" t="str">
        <f>IF(B47="", "Choose from drop-down --&gt;", _xlfn.CONCAT(_xlfn.XLOOKUP(B47,'Lookup GovWide Stmt Activities'!$B:$B,'Lookup GovWide Stmt Activities'!$D:$D),",",_xlfn.XLOOKUP(B47,'Lookup GovWide Stmt Activities'!$B:$B,'Lookup GovWide Stmt Activities'!$C:$C), ",",_xlfn.XLOOKUP(B47,'Lookup GovWide Stmt Activities'!$B:$B,'Lookup GovWide Stmt Activities'!$E:$E)))</f>
        <v>Choose from drop-down --&gt;</v>
      </c>
      <c r="B47" s="15"/>
      <c r="C47" s="202"/>
      <c r="D47" s="203"/>
      <c r="E47" s="203"/>
      <c r="F47" s="203"/>
      <c r="G47" s="226" t="str">
        <f t="shared" si="11"/>
        <v/>
      </c>
      <c r="H47" s="226" t="str">
        <f t="shared" si="11"/>
        <v/>
      </c>
      <c r="I47" s="200" t="str">
        <f t="shared" si="10"/>
        <v/>
      </c>
      <c r="J47" s="226" t="str">
        <f t="shared" si="12"/>
        <v/>
      </c>
    </row>
    <row r="48" spans="1:10" ht="15" hidden="1">
      <c r="A48" s="6" t="str">
        <f>IF(B48="", "Choose from drop-down --&gt;", _xlfn.CONCAT(_xlfn.XLOOKUP(B48,'Lookup GovWide Stmt Activities'!$B:$B,'Lookup GovWide Stmt Activities'!$D:$D),",",_xlfn.XLOOKUP(B48,'Lookup GovWide Stmt Activities'!$B:$B,'Lookup GovWide Stmt Activities'!$C:$C), ",",_xlfn.XLOOKUP(B48,'Lookup GovWide Stmt Activities'!$B:$B,'Lookup GovWide Stmt Activities'!$E:$E)))</f>
        <v>Choose from drop-down --&gt;</v>
      </c>
      <c r="B48" s="15"/>
      <c r="C48" s="202"/>
      <c r="D48" s="203"/>
      <c r="E48" s="203"/>
      <c r="F48" s="203"/>
      <c r="G48" s="226" t="str">
        <f t="shared" si="11"/>
        <v/>
      </c>
      <c r="H48" s="226" t="str">
        <f t="shared" si="11"/>
        <v/>
      </c>
      <c r="I48" s="200" t="str">
        <f t="shared" si="10"/>
        <v/>
      </c>
      <c r="J48" s="226" t="str">
        <f t="shared" si="12"/>
        <v/>
      </c>
    </row>
    <row r="49" spans="1:10" ht="15">
      <c r="A49" s="6" t="str">
        <f>IF(B49="", "Choose from drop-down --&gt;", _xlfn.CONCAT(_xlfn.XLOOKUP(B49,'Lookup GovWide Stmt Activities'!$B:$B,'Lookup GovWide Stmt Activities'!$D:$D),",",_xlfn.XLOOKUP(B49,'Lookup GovWide Stmt Activities'!$B:$B,'Lookup GovWide Stmt Activities'!$C:$C), ",",_xlfn.XLOOKUP(B49,'Lookup GovWide Stmt Activities'!$B:$B,'Lookup GovWide Stmt Activities'!$E:$E)))</f>
        <v>Choose from drop-down --&gt;</v>
      </c>
      <c r="B49" s="15"/>
      <c r="C49" s="203"/>
      <c r="D49" s="203"/>
      <c r="E49" s="203"/>
      <c r="F49" s="203"/>
      <c r="G49" s="226" t="str">
        <f t="shared" si="11"/>
        <v/>
      </c>
      <c r="H49" s="226" t="str">
        <f t="shared" si="11"/>
        <v/>
      </c>
      <c r="I49" s="200" t="str">
        <f t="shared" si="10"/>
        <v/>
      </c>
      <c r="J49" s="226" t="str">
        <f t="shared" si="12"/>
        <v/>
      </c>
    </row>
    <row r="50" spans="1:10" ht="15">
      <c r="A50" s="6" t="s">
        <v>1342</v>
      </c>
      <c r="B50" s="8" t="s">
        <v>1107</v>
      </c>
      <c r="C50" s="204">
        <f>IF(C6="","",SUM(C41:C49))</f>
        <v>0</v>
      </c>
      <c r="D50" s="204">
        <f>IF(D6="","",SUM(D41:D49))</f>
        <v>0</v>
      </c>
      <c r="E50" s="204">
        <f t="shared" ref="E50" si="13">IF(E6="","",SUM(E41:E49))</f>
        <v>0</v>
      </c>
      <c r="F50" s="204">
        <f t="shared" ref="F50:G50" si="14">IF(F6="","",SUM(F41:F49))</f>
        <v>0</v>
      </c>
      <c r="G50" s="204">
        <f t="shared" si="14"/>
        <v>0</v>
      </c>
      <c r="H50" s="204">
        <f t="shared" ref="H50:I50" si="15">IF(H6="","",SUM(H41:H49))</f>
        <v>0</v>
      </c>
      <c r="I50" s="204">
        <f t="shared" si="15"/>
        <v>0</v>
      </c>
      <c r="J50" s="204">
        <f t="shared" ref="J50" si="16">IF(J6="","",SUM(J41:J49))</f>
        <v>0</v>
      </c>
    </row>
    <row r="51" spans="1:10" ht="15">
      <c r="A51" s="5"/>
      <c r="B51" s="5"/>
      <c r="C51" s="18"/>
      <c r="D51" s="19"/>
      <c r="I51" s="18"/>
    </row>
    <row r="52" spans="1:10" ht="15">
      <c r="A52" s="5"/>
      <c r="B52" s="11" t="s">
        <v>1118</v>
      </c>
      <c r="C52" s="11"/>
      <c r="D52" s="11"/>
      <c r="E52" s="11"/>
      <c r="F52" s="11"/>
      <c r="G52" s="11"/>
      <c r="H52" s="11"/>
      <c r="I52" s="11"/>
      <c r="J52" s="11"/>
    </row>
    <row r="53" spans="1:10" ht="15">
      <c r="A53" s="5"/>
      <c r="B53" s="13" t="s">
        <v>1119</v>
      </c>
      <c r="C53" s="13"/>
      <c r="D53" s="13"/>
      <c r="I53" s="13"/>
    </row>
    <row r="54" spans="1:10" ht="15">
      <c r="A54" s="6" t="str">
        <f>IF(B54="", "Choose from drop-down --&gt;", _xlfn.XLOOKUP(B54,'Lookup GovWide Stmt Activities'!$B:$B, 'Lookup GovWide Stmt Activities'!$D:$D))</f>
        <v>Choose from drop-down --&gt;</v>
      </c>
      <c r="B54" s="252"/>
      <c r="C54" s="73"/>
      <c r="D54" s="74"/>
      <c r="E54" s="74"/>
      <c r="F54" s="74"/>
      <c r="G54" s="203"/>
      <c r="H54" s="203"/>
      <c r="I54" s="200" t="str">
        <f t="shared" ref="I54:I63" si="17">IF(OR(I$6="", B54=""),"",SUM(G54:H54))</f>
        <v/>
      </c>
      <c r="J54" s="203"/>
    </row>
    <row r="55" spans="1:10" ht="15">
      <c r="A55" s="6" t="str">
        <f>IF(B55="", "Choose from drop-down --&gt;", _xlfn.XLOOKUP(B55,'Lookup GovWide Stmt Activities'!$B:$B, 'Lookup GovWide Stmt Activities'!$D:$D))</f>
        <v>Choose from drop-down --&gt;</v>
      </c>
      <c r="B55" s="252"/>
      <c r="C55" s="73"/>
      <c r="D55" s="74"/>
      <c r="E55" s="74"/>
      <c r="F55" s="74"/>
      <c r="G55" s="203"/>
      <c r="H55" s="203"/>
      <c r="I55" s="200" t="str">
        <f t="shared" si="17"/>
        <v/>
      </c>
      <c r="J55" s="203"/>
    </row>
    <row r="56" spans="1:10" ht="15">
      <c r="A56" s="6" t="str">
        <f>IF(B56="", "Choose from drop-down --&gt;", _xlfn.XLOOKUP(B56,'Lookup GovWide Stmt Activities'!$B:$B, 'Lookup GovWide Stmt Activities'!$D:$D))</f>
        <v>Choose from drop-down --&gt;</v>
      </c>
      <c r="B56" s="252"/>
      <c r="C56" s="73"/>
      <c r="D56" s="74"/>
      <c r="E56" s="74"/>
      <c r="F56" s="74"/>
      <c r="G56" s="203"/>
      <c r="H56" s="203"/>
      <c r="I56" s="200" t="str">
        <f t="shared" si="17"/>
        <v/>
      </c>
      <c r="J56" s="203"/>
    </row>
    <row r="57" spans="1:10" ht="15">
      <c r="A57" s="6" t="str">
        <f>IF(B57="", "Choose from drop-down --&gt;", _xlfn.XLOOKUP(B57,'Lookup GovWide Stmt Activities'!$B:$B, 'Lookup GovWide Stmt Activities'!$D:$D))</f>
        <v>Choose from drop-down --&gt;</v>
      </c>
      <c r="B57" s="252"/>
      <c r="C57" s="73"/>
      <c r="D57" s="74"/>
      <c r="E57" s="74"/>
      <c r="F57" s="74"/>
      <c r="G57" s="203"/>
      <c r="H57" s="203"/>
      <c r="I57" s="200" t="str">
        <f t="shared" si="17"/>
        <v/>
      </c>
      <c r="J57" s="203"/>
    </row>
    <row r="58" spans="1:10" ht="15">
      <c r="A58" s="6" t="str">
        <f>IF(B58="", "Choose from drop-down --&gt;", _xlfn.XLOOKUP(B58,'Lookup GovWide Stmt Activities'!$B:$B, 'Lookup GovWide Stmt Activities'!$D:$D))</f>
        <v>Choose from drop-down --&gt;</v>
      </c>
      <c r="B58" s="252"/>
      <c r="C58" s="73"/>
      <c r="D58" s="74"/>
      <c r="E58" s="74"/>
      <c r="F58" s="74"/>
      <c r="G58" s="203"/>
      <c r="H58" s="203"/>
      <c r="I58" s="200" t="str">
        <f t="shared" si="17"/>
        <v/>
      </c>
      <c r="J58" s="203"/>
    </row>
    <row r="59" spans="1:10" ht="15">
      <c r="A59" s="6" t="str">
        <f>IF(B59="", "Choose from drop-down --&gt;", _xlfn.XLOOKUP(B59,'Lookup GovWide Stmt Activities'!$B:$B, 'Lookup GovWide Stmt Activities'!$D:$D))</f>
        <v>Choose from drop-down --&gt;</v>
      </c>
      <c r="B59" s="252"/>
      <c r="C59" s="73"/>
      <c r="D59" s="74"/>
      <c r="E59" s="74"/>
      <c r="F59" s="74"/>
      <c r="G59" s="203"/>
      <c r="H59" s="203"/>
      <c r="I59" s="200" t="str">
        <f t="shared" si="17"/>
        <v/>
      </c>
      <c r="J59" s="203"/>
    </row>
    <row r="60" spans="1:10" ht="15">
      <c r="A60" s="6" t="str">
        <f>IF(B60="", "Choose from drop-down --&gt;", _xlfn.XLOOKUP(B60,'Lookup GovWide Stmt Activities'!$B:$B, 'Lookup GovWide Stmt Activities'!$D:$D))</f>
        <v>Choose from drop-down --&gt;</v>
      </c>
      <c r="B60" s="252"/>
      <c r="C60" s="73"/>
      <c r="D60" s="74"/>
      <c r="E60" s="74"/>
      <c r="F60" s="74"/>
      <c r="G60" s="203"/>
      <c r="H60" s="203"/>
      <c r="I60" s="200" t="str">
        <f t="shared" si="17"/>
        <v/>
      </c>
      <c r="J60" s="203"/>
    </row>
    <row r="61" spans="1:10" ht="15">
      <c r="A61" s="6" t="str">
        <f>IF(B61="", "Choose from drop-down --&gt;", _xlfn.XLOOKUP(B61,'Lookup GovWide Stmt Activities'!$B:$B, 'Lookup GovWide Stmt Activities'!$D:$D))</f>
        <v>Choose from drop-down --&gt;</v>
      </c>
      <c r="B61" s="252"/>
      <c r="C61" s="73"/>
      <c r="D61" s="74"/>
      <c r="E61" s="74"/>
      <c r="F61" s="74"/>
      <c r="G61" s="203"/>
      <c r="H61" s="203"/>
      <c r="I61" s="200" t="str">
        <f t="shared" si="17"/>
        <v/>
      </c>
      <c r="J61" s="203"/>
    </row>
    <row r="62" spans="1:10" ht="15">
      <c r="A62" s="6" t="str">
        <f>IF(B62="", "Choose from drop-down --&gt;", _xlfn.XLOOKUP(B62,'Lookup GovWide Stmt Activities'!$B:$B, 'Lookup GovWide Stmt Activities'!$D:$D))</f>
        <v>Choose from drop-down --&gt;</v>
      </c>
      <c r="B62" s="252"/>
      <c r="C62" s="73"/>
      <c r="D62" s="74"/>
      <c r="E62" s="74"/>
      <c r="F62" s="74"/>
      <c r="G62" s="203"/>
      <c r="H62" s="203"/>
      <c r="I62" s="200" t="str">
        <f t="shared" si="17"/>
        <v/>
      </c>
      <c r="J62" s="203"/>
    </row>
    <row r="63" spans="1:10" ht="15">
      <c r="A63" s="6" t="str">
        <f>IF(B63="", "Choose from drop-down --&gt;", _xlfn.XLOOKUP(B63,'Lookup GovWide Stmt Activities'!$B:$B, 'Lookup GovWide Stmt Activities'!$D:$D))</f>
        <v>Choose from drop-down --&gt;</v>
      </c>
      <c r="B63" s="252"/>
      <c r="C63" s="73"/>
      <c r="D63" s="74"/>
      <c r="E63" s="74"/>
      <c r="F63" s="74"/>
      <c r="G63" s="203"/>
      <c r="H63" s="203"/>
      <c r="I63" s="200" t="str">
        <f t="shared" si="17"/>
        <v/>
      </c>
      <c r="J63" s="203"/>
    </row>
    <row r="64" spans="1:10" ht="15">
      <c r="A64" s="6" t="s">
        <v>1111</v>
      </c>
      <c r="B64" s="55" t="s">
        <v>1112</v>
      </c>
      <c r="C64" s="54"/>
      <c r="D64" s="54"/>
      <c r="E64" s="54"/>
      <c r="F64" s="54"/>
      <c r="G64" s="200">
        <f>IF($C$6="","",SUM(G54:G62))</f>
        <v>0</v>
      </c>
      <c r="H64" s="200">
        <f>IF(H$6="","",SUM(H54:H63))</f>
        <v>0</v>
      </c>
      <c r="I64" s="200">
        <f>IF(I$6="","",SUM(I54:I63))</f>
        <v>0</v>
      </c>
      <c r="J64" s="200">
        <f>IF($J$6="","",SUM(J54:J63))</f>
        <v>0</v>
      </c>
    </row>
    <row r="65" spans="1:10" ht="15">
      <c r="A65" s="5"/>
      <c r="B65" s="13" t="s">
        <v>1122</v>
      </c>
      <c r="C65" s="75"/>
      <c r="D65" s="75"/>
      <c r="I65" s="13"/>
    </row>
    <row r="66" spans="1:10" ht="15">
      <c r="A66" s="6" t="str">
        <f>IF(B66="", "Choose from drop-down --&gt;", _xlfn.XLOOKUP(B66,'Lookup GovWide Stmt Activities'!$B:$B,'Lookup GovWide Stmt Activities'!$D:$D))</f>
        <v>Choose from drop-down --&gt;</v>
      </c>
      <c r="B66" s="15"/>
      <c r="C66" s="73"/>
      <c r="D66" s="74"/>
      <c r="E66" s="74"/>
      <c r="F66" s="74"/>
      <c r="G66" s="203"/>
      <c r="H66" s="203"/>
      <c r="I66" s="200" t="str">
        <f t="shared" ref="I66:I70" si="18">IF(OR(I$6="", B66=""),"",SUM(G66:H66))</f>
        <v/>
      </c>
      <c r="J66" s="203"/>
    </row>
    <row r="67" spans="1:10" ht="15">
      <c r="A67" s="6" t="str">
        <f>IF(B67="", "Choose from drop-down --&gt;", _xlfn.XLOOKUP(B67,'Lookup GovWide Stmt Activities'!$B:$B,'Lookup GovWide Stmt Activities'!$D:$D))</f>
        <v>Choose from drop-down --&gt;</v>
      </c>
      <c r="B67" s="15"/>
      <c r="C67" s="73"/>
      <c r="D67" s="74"/>
      <c r="E67" s="74"/>
      <c r="F67" s="74"/>
      <c r="G67" s="203"/>
      <c r="H67" s="203"/>
      <c r="I67" s="200" t="str">
        <f t="shared" si="18"/>
        <v/>
      </c>
      <c r="J67" s="203"/>
    </row>
    <row r="68" spans="1:10" ht="15">
      <c r="A68" s="6" t="str">
        <f>IF(B68="", "Choose from drop-down --&gt;", _xlfn.XLOOKUP(B68,'Lookup GovWide Stmt Activities'!$B:$B,'Lookup GovWide Stmt Activities'!$D:$D))</f>
        <v>Choose from drop-down --&gt;</v>
      </c>
      <c r="B68" s="15"/>
      <c r="C68" s="73"/>
      <c r="D68" s="74"/>
      <c r="E68" s="74"/>
      <c r="F68" s="74"/>
      <c r="G68" s="203"/>
      <c r="H68" s="203"/>
      <c r="I68" s="200" t="str">
        <f t="shared" si="18"/>
        <v/>
      </c>
      <c r="J68" s="203"/>
    </row>
    <row r="69" spans="1:10" ht="15">
      <c r="A69" s="6" t="str">
        <f>IF(B69="", "Choose from drop-down --&gt;", _xlfn.XLOOKUP(B69,'Lookup GovWide Stmt Activities'!$B:$B,'Lookup GovWide Stmt Activities'!$D:$D))</f>
        <v>Choose from drop-down --&gt;</v>
      </c>
      <c r="B69" s="15"/>
      <c r="C69" s="73"/>
      <c r="D69" s="74"/>
      <c r="E69" s="74"/>
      <c r="F69" s="74"/>
      <c r="G69" s="203"/>
      <c r="H69" s="203"/>
      <c r="I69" s="200" t="str">
        <f t="shared" si="18"/>
        <v/>
      </c>
      <c r="J69" s="203"/>
    </row>
    <row r="70" spans="1:10" ht="15">
      <c r="A70" s="6" t="str">
        <f>IF(B70="", "Choose from drop-down --&gt;", _xlfn.XLOOKUP(B70,'Lookup GovWide Stmt Activities'!$B:$B,'Lookup GovWide Stmt Activities'!$D:$D))</f>
        <v>Choose from drop-down --&gt;</v>
      </c>
      <c r="B70" s="15"/>
      <c r="C70" s="73"/>
      <c r="D70" s="74"/>
      <c r="E70" s="74"/>
      <c r="F70" s="74"/>
      <c r="G70" s="203"/>
      <c r="H70" s="203"/>
      <c r="I70" s="200" t="str">
        <f t="shared" si="18"/>
        <v/>
      </c>
      <c r="J70" s="203"/>
    </row>
    <row r="71" spans="1:10" ht="15">
      <c r="A71" s="6" t="s">
        <v>1111</v>
      </c>
      <c r="B71" s="55" t="s">
        <v>1121</v>
      </c>
      <c r="C71" s="54"/>
      <c r="D71" s="54"/>
      <c r="E71" s="54"/>
      <c r="F71" s="54"/>
      <c r="G71" s="200">
        <f>IF($C$6="","",SUM(G64:G70))</f>
        <v>0</v>
      </c>
      <c r="H71" s="200"/>
      <c r="I71" s="200">
        <f>IF(I$6="","",SUM(I64:I70))</f>
        <v>0</v>
      </c>
      <c r="J71" s="200">
        <f>IF($J$6="","",SUM(J64:J70))</f>
        <v>0</v>
      </c>
    </row>
    <row r="72" spans="1:10" ht="15">
      <c r="A72" s="6" t="s">
        <v>1111</v>
      </c>
      <c r="B72" s="8" t="s">
        <v>1120</v>
      </c>
      <c r="C72" s="54"/>
      <c r="D72" s="54"/>
      <c r="E72" s="54"/>
      <c r="F72" s="54"/>
      <c r="G72" s="204">
        <f>SUM(G65:G71)</f>
        <v>0</v>
      </c>
      <c r="H72" s="204">
        <f t="shared" ref="H72:J72" si="19">SUM(H65:H71)</f>
        <v>0</v>
      </c>
      <c r="I72" s="204">
        <f t="shared" si="19"/>
        <v>0</v>
      </c>
      <c r="J72" s="204">
        <f t="shared" si="19"/>
        <v>0</v>
      </c>
    </row>
    <row r="74" spans="1:10" ht="15">
      <c r="A74" s="5"/>
      <c r="B74" s="11" t="s">
        <v>46</v>
      </c>
      <c r="C74" s="53"/>
      <c r="D74" s="53"/>
      <c r="E74" s="53"/>
      <c r="F74" s="53"/>
      <c r="G74" s="11"/>
      <c r="H74" s="11"/>
      <c r="I74" s="11"/>
      <c r="J74" s="11"/>
    </row>
    <row r="75" spans="1:10" ht="15">
      <c r="A75" s="6" t="s">
        <v>1116</v>
      </c>
      <c r="B75" s="8" t="s">
        <v>1113</v>
      </c>
      <c r="C75" s="73"/>
      <c r="D75" s="74"/>
      <c r="E75" s="74"/>
      <c r="F75" s="74"/>
      <c r="G75" s="253">
        <f>G72+G23</f>
        <v>0</v>
      </c>
      <c r="H75" s="253"/>
      <c r="I75" s="200">
        <f>IF(I$6="","",SUM(G75:H75))</f>
        <v>0</v>
      </c>
      <c r="J75" s="253">
        <f>J72+J50</f>
        <v>0</v>
      </c>
    </row>
    <row r="76" spans="1:10" ht="15">
      <c r="A76" s="6" t="s">
        <v>1117</v>
      </c>
      <c r="B76" s="8" t="s">
        <v>1114</v>
      </c>
      <c r="C76" s="73"/>
      <c r="D76" s="74"/>
      <c r="E76" s="74"/>
      <c r="F76" s="74"/>
      <c r="G76" s="203"/>
      <c r="H76" s="203"/>
      <c r="I76" s="200">
        <f t="shared" ref="I76" si="20">IF(I$6="","",SUM(G76:H76))</f>
        <v>0</v>
      </c>
      <c r="J76" s="203"/>
    </row>
    <row r="77" spans="1:10" ht="15">
      <c r="A77" s="6" t="s">
        <v>50</v>
      </c>
      <c r="B77" s="8" t="s">
        <v>1115</v>
      </c>
      <c r="C77" s="73"/>
      <c r="D77" s="74"/>
      <c r="E77" s="74"/>
      <c r="F77" s="74"/>
      <c r="G77" s="254">
        <f>G75+G76</f>
        <v>0</v>
      </c>
      <c r="H77" s="254">
        <f t="shared" ref="H77:J77" si="21">H75+H76</f>
        <v>0</v>
      </c>
      <c r="I77" s="254">
        <f t="shared" si="21"/>
        <v>0</v>
      </c>
      <c r="J77" s="254">
        <f t="shared" si="21"/>
        <v>0</v>
      </c>
    </row>
    <row r="78" spans="1:10" ht="15">
      <c r="I78" s="53"/>
    </row>
    <row r="79" spans="1:10" ht="15">
      <c r="I79" s="54"/>
    </row>
    <row r="80" spans="1:10" ht="15">
      <c r="I80" s="54"/>
    </row>
    <row r="81" spans="9:9" ht="15">
      <c r="I81" s="54"/>
    </row>
    <row r="82" spans="9:9" ht="15">
      <c r="I82" s="54"/>
    </row>
    <row r="83" spans="9:9" ht="15">
      <c r="I83" s="54"/>
    </row>
    <row r="84" spans="9:9" ht="15">
      <c r="I84" s="54"/>
    </row>
    <row r="85" spans="9:9" ht="15">
      <c r="I85" s="54"/>
    </row>
    <row r="86" spans="9:9" ht="15">
      <c r="I86" s="54"/>
    </row>
    <row r="87" spans="9:9" ht="15">
      <c r="I87" s="54"/>
    </row>
    <row r="88" spans="9:9" ht="15">
      <c r="I88" s="54"/>
    </row>
    <row r="89" spans="9:9" ht="14">
      <c r="I89" s="20"/>
    </row>
    <row r="90" spans="9:9" ht="15">
      <c r="I90" s="53"/>
    </row>
    <row r="91" spans="9:9" ht="15">
      <c r="I91" s="54"/>
    </row>
    <row r="92" spans="9:9" ht="15">
      <c r="I92" s="54"/>
    </row>
    <row r="93" spans="9:9" ht="15">
      <c r="I93" s="54"/>
    </row>
    <row r="94" spans="9:9" ht="15">
      <c r="I94" s="54"/>
    </row>
    <row r="95" spans="9:9" ht="15">
      <c r="I95" s="54"/>
    </row>
    <row r="96" spans="9:9" ht="15">
      <c r="I96" s="54"/>
    </row>
    <row r="97" spans="9:9" ht="15">
      <c r="I97" s="54"/>
    </row>
    <row r="98" spans="9:9" ht="15">
      <c r="I98" s="54"/>
    </row>
    <row r="99" spans="9:9" ht="15">
      <c r="I99" s="54"/>
    </row>
  </sheetData>
  <sheetProtection formatRows="0" insertRows="0" deleteRows="0"/>
  <conditionalFormatting sqref="C23 C37 C50 D53:G63">
    <cfRule type="expression" dxfId="46" priority="49" stopIfTrue="1">
      <formula>C$6=""</formula>
    </cfRule>
  </conditionalFormatting>
  <conditionalFormatting sqref="C64:J64">
    <cfRule type="expression" dxfId="45" priority="34" stopIfTrue="1">
      <formula>C$6=""</formula>
    </cfRule>
  </conditionalFormatting>
  <conditionalFormatting sqref="C71:J72">
    <cfRule type="expression" dxfId="44" priority="10" stopIfTrue="1">
      <formula>C$6=""</formula>
    </cfRule>
  </conditionalFormatting>
  <conditionalFormatting sqref="D6:F6 D52:F52">
    <cfRule type="expression" dxfId="43" priority="46" stopIfTrue="1">
      <formula>D$6=""</formula>
    </cfRule>
  </conditionalFormatting>
  <conditionalFormatting sqref="D39:G51">
    <cfRule type="expression" dxfId="42" priority="6" stopIfTrue="1">
      <formula>D$6=""</formula>
    </cfRule>
  </conditionalFormatting>
  <conditionalFormatting sqref="D65:J70">
    <cfRule type="expression" dxfId="41" priority="2" stopIfTrue="1">
      <formula>D$6=""</formula>
    </cfRule>
  </conditionalFormatting>
  <conditionalFormatting sqref="D74:J77 I78:I99">
    <cfRule type="expression" dxfId="40" priority="1" stopIfTrue="1">
      <formula>D$6=""</formula>
    </cfRule>
  </conditionalFormatting>
  <conditionalFormatting sqref="H39:H50">
    <cfRule type="expression" dxfId="39" priority="5" stopIfTrue="1">
      <formula>H$6=""</formula>
    </cfRule>
  </conditionalFormatting>
  <conditionalFormatting sqref="H38:I38">
    <cfRule type="expression" dxfId="38" priority="43" stopIfTrue="1">
      <formula>H$6=""</formula>
    </cfRule>
  </conditionalFormatting>
  <conditionalFormatting sqref="H5:J6 D7:I37 I39:I51">
    <cfRule type="expression" dxfId="37" priority="39" stopIfTrue="1">
      <formula>D$6=""</formula>
    </cfRule>
  </conditionalFormatting>
  <conditionalFormatting sqref="H52:J63">
    <cfRule type="expression" dxfId="36" priority="3" stopIfTrue="1">
      <formula>H$6=""</formula>
    </cfRule>
  </conditionalFormatting>
  <conditionalFormatting sqref="J7:J50">
    <cfRule type="expression" dxfId="35" priority="4" stopIfTrue="1">
      <formula>J$6=""</formula>
    </cfRule>
  </conditionalFormatting>
  <dataValidations count="3">
    <dataValidation type="list" allowBlank="1" showInputMessage="1" showErrorMessage="1" sqref="B9:B22 B25:B36 B41:B49" xr:uid="{F3C11D5E-2141-5546-AF1F-2279D6DA74D8}">
      <formula1>program_revenues</formula1>
    </dataValidation>
    <dataValidation type="list" allowBlank="1" showInputMessage="1" showErrorMessage="1" sqref="B54:B63" xr:uid="{96AC2388-DB7C-8442-BE26-CB837586D707}">
      <formula1>general_revenues</formula1>
    </dataValidation>
    <dataValidation type="list" allowBlank="1" showInputMessage="1" showErrorMessage="1" sqref="B66:B70" xr:uid="{A7A9E828-3622-4441-839C-4C8E5DABEB87}">
      <formula1>transfers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86A5-B011-E64E-872B-AB2B6219B6C6}">
  <sheetPr>
    <tabColor theme="6"/>
  </sheetPr>
  <dimension ref="A1:J60"/>
  <sheetViews>
    <sheetView topLeftCell="A33" zoomScale="75" zoomScaleNormal="120" workbookViewId="0">
      <selection activeCell="A16" sqref="A16"/>
    </sheetView>
  </sheetViews>
  <sheetFormatPr baseColWidth="10" defaultRowHeight="13"/>
  <cols>
    <col min="1" max="1" width="26.33203125" style="120" customWidth="1"/>
    <col min="2" max="2" width="29.5" style="171" customWidth="1"/>
    <col min="3" max="3" width="13.6640625" style="120" customWidth="1"/>
    <col min="4" max="4" width="13.83203125" style="120" customWidth="1"/>
    <col min="5" max="5" width="14.1640625" style="120" customWidth="1"/>
    <col min="6" max="8" width="13.83203125" style="120" customWidth="1"/>
    <col min="9" max="9" width="13.6640625" style="120" customWidth="1"/>
    <col min="10" max="10" width="15.33203125" style="120" customWidth="1"/>
    <col min="11" max="16384" width="10.83203125" style="120"/>
  </cols>
  <sheetData>
    <row r="1" spans="1:10" ht="17">
      <c r="A1" s="80" t="s">
        <v>1062</v>
      </c>
      <c r="B1" s="182" t="str">
        <f>_xlfn.CONCAT('Master Info'!C2, ", ", 'Master Info'!$C$3)</f>
        <v>City of Clayton, California</v>
      </c>
      <c r="C1" s="179"/>
      <c r="D1" s="179"/>
      <c r="E1" s="179"/>
    </row>
    <row r="2" spans="1:10" ht="17">
      <c r="A2" s="85" t="s">
        <v>1088</v>
      </c>
      <c r="B2" s="183" t="s">
        <v>1068</v>
      </c>
      <c r="C2" s="179"/>
      <c r="D2" s="179"/>
      <c r="E2" s="179"/>
    </row>
    <row r="3" spans="1:10" ht="17">
      <c r="A3" s="85" t="s">
        <v>1063</v>
      </c>
      <c r="B3" s="183" t="s">
        <v>2482</v>
      </c>
      <c r="C3" s="179"/>
      <c r="D3" s="179"/>
      <c r="E3" s="179"/>
    </row>
    <row r="4" spans="1:10" ht="17" thickBot="1">
      <c r="A4" s="87" t="s">
        <v>1064</v>
      </c>
      <c r="B4" s="207">
        <f>'Master Info'!C4</f>
        <v>44742</v>
      </c>
      <c r="C4" s="179"/>
      <c r="D4" s="179"/>
      <c r="E4" s="179"/>
    </row>
    <row r="5" spans="1:10" ht="16">
      <c r="A5" s="91"/>
      <c r="B5" s="180"/>
      <c r="C5" s="181"/>
      <c r="D5" s="181"/>
      <c r="E5" s="181"/>
    </row>
    <row r="6" spans="1:10" ht="33" customHeight="1">
      <c r="C6" s="160" t="s">
        <v>1070</v>
      </c>
      <c r="D6" s="161" t="s">
        <v>1094</v>
      </c>
      <c r="E6" s="178" t="s">
        <v>1094</v>
      </c>
      <c r="F6" s="161" t="s">
        <v>1094</v>
      </c>
      <c r="G6" s="161" t="s">
        <v>1094</v>
      </c>
      <c r="H6" s="161" t="s">
        <v>1094</v>
      </c>
      <c r="I6" s="178" t="s">
        <v>1094</v>
      </c>
      <c r="J6" s="177"/>
    </row>
    <row r="7" spans="1:10" ht="16">
      <c r="A7" s="98" t="s">
        <v>1</v>
      </c>
      <c r="B7" s="159"/>
      <c r="C7" s="162" t="s">
        <v>1070</v>
      </c>
      <c r="D7" s="163" t="s">
        <v>1095</v>
      </c>
      <c r="E7" s="163" t="s">
        <v>1095</v>
      </c>
      <c r="F7" s="163" t="s">
        <v>1095</v>
      </c>
      <c r="G7" s="163" t="s">
        <v>1095</v>
      </c>
      <c r="H7" s="163" t="s">
        <v>1095</v>
      </c>
      <c r="I7" s="163" t="s">
        <v>1095</v>
      </c>
      <c r="J7" s="164" t="s">
        <v>2286</v>
      </c>
    </row>
    <row r="8" spans="1:10" ht="16">
      <c r="A8" s="104"/>
      <c r="B8" s="157" t="s">
        <v>3</v>
      </c>
      <c r="C8" s="106"/>
      <c r="D8" s="106"/>
      <c r="E8" s="105"/>
      <c r="F8" s="105"/>
      <c r="G8" s="105"/>
      <c r="H8" s="165"/>
      <c r="I8" s="165"/>
      <c r="J8" s="165"/>
    </row>
    <row r="9" spans="1:10" ht="15">
      <c r="A9" s="108" t="str">
        <f>IF(B9="", "Choose from drop-down --&gt;", _xlfn.XLOOKUP(B9,'Lookup Net Position'!$B$2:$B$595,'Lookup Net Position'!$D$2:$D$595))</f>
        <v>Choose from drop-down --&gt;</v>
      </c>
      <c r="B9" s="166"/>
      <c r="C9" s="208"/>
      <c r="D9" s="209"/>
      <c r="E9" s="209"/>
      <c r="F9" s="209"/>
      <c r="G9" s="209"/>
      <c r="H9" s="210"/>
      <c r="I9" s="210"/>
      <c r="J9" s="211">
        <f>SUM(C9:I9)</f>
        <v>0</v>
      </c>
    </row>
    <row r="10" spans="1:10" ht="15">
      <c r="A10" s="108" t="str">
        <f>IF(B10="", "Choose from drop-down --&gt;", _xlfn.XLOOKUP(B10,'Lookup Net Position'!$B$2:$B$595,'Lookup Net Position'!$D$2:$D$595))</f>
        <v>Choose from drop-down --&gt;</v>
      </c>
      <c r="B10" s="166"/>
      <c r="C10" s="208"/>
      <c r="D10" s="209"/>
      <c r="E10" s="209"/>
      <c r="F10" s="209"/>
      <c r="G10" s="209"/>
      <c r="H10" s="210"/>
      <c r="I10" s="210"/>
      <c r="J10" s="211">
        <f t="shared" ref="J10:J18" si="0">SUM(C10:I10)</f>
        <v>0</v>
      </c>
    </row>
    <row r="11" spans="1:10" ht="15">
      <c r="A11" s="108" t="str">
        <f>IF(B11="", "Choose from drop-down --&gt;", _xlfn.XLOOKUP(B11,'Lookup Net Position'!$B$2:$B$595,'Lookup Net Position'!$D$2:$D$595))</f>
        <v>Choose from drop-down --&gt;</v>
      </c>
      <c r="B11" s="166"/>
      <c r="C11" s="208"/>
      <c r="D11" s="209"/>
      <c r="E11" s="209"/>
      <c r="F11" s="209"/>
      <c r="G11" s="209"/>
      <c r="H11" s="210"/>
      <c r="I11" s="210"/>
      <c r="J11" s="211">
        <f t="shared" si="0"/>
        <v>0</v>
      </c>
    </row>
    <row r="12" spans="1:10" ht="15">
      <c r="A12" s="108" t="str">
        <f>IF(B12="", "Choose from drop-down --&gt;", _xlfn.XLOOKUP(B12,'Lookup Net Position'!$B$2:$B$595,'Lookup Net Position'!$D$2:$D$595))</f>
        <v>Choose from drop-down --&gt;</v>
      </c>
      <c r="B12" s="166"/>
      <c r="C12" s="208"/>
      <c r="D12" s="209"/>
      <c r="E12" s="209"/>
      <c r="F12" s="209"/>
      <c r="G12" s="209"/>
      <c r="H12" s="210"/>
      <c r="I12" s="210"/>
      <c r="J12" s="211">
        <f t="shared" si="0"/>
        <v>0</v>
      </c>
    </row>
    <row r="13" spans="1:10" ht="15">
      <c r="A13" s="108" t="str">
        <f>IF(B13="", "Choose from drop-down --&gt;", _xlfn.XLOOKUP(B13,'Lookup Net Position'!$B$2:$B$595,'Lookup Net Position'!$D$2:$D$595))</f>
        <v>Choose from drop-down --&gt;</v>
      </c>
      <c r="B13" s="166"/>
      <c r="C13" s="208"/>
      <c r="D13" s="209"/>
      <c r="E13" s="209"/>
      <c r="F13" s="209"/>
      <c r="G13" s="209"/>
      <c r="H13" s="210"/>
      <c r="I13" s="210"/>
      <c r="J13" s="211">
        <f t="shared" si="0"/>
        <v>0</v>
      </c>
    </row>
    <row r="14" spans="1:10" ht="15">
      <c r="A14" s="108" t="str">
        <f>IF(B14="", "Choose from drop-down --&gt;", _xlfn.XLOOKUP(B14,'Lookup Net Position'!$B$2:$B$595,'Lookup Net Position'!$D$2:$D$595))</f>
        <v>Choose from drop-down --&gt;</v>
      </c>
      <c r="B14" s="166"/>
      <c r="C14" s="208"/>
      <c r="D14" s="209"/>
      <c r="E14" s="209"/>
      <c r="F14" s="209"/>
      <c r="G14" s="209"/>
      <c r="H14" s="210"/>
      <c r="I14" s="210"/>
      <c r="J14" s="211">
        <f t="shared" si="0"/>
        <v>0</v>
      </c>
    </row>
    <row r="15" spans="1:10" ht="15">
      <c r="A15" s="108" t="str">
        <f>IF(B15="", "Choose from drop-down --&gt;", _xlfn.XLOOKUP(B15,'Lookup Net Position'!$B$2:$B$595,'Lookup Net Position'!$D$2:$D$595))</f>
        <v>Choose from drop-down --&gt;</v>
      </c>
      <c r="B15" s="166"/>
      <c r="C15" s="208"/>
      <c r="D15" s="209"/>
      <c r="E15" s="209"/>
      <c r="F15" s="209"/>
      <c r="G15" s="209"/>
      <c r="H15" s="210"/>
      <c r="I15" s="210"/>
      <c r="J15" s="211">
        <f t="shared" si="0"/>
        <v>0</v>
      </c>
    </row>
    <row r="16" spans="1:10" ht="15">
      <c r="A16" s="108" t="str">
        <f>IF(B16="", "Choose from drop-down --&gt;", _xlfn.XLOOKUP(B16,'Lookup Net Position'!$B$2:$B$595,'Lookup Net Position'!$D$2:$D$595))</f>
        <v>Choose from drop-down --&gt;</v>
      </c>
      <c r="B16" s="166"/>
      <c r="C16" s="208"/>
      <c r="D16" s="209"/>
      <c r="E16" s="209"/>
      <c r="F16" s="209"/>
      <c r="G16" s="209"/>
      <c r="H16" s="210"/>
      <c r="I16" s="210"/>
      <c r="J16" s="211">
        <f t="shared" si="0"/>
        <v>0</v>
      </c>
    </row>
    <row r="17" spans="1:10" ht="15">
      <c r="A17" s="108" t="str">
        <f>IF(B17="", "Choose from drop-down --&gt;", _xlfn.XLOOKUP(B17,'Lookup Net Position'!$B$2:$B$595,'Lookup Net Position'!$D$2:$D$595))</f>
        <v>Choose from drop-down --&gt;</v>
      </c>
      <c r="B17" s="166"/>
      <c r="C17" s="208"/>
      <c r="D17" s="209"/>
      <c r="E17" s="209"/>
      <c r="F17" s="209"/>
      <c r="G17" s="209"/>
      <c r="H17" s="210"/>
      <c r="I17" s="210"/>
      <c r="J17" s="211">
        <f t="shared" si="0"/>
        <v>0</v>
      </c>
    </row>
    <row r="18" spans="1:10" ht="15">
      <c r="A18" s="108" t="str">
        <f>IF(B18="", "Choose from drop-down --&gt;", _xlfn.XLOOKUP(B18,'Lookup Net Position'!$B$2:$B$595,'Lookup Net Position'!$D$2:$D$595))</f>
        <v>Choose from drop-down --&gt;</v>
      </c>
      <c r="B18" s="166"/>
      <c r="C18" s="208"/>
      <c r="D18" s="209"/>
      <c r="E18" s="209"/>
      <c r="F18" s="209"/>
      <c r="G18" s="209"/>
      <c r="H18" s="210"/>
      <c r="I18" s="210"/>
      <c r="J18" s="211">
        <f t="shared" si="0"/>
        <v>0</v>
      </c>
    </row>
    <row r="19" spans="1:10" ht="16">
      <c r="A19" s="167" t="s">
        <v>2483</v>
      </c>
      <c r="B19" s="168" t="s">
        <v>19</v>
      </c>
      <c r="C19" s="212">
        <f>SUM(C9:C18)</f>
        <v>0</v>
      </c>
      <c r="D19" s="212">
        <f>SUM(D9:D18)</f>
        <v>0</v>
      </c>
      <c r="E19" s="212">
        <f t="shared" ref="E19:I19" si="1">SUM(E9:E18)</f>
        <v>0</v>
      </c>
      <c r="F19" s="212">
        <f t="shared" si="1"/>
        <v>0</v>
      </c>
      <c r="G19" s="212">
        <f t="shared" si="1"/>
        <v>0</v>
      </c>
      <c r="H19" s="212">
        <f t="shared" si="1"/>
        <v>0</v>
      </c>
      <c r="I19" s="212">
        <f t="shared" si="1"/>
        <v>0</v>
      </c>
      <c r="J19" s="213">
        <f>SUM(C19:I19)</f>
        <v>0</v>
      </c>
    </row>
    <row r="20" spans="1:10" ht="15">
      <c r="A20" s="184"/>
      <c r="B20" s="185"/>
      <c r="C20" s="130"/>
      <c r="D20" s="130"/>
      <c r="E20" s="130"/>
      <c r="F20" s="130"/>
      <c r="G20" s="130"/>
      <c r="H20" s="186"/>
      <c r="I20" s="186"/>
      <c r="J20" s="187"/>
    </row>
    <row r="21" spans="1:10" ht="16">
      <c r="B21" s="157" t="s">
        <v>25</v>
      </c>
      <c r="C21" s="106"/>
      <c r="D21" s="106"/>
      <c r="E21" s="105"/>
      <c r="F21" s="105"/>
      <c r="G21" s="105"/>
      <c r="H21" s="165"/>
      <c r="I21" s="165"/>
      <c r="J21" s="165"/>
    </row>
    <row r="22" spans="1:10" ht="15">
      <c r="A22" s="108" t="str">
        <f>IF(B22="", "Choose from drop-down --&gt;", _xlfn.XLOOKUP(B22,'Lookup Net Position'!$B$2:$B$595,'Lookup Net Position'!$D$2:$D$595))</f>
        <v>Choose from drop-down --&gt;</v>
      </c>
      <c r="B22" s="166"/>
      <c r="C22" s="208"/>
      <c r="D22" s="208"/>
      <c r="E22" s="208"/>
      <c r="F22" s="208"/>
      <c r="G22" s="208"/>
      <c r="H22" s="214"/>
      <c r="I22" s="214"/>
      <c r="J22" s="215">
        <f>SUM(C22:I22)</f>
        <v>0</v>
      </c>
    </row>
    <row r="23" spans="1:10" ht="15">
      <c r="A23" s="108" t="str">
        <f>IF(B23="", "Choose from drop-down --&gt;", _xlfn.XLOOKUP(B23,'Lookup Net Position'!$B$2:$B$595,'Lookup Net Position'!$D$2:$D$595))</f>
        <v>Choose from drop-down --&gt;</v>
      </c>
      <c r="B23" s="166"/>
      <c r="C23" s="208"/>
      <c r="D23" s="208"/>
      <c r="E23" s="208"/>
      <c r="F23" s="208"/>
      <c r="G23" s="208"/>
      <c r="H23" s="216"/>
      <c r="I23" s="216"/>
      <c r="J23" s="215">
        <f t="shared" ref="J23:J31" si="2">SUM(C23:I23)</f>
        <v>0</v>
      </c>
    </row>
    <row r="24" spans="1:10" ht="15">
      <c r="A24" s="108" t="str">
        <f>IF(B24="", "Choose from drop-down --&gt;", _xlfn.XLOOKUP(B24,'Lookup Net Position'!$B$2:$B$595,'Lookup Net Position'!$D$2:$D$595))</f>
        <v>Choose from drop-down --&gt;</v>
      </c>
      <c r="B24" s="166"/>
      <c r="C24" s="208"/>
      <c r="D24" s="208"/>
      <c r="E24" s="208"/>
      <c r="F24" s="208"/>
      <c r="G24" s="208"/>
      <c r="H24" s="216"/>
      <c r="I24" s="216"/>
      <c r="J24" s="215">
        <f t="shared" si="2"/>
        <v>0</v>
      </c>
    </row>
    <row r="25" spans="1:10" ht="15">
      <c r="A25" s="108" t="str">
        <f>IF(B25="", "Choose from drop-down --&gt;", _xlfn.XLOOKUP(B25,'Lookup Net Position'!$B$2:$B$595,'Lookup Net Position'!$D$2:$D$595))</f>
        <v>Choose from drop-down --&gt;</v>
      </c>
      <c r="B25" s="166"/>
      <c r="C25" s="208"/>
      <c r="D25" s="208"/>
      <c r="E25" s="208"/>
      <c r="F25" s="208"/>
      <c r="G25" s="208"/>
      <c r="H25" s="216"/>
      <c r="I25" s="216"/>
      <c r="J25" s="215">
        <f t="shared" si="2"/>
        <v>0</v>
      </c>
    </row>
    <row r="26" spans="1:10" ht="15">
      <c r="A26" s="108" t="str">
        <f>IF(B26="", "Choose from drop-down --&gt;", _xlfn.XLOOKUP(B26,'Lookup Net Position'!$B$2:$B$595,'Lookup Net Position'!$D$2:$D$595))</f>
        <v>Choose from drop-down --&gt;</v>
      </c>
      <c r="B26" s="166"/>
      <c r="C26" s="208"/>
      <c r="D26" s="208"/>
      <c r="E26" s="208"/>
      <c r="F26" s="208"/>
      <c r="G26" s="208"/>
      <c r="H26" s="216"/>
      <c r="I26" s="216"/>
      <c r="J26" s="215">
        <f t="shared" si="2"/>
        <v>0</v>
      </c>
    </row>
    <row r="27" spans="1:10" ht="15">
      <c r="A27" s="108" t="str">
        <f>IF(B27="", "Choose from drop-down --&gt;", _xlfn.XLOOKUP(B27,'Lookup Net Position'!$B$2:$B$595,'Lookup Net Position'!$D$2:$D$595))</f>
        <v>Choose from drop-down --&gt;</v>
      </c>
      <c r="B27" s="166"/>
      <c r="C27" s="208"/>
      <c r="D27" s="208"/>
      <c r="E27" s="208"/>
      <c r="F27" s="208"/>
      <c r="G27" s="208"/>
      <c r="H27" s="216"/>
      <c r="I27" s="216"/>
      <c r="J27" s="215">
        <f t="shared" si="2"/>
        <v>0</v>
      </c>
    </row>
    <row r="28" spans="1:10" ht="15">
      <c r="A28" s="108" t="str">
        <f>IF(B28="", "Choose from drop-down --&gt;", _xlfn.XLOOKUP(B28,'Lookup Net Position'!$B$2:$B$595,'Lookup Net Position'!$D$2:$D$595))</f>
        <v>Choose from drop-down --&gt;</v>
      </c>
      <c r="B28" s="166"/>
      <c r="C28" s="209"/>
      <c r="D28" s="208"/>
      <c r="E28" s="208"/>
      <c r="F28" s="208"/>
      <c r="G28" s="208"/>
      <c r="H28" s="216"/>
      <c r="I28" s="216"/>
      <c r="J28" s="215">
        <f t="shared" si="2"/>
        <v>0</v>
      </c>
    </row>
    <row r="29" spans="1:10" ht="15">
      <c r="A29" s="108" t="str">
        <f>IF(B29="", "Choose from drop-down --&gt;", _xlfn.XLOOKUP(B29,'Lookup Net Position'!$B$2:$B$595,'Lookup Net Position'!$D$2:$D$595))</f>
        <v>Choose from drop-down --&gt;</v>
      </c>
      <c r="B29" s="166"/>
      <c r="C29" s="208"/>
      <c r="D29" s="209"/>
      <c r="E29" s="209"/>
      <c r="F29" s="209"/>
      <c r="G29" s="209"/>
      <c r="H29" s="210"/>
      <c r="I29" s="210"/>
      <c r="J29" s="215">
        <f t="shared" si="2"/>
        <v>0</v>
      </c>
    </row>
    <row r="30" spans="1:10" ht="15">
      <c r="A30" s="108" t="str">
        <f>IF(B30="", "Choose from drop-down --&gt;", _xlfn.XLOOKUP(B30,'Lookup Net Position'!$B$2:$B$595,'Lookup Net Position'!$D$2:$D$595))</f>
        <v>Choose from drop-down --&gt;</v>
      </c>
      <c r="B30" s="166"/>
      <c r="C30" s="208"/>
      <c r="D30" s="209"/>
      <c r="E30" s="209"/>
      <c r="F30" s="209"/>
      <c r="G30" s="209"/>
      <c r="H30" s="210"/>
      <c r="I30" s="210"/>
      <c r="J30" s="215">
        <f t="shared" si="2"/>
        <v>0</v>
      </c>
    </row>
    <row r="31" spans="1:10" ht="15">
      <c r="A31" s="108" t="str">
        <f>IF(B31="", "Choose from drop-down --&gt;", _xlfn.XLOOKUP(B31,'Lookup Net Position'!$B$2:$B$595,'Lookup Net Position'!$D$2:$D$595))</f>
        <v>Choose from drop-down --&gt;</v>
      </c>
      <c r="B31" s="166"/>
      <c r="C31" s="208"/>
      <c r="D31" s="209"/>
      <c r="E31" s="209"/>
      <c r="F31" s="209"/>
      <c r="G31" s="209"/>
      <c r="H31" s="210"/>
      <c r="I31" s="210"/>
      <c r="J31" s="215">
        <f t="shared" si="2"/>
        <v>0</v>
      </c>
    </row>
    <row r="32" spans="1:10" ht="16">
      <c r="A32" s="108" t="s">
        <v>2484</v>
      </c>
      <c r="B32" s="169" t="s">
        <v>40</v>
      </c>
      <c r="C32" s="217">
        <f>SUM(C22:C31)</f>
        <v>0</v>
      </c>
      <c r="D32" s="217">
        <f t="shared" ref="D32:I32" si="3">SUM(D22:D31)</f>
        <v>0</v>
      </c>
      <c r="E32" s="217">
        <f t="shared" si="3"/>
        <v>0</v>
      </c>
      <c r="F32" s="217">
        <f t="shared" si="3"/>
        <v>0</v>
      </c>
      <c r="G32" s="217">
        <f t="shared" si="3"/>
        <v>0</v>
      </c>
      <c r="H32" s="217">
        <f t="shared" si="3"/>
        <v>0</v>
      </c>
      <c r="I32" s="217">
        <f t="shared" si="3"/>
        <v>0</v>
      </c>
      <c r="J32" s="218">
        <f>SUM(C32:I32)</f>
        <v>0</v>
      </c>
    </row>
    <row r="33" spans="1:10" ht="15">
      <c r="A33" s="184"/>
      <c r="B33" s="185"/>
      <c r="C33" s="188"/>
      <c r="D33" s="188"/>
      <c r="E33" s="188"/>
      <c r="F33" s="188"/>
      <c r="G33" s="188"/>
      <c r="H33" s="188"/>
      <c r="I33" s="188"/>
      <c r="J33" s="189"/>
    </row>
    <row r="34" spans="1:10" ht="16">
      <c r="B34" s="136" t="s">
        <v>2489</v>
      </c>
      <c r="C34" s="190"/>
      <c r="D34" s="190"/>
      <c r="E34" s="190"/>
      <c r="F34" s="190"/>
      <c r="G34" s="190"/>
      <c r="H34" s="190"/>
      <c r="I34" s="190"/>
      <c r="J34" s="190"/>
    </row>
    <row r="35" spans="1:10" ht="15">
      <c r="A35" s="108" t="str">
        <f>IF(B35="", "Choose from drop-down --&gt;", _xlfn.XLOOKUP(B35,'Lookup Net Position'!$B$2:$B$595,'Lookup Net Position'!$D$2:$D$595))</f>
        <v>Choose from drop-down --&gt;</v>
      </c>
      <c r="B35" s="166"/>
      <c r="C35" s="208"/>
      <c r="D35" s="209"/>
      <c r="E35" s="209"/>
      <c r="F35" s="209"/>
      <c r="G35" s="209"/>
      <c r="H35" s="220"/>
      <c r="I35" s="220"/>
      <c r="J35" s="221">
        <f>SUM(C35:I35)</f>
        <v>0</v>
      </c>
    </row>
    <row r="36" spans="1:10" ht="15">
      <c r="A36" s="108" t="str">
        <f>IF(B36="", "Choose from drop-down --&gt;", _xlfn.XLOOKUP(B36,'Lookup Net Position'!$B$2:$B$595,'Lookup Net Position'!$D$2:$D$595))</f>
        <v>Choose from drop-down --&gt;</v>
      </c>
      <c r="B36" s="166"/>
      <c r="C36" s="208"/>
      <c r="D36" s="209"/>
      <c r="E36" s="209"/>
      <c r="F36" s="209"/>
      <c r="G36" s="209"/>
      <c r="H36" s="220"/>
      <c r="I36" s="220"/>
      <c r="J36" s="221">
        <f>SUM(C36:I36)</f>
        <v>0</v>
      </c>
    </row>
    <row r="37" spans="1:10" ht="15">
      <c r="A37" s="108" t="str">
        <f>IF(B37="", "Choose from drop-down --&gt;", _xlfn.XLOOKUP(B37,'Lookup Net Position'!$B$2:$B$595,'Lookup Net Position'!$D$2:$D$595))</f>
        <v>Choose from drop-down --&gt;</v>
      </c>
      <c r="B37" s="166"/>
      <c r="C37" s="208"/>
      <c r="D37" s="209"/>
      <c r="E37" s="209"/>
      <c r="F37" s="209"/>
      <c r="G37" s="209"/>
      <c r="H37" s="220"/>
      <c r="I37" s="220"/>
      <c r="J37" s="221">
        <f t="shared" ref="J37:J44" si="4">SUM(C37:I37)</f>
        <v>0</v>
      </c>
    </row>
    <row r="38" spans="1:10" ht="15">
      <c r="A38" s="108" t="str">
        <f>IF(B38="", "Choose from drop-down --&gt;", _xlfn.XLOOKUP(B38,'Lookup Net Position'!$B$2:$B$595,'Lookup Net Position'!$D$2:$D$595))</f>
        <v>Choose from drop-down --&gt;</v>
      </c>
      <c r="B38" s="166"/>
      <c r="C38" s="208"/>
      <c r="D38" s="209"/>
      <c r="E38" s="209"/>
      <c r="F38" s="209"/>
      <c r="G38" s="209"/>
      <c r="H38" s="220"/>
      <c r="I38" s="220"/>
      <c r="J38" s="221">
        <f t="shared" si="4"/>
        <v>0</v>
      </c>
    </row>
    <row r="39" spans="1:10" ht="15">
      <c r="A39" s="108" t="str">
        <f>IF(B39="", "Choose from drop-down --&gt;", _xlfn.XLOOKUP(B39,'Lookup Net Position'!$B$2:$B$595,'Lookup Net Position'!$D$2:$D$595))</f>
        <v>Choose from drop-down --&gt;</v>
      </c>
      <c r="B39" s="166"/>
      <c r="C39" s="208"/>
      <c r="D39" s="209"/>
      <c r="E39" s="209"/>
      <c r="F39" s="209"/>
      <c r="G39" s="209"/>
      <c r="H39" s="220"/>
      <c r="I39" s="220"/>
      <c r="J39" s="221">
        <f t="shared" si="4"/>
        <v>0</v>
      </c>
    </row>
    <row r="40" spans="1:10" ht="15">
      <c r="A40" s="108" t="str">
        <f>IF(B40="", "Choose from drop-down --&gt;", _xlfn.XLOOKUP(B40,'Lookup Net Position'!$B$2:$B$595,'Lookup Net Position'!$D$2:$D$595))</f>
        <v>Choose from drop-down --&gt;</v>
      </c>
      <c r="B40" s="166"/>
      <c r="C40" s="208"/>
      <c r="D40" s="209"/>
      <c r="E40" s="209"/>
      <c r="F40" s="209"/>
      <c r="G40" s="209"/>
      <c r="H40" s="220"/>
      <c r="I40" s="220"/>
      <c r="J40" s="221">
        <f t="shared" si="4"/>
        <v>0</v>
      </c>
    </row>
    <row r="41" spans="1:10" ht="15">
      <c r="A41" s="108" t="str">
        <f>IF(B41="", "Choose from drop-down --&gt;", _xlfn.XLOOKUP(B41,'Lookup Net Position'!$B$2:$B$595,'Lookup Net Position'!$D$2:$D$595))</f>
        <v>Choose from drop-down --&gt;</v>
      </c>
      <c r="B41" s="166"/>
      <c r="C41" s="208"/>
      <c r="D41" s="209"/>
      <c r="E41" s="209"/>
      <c r="F41" s="209"/>
      <c r="G41" s="209"/>
      <c r="H41" s="220"/>
      <c r="I41" s="220"/>
      <c r="J41" s="221">
        <f t="shared" si="4"/>
        <v>0</v>
      </c>
    </row>
    <row r="42" spans="1:10" ht="15">
      <c r="A42" s="108" t="str">
        <f>IF(B42="", "Choose from drop-down --&gt;", _xlfn.XLOOKUP(B42,'Lookup Net Position'!$B$2:$B$595,'Lookup Net Position'!$D$2:$D$595))</f>
        <v>Choose from drop-down --&gt;</v>
      </c>
      <c r="B42" s="166"/>
      <c r="C42" s="208"/>
      <c r="D42" s="209"/>
      <c r="E42" s="209"/>
      <c r="F42" s="209"/>
      <c r="G42" s="209"/>
      <c r="H42" s="220"/>
      <c r="I42" s="220"/>
      <c r="J42" s="221">
        <f t="shared" si="4"/>
        <v>0</v>
      </c>
    </row>
    <row r="43" spans="1:10" ht="15">
      <c r="A43" s="108" t="str">
        <f>IF(B43="", "Choose from drop-down --&gt;", _xlfn.XLOOKUP(B43,'Lookup Net Position'!$B$2:$B$595,'Lookup Net Position'!$D$2:$D$595))</f>
        <v>Choose from drop-down --&gt;</v>
      </c>
      <c r="B43" s="166"/>
      <c r="C43" s="208"/>
      <c r="D43" s="209"/>
      <c r="E43" s="209"/>
      <c r="F43" s="209"/>
      <c r="G43" s="209"/>
      <c r="H43" s="220"/>
      <c r="I43" s="220"/>
      <c r="J43" s="221">
        <f t="shared" si="4"/>
        <v>0</v>
      </c>
    </row>
    <row r="44" spans="1:10" ht="15">
      <c r="A44" s="108" t="str">
        <f>IF(B44="", "Choose from drop-down --&gt;", _xlfn.XLOOKUP(B44,'Lookup Net Position'!$B$2:$B$595,'Lookup Net Position'!$D$2:$D$595))</f>
        <v>Choose from drop-down --&gt;</v>
      </c>
      <c r="B44" s="166"/>
      <c r="C44" s="208"/>
      <c r="D44" s="209"/>
      <c r="E44" s="209"/>
      <c r="F44" s="209"/>
      <c r="G44" s="209"/>
      <c r="H44" s="220"/>
      <c r="I44" s="220"/>
      <c r="J44" s="221">
        <f t="shared" si="4"/>
        <v>0</v>
      </c>
    </row>
    <row r="45" spans="1:10" ht="16">
      <c r="A45" s="108" t="s">
        <v>2485</v>
      </c>
      <c r="B45" s="169" t="s">
        <v>45</v>
      </c>
      <c r="C45" s="217">
        <f t="shared" ref="C45:I45" si="5">SUM(C35:C44)</f>
        <v>0</v>
      </c>
      <c r="D45" s="217">
        <f t="shared" si="5"/>
        <v>0</v>
      </c>
      <c r="E45" s="217">
        <f t="shared" si="5"/>
        <v>0</v>
      </c>
      <c r="F45" s="217">
        <f t="shared" si="5"/>
        <v>0</v>
      </c>
      <c r="G45" s="217">
        <f t="shared" si="5"/>
        <v>0</v>
      </c>
      <c r="H45" s="217">
        <f t="shared" si="5"/>
        <v>0</v>
      </c>
      <c r="I45" s="217">
        <f t="shared" si="5"/>
        <v>0</v>
      </c>
      <c r="J45" s="217">
        <f>SUM(C45:I45)</f>
        <v>0</v>
      </c>
    </row>
    <row r="46" spans="1:10" ht="15">
      <c r="A46" s="184"/>
      <c r="B46" s="185"/>
      <c r="C46" s="188"/>
      <c r="D46" s="188"/>
      <c r="E46" s="188"/>
      <c r="F46" s="188"/>
      <c r="G46" s="188"/>
      <c r="H46" s="188"/>
      <c r="I46" s="188"/>
      <c r="J46" s="188"/>
    </row>
    <row r="47" spans="1:10" ht="16">
      <c r="B47" s="136" t="s">
        <v>1084</v>
      </c>
      <c r="C47" s="190"/>
      <c r="D47" s="190"/>
      <c r="E47" s="190"/>
      <c r="F47" s="190"/>
      <c r="G47" s="190"/>
      <c r="H47" s="190"/>
      <c r="I47" s="190"/>
      <c r="J47" s="190"/>
    </row>
    <row r="48" spans="1:10" ht="15">
      <c r="A48" s="108" t="str">
        <f>IF(B48="", "Choose from drop-down --&gt;", _xlfn.XLOOKUP(B48,'Lookup Net Position'!$B$2:$B$609,'Lookup Net Position'!$D$2:$D$609))</f>
        <v>Choose from drop-down --&gt;</v>
      </c>
      <c r="B48" s="166"/>
      <c r="C48" s="208"/>
      <c r="D48" s="208"/>
      <c r="E48" s="208"/>
      <c r="F48" s="208"/>
      <c r="G48" s="208"/>
      <c r="H48" s="214"/>
      <c r="I48" s="214"/>
      <c r="J48" s="215">
        <f>SUM(C48:I48)</f>
        <v>0</v>
      </c>
    </row>
    <row r="49" spans="1:10" ht="15">
      <c r="A49" s="108" t="str">
        <f>IF(B49="", "Choose from drop-down --&gt;", _xlfn.XLOOKUP(B49,'Lookup Net Position'!$B$2:$B$609,'Lookup Net Position'!$D$2:$D$609))</f>
        <v>Choose from drop-down --&gt;</v>
      </c>
      <c r="B49" s="166"/>
      <c r="C49" s="209"/>
      <c r="D49" s="208"/>
      <c r="E49" s="208"/>
      <c r="F49" s="208"/>
      <c r="G49" s="208"/>
      <c r="H49" s="216"/>
      <c r="I49" s="216"/>
      <c r="J49" s="215">
        <f t="shared" ref="J49:J58" si="6">SUM(C49:I49)</f>
        <v>0</v>
      </c>
    </row>
    <row r="50" spans="1:10" ht="15">
      <c r="A50" s="108" t="str">
        <f>IF(B50="", "Choose from drop-down --&gt;", _xlfn.XLOOKUP(B50,'Lookup Net Position'!$B$2:$B$609,'Lookup Net Position'!$D$2:$D$609))</f>
        <v>Choose from drop-down --&gt;</v>
      </c>
      <c r="B50" s="166"/>
      <c r="C50" s="208"/>
      <c r="D50" s="209"/>
      <c r="E50" s="209"/>
      <c r="F50" s="209"/>
      <c r="G50" s="209"/>
      <c r="H50" s="210"/>
      <c r="I50" s="210"/>
      <c r="J50" s="215">
        <f t="shared" si="6"/>
        <v>0</v>
      </c>
    </row>
    <row r="51" spans="1:10" ht="15">
      <c r="A51" s="108" t="str">
        <f>IF(B51="", "Choose from drop-down --&gt;", _xlfn.XLOOKUP(B51,'Lookup Net Position'!$B$2:$B$609,'Lookup Net Position'!$D$2:$D$609))</f>
        <v>Choose from drop-down --&gt;</v>
      </c>
      <c r="B51" s="166"/>
      <c r="C51" s="208"/>
      <c r="D51" s="209"/>
      <c r="E51" s="209"/>
      <c r="F51" s="209"/>
      <c r="G51" s="209"/>
      <c r="H51" s="210"/>
      <c r="I51" s="210"/>
      <c r="J51" s="215">
        <f t="shared" si="6"/>
        <v>0</v>
      </c>
    </row>
    <row r="52" spans="1:10" ht="15">
      <c r="A52" s="108" t="str">
        <f>IF(B52="", "Choose from drop-down --&gt;", _xlfn.XLOOKUP(B52,'Lookup Net Position'!$B$2:$B$609,'Lookup Net Position'!$D$2:$D$609))</f>
        <v>Choose from drop-down --&gt;</v>
      </c>
      <c r="B52" s="166"/>
      <c r="C52" s="208"/>
      <c r="D52" s="209"/>
      <c r="E52" s="209"/>
      <c r="F52" s="209"/>
      <c r="G52" s="209"/>
      <c r="H52" s="210"/>
      <c r="I52" s="210"/>
      <c r="J52" s="215">
        <f t="shared" si="6"/>
        <v>0</v>
      </c>
    </row>
    <row r="53" spans="1:10" ht="15">
      <c r="A53" s="108" t="str">
        <f>IF(B53="", "Choose from drop-down --&gt;", _xlfn.XLOOKUP(B53,'Lookup Net Position'!$B$2:$B$609,'Lookup Net Position'!$D$2:$D$609))</f>
        <v>Choose from drop-down --&gt;</v>
      </c>
      <c r="B53" s="166"/>
      <c r="C53" s="208"/>
      <c r="D53" s="209"/>
      <c r="E53" s="209"/>
      <c r="F53" s="209"/>
      <c r="G53" s="209"/>
      <c r="H53" s="210"/>
      <c r="I53" s="210"/>
      <c r="J53" s="215">
        <f t="shared" si="6"/>
        <v>0</v>
      </c>
    </row>
    <row r="54" spans="1:10" ht="15">
      <c r="A54" s="108" t="str">
        <f>IF(B54="", "Choose from drop-down --&gt;", _xlfn.XLOOKUP(B54,'Lookup Net Position'!$B$2:$B$609,'Lookup Net Position'!$D$2:$D$609))</f>
        <v>Choose from drop-down --&gt;</v>
      </c>
      <c r="B54" s="166"/>
      <c r="C54" s="208"/>
      <c r="D54" s="209"/>
      <c r="E54" s="209"/>
      <c r="F54" s="209"/>
      <c r="G54" s="209"/>
      <c r="H54" s="210"/>
      <c r="I54" s="210"/>
      <c r="J54" s="215">
        <f t="shared" si="6"/>
        <v>0</v>
      </c>
    </row>
    <row r="55" spans="1:10" ht="15">
      <c r="A55" s="108" t="str">
        <f>IF(B55="", "Choose from drop-down --&gt;", _xlfn.XLOOKUP(B55,'Lookup Net Position'!$B$2:$B$609,'Lookup Net Position'!$D$2:$D$609))</f>
        <v>Choose from drop-down --&gt;</v>
      </c>
      <c r="B55" s="166"/>
      <c r="C55" s="208"/>
      <c r="D55" s="209"/>
      <c r="E55" s="209"/>
      <c r="F55" s="209"/>
      <c r="G55" s="209"/>
      <c r="H55" s="210"/>
      <c r="I55" s="210"/>
      <c r="J55" s="215">
        <f t="shared" si="6"/>
        <v>0</v>
      </c>
    </row>
    <row r="56" spans="1:10" ht="15">
      <c r="A56" s="108" t="str">
        <f>IF(B56="", "Choose from drop-down --&gt;", _xlfn.XLOOKUP(B56,'Lookup Net Position'!$B$2:$B$609,'Lookup Net Position'!$D$2:$D$609))</f>
        <v>Choose from drop-down --&gt;</v>
      </c>
      <c r="B56" s="166"/>
      <c r="C56" s="208"/>
      <c r="D56" s="209"/>
      <c r="E56" s="209"/>
      <c r="F56" s="209"/>
      <c r="G56" s="209"/>
      <c r="H56" s="210"/>
      <c r="I56" s="210"/>
      <c r="J56" s="215">
        <f t="shared" si="6"/>
        <v>0</v>
      </c>
    </row>
    <row r="57" spans="1:10" ht="15">
      <c r="A57" s="108" t="str">
        <f>IF(B57="", "Choose from drop-down --&gt;", _xlfn.XLOOKUP(B57,'Lookup Net Position'!$B$2:$B$609,'Lookup Net Position'!$D$2:$D$609))</f>
        <v>Choose from drop-down --&gt;</v>
      </c>
      <c r="B57" s="166"/>
      <c r="C57" s="208"/>
      <c r="D57" s="209"/>
      <c r="E57" s="209"/>
      <c r="F57" s="209"/>
      <c r="G57" s="209"/>
      <c r="H57" s="210"/>
      <c r="I57" s="210"/>
      <c r="J57" s="215">
        <f t="shared" si="6"/>
        <v>0</v>
      </c>
    </row>
    <row r="58" spans="1:10" ht="15">
      <c r="A58" s="108" t="str">
        <f>IF(B58="", "Choose from drop-down --&gt;", _xlfn.XLOOKUP(B58,'Lookup Net Position'!$B$2:$B$609,'Lookup Net Position'!$D$2:$D$609))</f>
        <v>Choose from drop-down --&gt;</v>
      </c>
      <c r="B58" s="166"/>
      <c r="C58" s="208"/>
      <c r="D58" s="209"/>
      <c r="E58" s="209"/>
      <c r="F58" s="209"/>
      <c r="G58" s="209"/>
      <c r="H58" s="210"/>
      <c r="I58" s="210"/>
      <c r="J58" s="215">
        <f t="shared" si="6"/>
        <v>0</v>
      </c>
    </row>
    <row r="59" spans="1:10" ht="16">
      <c r="A59" s="108" t="s">
        <v>1085</v>
      </c>
      <c r="B59" s="169" t="s">
        <v>2486</v>
      </c>
      <c r="C59" s="217">
        <f t="shared" ref="C59:H59" si="7">SUM(C48:C58)</f>
        <v>0</v>
      </c>
      <c r="D59" s="217">
        <f t="shared" si="7"/>
        <v>0</v>
      </c>
      <c r="E59" s="217">
        <f t="shared" si="7"/>
        <v>0</v>
      </c>
      <c r="F59" s="217">
        <f t="shared" si="7"/>
        <v>0</v>
      </c>
      <c r="G59" s="217">
        <f t="shared" si="7"/>
        <v>0</v>
      </c>
      <c r="H59" s="218">
        <f t="shared" si="7"/>
        <v>0</v>
      </c>
      <c r="I59" s="218">
        <f t="shared" ref="I59" si="8">SUM(I48:I58)</f>
        <v>0</v>
      </c>
      <c r="J59" s="218">
        <f>SUM(C59:I59)</f>
        <v>0</v>
      </c>
    </row>
    <row r="60" spans="1:10" ht="32">
      <c r="A60" s="114" t="s">
        <v>2487</v>
      </c>
      <c r="B60" s="170" t="s">
        <v>2488</v>
      </c>
      <c r="C60" s="219">
        <f>SUM(C59, C45, C32)</f>
        <v>0</v>
      </c>
      <c r="D60" s="219">
        <f t="shared" ref="D60:J60" si="9">SUM(D59, D45, D32)</f>
        <v>0</v>
      </c>
      <c r="E60" s="219">
        <f t="shared" si="9"/>
        <v>0</v>
      </c>
      <c r="F60" s="219"/>
      <c r="G60" s="219">
        <f t="shared" si="9"/>
        <v>0</v>
      </c>
      <c r="H60" s="219">
        <f t="shared" si="9"/>
        <v>0</v>
      </c>
      <c r="I60" s="219">
        <f t="shared" si="9"/>
        <v>0</v>
      </c>
      <c r="J60" s="219">
        <f t="shared" si="9"/>
        <v>0</v>
      </c>
    </row>
  </sheetData>
  <conditionalFormatting sqref="D8:G18 D21:G31 C32:I33 D35:G44 C45:I46 D48:G58 C59:G59">
    <cfRule type="expression" dxfId="34" priority="2" stopIfTrue="1">
      <formula>C$6=""</formula>
    </cfRule>
  </conditionalFormatting>
  <conditionalFormatting sqref="D7:I7">
    <cfRule type="expression" dxfId="33" priority="1" stopIfTrue="1">
      <formula>D$7=""</formula>
    </cfRule>
  </conditionalFormatting>
  <conditionalFormatting sqref="J45:J46">
    <cfRule type="expression" dxfId="32" priority="3" stopIfTrue="1">
      <formula>I$6=""</formula>
    </cfRule>
  </conditionalFormatting>
  <dataValidations count="6">
    <dataValidation type="list" allowBlank="1" showInputMessage="1" showErrorMessage="1" sqref="C6" xr:uid="{6093D518-EE2C-8F4C-A028-BF71F269D00B}">
      <formula1>"General Fund, Special Revenue Fund, Capital Project, Debt Service, Other"</formula1>
    </dataValidation>
    <dataValidation type="list" allowBlank="1" showInputMessage="1" showErrorMessage="1" sqref="D6:J6" xr:uid="{0D7B8D02-DC8C-0B46-ABA0-A3421D2F5523}">
      <formula1>"Select fund type or delete column, General Fund, Special Revenue Fund, Capital Project, Debt Service, Other"</formula1>
    </dataValidation>
    <dataValidation type="list" allowBlank="1" showInputMessage="1" showErrorMessage="1" sqref="B9:B18" xr:uid="{B2665086-3AD7-4E48-B875-3BE4D2879C8C}">
      <formula1>mod_accrual_assets</formula1>
    </dataValidation>
    <dataValidation type="list" allowBlank="1" showInputMessage="1" showErrorMessage="1" sqref="B22:B31" xr:uid="{24181F37-3456-9247-9E1E-6FECB2D9D2BE}">
      <formula1>mod_accrual_liabilities</formula1>
    </dataValidation>
    <dataValidation type="list" allowBlank="1" showInputMessage="1" showErrorMessage="1" sqref="B35:B44" xr:uid="{F3338617-471A-9B44-B8EE-22BB68A4E1B9}">
      <formula1>mod_accrual_deferred_inflows</formula1>
    </dataValidation>
    <dataValidation type="list" allowBlank="1" showInputMessage="1" showErrorMessage="1" sqref="B48:B58" xr:uid="{51E25186-1EB2-CD4B-B4A7-8C43F9322904}">
      <formula1>fund_balance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23</vt:i4>
      </vt:variant>
    </vt:vector>
  </HeadingPairs>
  <TitlesOfParts>
    <vt:vector size="38" baseType="lpstr">
      <vt:lpstr>Lookup Net Position</vt:lpstr>
      <vt:lpstr>Lookup GovWide Stmt Activities</vt:lpstr>
      <vt:lpstr>Lookup PropFunds</vt:lpstr>
      <vt:lpstr>Lookup PropFunds CashFlows</vt:lpstr>
      <vt:lpstr>Lookup GovFund Stmt Rev Exp Ch</vt:lpstr>
      <vt:lpstr>Master Info</vt:lpstr>
      <vt:lpstr>Statement of Net Position</vt:lpstr>
      <vt:lpstr>Statement of Activities</vt:lpstr>
      <vt:lpstr>GovFund Balance Sheet</vt:lpstr>
      <vt:lpstr>Reconciliation Balance Sheet</vt:lpstr>
      <vt:lpstr>GovFund Stmt of Rev Exp and Chg</vt:lpstr>
      <vt:lpstr>Reconciliation of Rev Exp</vt:lpstr>
      <vt:lpstr>Prop Funds - Net Position</vt:lpstr>
      <vt:lpstr>PropFund Stmt of Rev Exp and Ch</vt:lpstr>
      <vt:lpstr>Prop Fund Cash Flows</vt:lpstr>
      <vt:lpstr>capital_contributions</vt:lpstr>
      <vt:lpstr>cash_flows_capital</vt:lpstr>
      <vt:lpstr>cash_flows_investing</vt:lpstr>
      <vt:lpstr>cash_flows_noncapital_financing_activities</vt:lpstr>
      <vt:lpstr>cash_flows_op_activities</vt:lpstr>
      <vt:lpstr>current_assets</vt:lpstr>
      <vt:lpstr>current_liabilities</vt:lpstr>
      <vt:lpstr>deferred_inflows</vt:lpstr>
      <vt:lpstr>deferred_outflows</vt:lpstr>
      <vt:lpstr>fund_balance</vt:lpstr>
      <vt:lpstr>general_revenues</vt:lpstr>
      <vt:lpstr>mod_accrual_assets</vt:lpstr>
      <vt:lpstr>mod_accrual_deferred_inflows</vt:lpstr>
      <vt:lpstr>mod_accrual_liabilities</vt:lpstr>
      <vt:lpstr>net_position</vt:lpstr>
      <vt:lpstr>noncurrent_assets</vt:lpstr>
      <vt:lpstr>noncurrent_liabilities</vt:lpstr>
      <vt:lpstr>nonoperating_revenues</vt:lpstr>
      <vt:lpstr>operating_expenses</vt:lpstr>
      <vt:lpstr>operating_revenues</vt:lpstr>
      <vt:lpstr>other_financing_sources</vt:lpstr>
      <vt:lpstr>program_revenues</vt:lpstr>
      <vt:lpstr>transfers</vt:lpstr>
    </vt:vector>
  </TitlesOfParts>
  <Company>Bryce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Ahmed, Sarrah</cp:lastModifiedBy>
  <dcterms:created xsi:type="dcterms:W3CDTF">2023-07-21T19:59:00Z</dcterms:created>
  <dcterms:modified xsi:type="dcterms:W3CDTF">2024-05-01T06:51:33Z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