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app/static/input_files/"/>
    </mc:Choice>
  </mc:AlternateContent>
  <xr:revisionPtr revIDLastSave="0" documentId="8_{5C33A139-C6DA-1646-974A-71E2D7B9E120}" xr6:coauthVersionLast="47" xr6:coauthVersionMax="47" xr10:uidLastSave="{00000000-0000-0000-0000-000000000000}"/>
  <bookViews>
    <workbookView xWindow="1220" yWindow="500" windowWidth="28800" windowHeight="17500" tabRatio="834" activeTab="6" xr2:uid="{00000000-000D-0000-FFFF-FFFF00000000}"/>
  </bookViews>
  <sheets>
    <sheet name="Label Dropdowns" sheetId="8" r:id="rId1"/>
    <sheet name="Statement of activities labels" sheetId="20" r:id="rId2"/>
    <sheet name="Master Info" sheetId="13" r:id="rId3"/>
    <sheet name="Statement of Net Position" sheetId="9" r:id="rId4"/>
    <sheet name="Statement of Activities" sheetId="19" r:id="rId5"/>
    <sheet name="GovFund Stmt of Rev Exp and Chg" sheetId="15" r:id="rId6"/>
    <sheet name="Prop Funds - Net Position" sheetId="21" r:id="rId7"/>
  </sheets>
  <externalReferences>
    <externalReference r:id="rId8"/>
  </externalReferences>
  <definedNames>
    <definedName name="_xlnm._FilterDatabase" localSheetId="5" hidden="1">'GovFund Stmt of Rev Exp and Chg'!#REF!</definedName>
    <definedName name="_xlnm._FilterDatabase" localSheetId="0" hidden="1">'Label Dropdowns'!$A$1:$C$522</definedName>
    <definedName name="_xlnm._FilterDatabase" localSheetId="6" hidden="1">'Prop Funds - Net Position'!$B$26:$B$37</definedName>
    <definedName name="_xlnm._FilterDatabase" localSheetId="4" hidden="1">'Statement of Activities'!$B$25:$B$36</definedName>
    <definedName name="_xlnm._FilterDatabase" localSheetId="3" hidden="1">'Statement of Net Position'!$B$25:$B$36</definedName>
    <definedName name="current_assets" localSheetId="6">'[1]Label Dropdowns'!$B$2:$B$204</definedName>
    <definedName name="current_assets">'Label Dropdowns'!$B$2:$B$204</definedName>
    <definedName name="current_liabilities" localSheetId="6">'[1]Label Dropdowns'!$B$205:$B$319</definedName>
    <definedName name="current_liabilities">'Label Dropdowns'!$B$205:$B$319</definedName>
    <definedName name="deferred_inflows" localSheetId="6">'[1]Label Dropdowns'!$B$320:$B$342</definedName>
    <definedName name="deferred_inflows">'Label Dropdowns'!$B$320:$B$342</definedName>
    <definedName name="deferred_outflows" localSheetId="6">'[1]Label Dropdowns'!$B$343:$B$359</definedName>
    <definedName name="deferred_outflows">'Label Dropdowns'!$B$343:$B$359</definedName>
    <definedName name="general_revenues" localSheetId="6">'[1]Statement of activities labels'!$B$112:$B$203</definedName>
    <definedName name="general_revenues">'Statement of activities labels'!$B$112:$B$203</definedName>
    <definedName name="net_position" localSheetId="6">'[1]Label Dropdowns'!$B$360:$B$381</definedName>
    <definedName name="net_position">'Label Dropdowns'!$B$360:$B$381</definedName>
    <definedName name="noncurrent_assets" localSheetId="6">'[1]Label Dropdowns'!$B$382:$B$475</definedName>
    <definedName name="noncurrent_assets">'Label Dropdowns'!$B$382:$B$475</definedName>
    <definedName name="noncurrent_liabilities" localSheetId="6">'[1]Label Dropdowns'!$B$476:$B$522</definedName>
    <definedName name="noncurrent_liabilities">'Label Dropdowns'!$B$476:$B$522</definedName>
    <definedName name="program_revenues" localSheetId="6">'[1]Statement of activities labels'!$B$2:$B$111</definedName>
    <definedName name="program_revenues">'Statement of activities labels'!$B$2:$B$111</definedName>
    <definedName name="transfers" localSheetId="6">'[1]Statement of activities labels'!$B$204:$B$217</definedName>
    <definedName name="transfers">'Statement of activities labels'!$B$204:$B$217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9" l="1"/>
  <c r="E77" i="9"/>
  <c r="F77" i="9"/>
  <c r="C77" i="9"/>
  <c r="F38" i="9"/>
  <c r="D38" i="9"/>
  <c r="E38" i="9"/>
  <c r="C38" i="9"/>
  <c r="J7" i="21"/>
  <c r="J70" i="21" s="1"/>
  <c r="J37" i="21"/>
  <c r="J36" i="21"/>
  <c r="J35" i="21"/>
  <c r="J34" i="21"/>
  <c r="J33" i="21"/>
  <c r="E78" i="21"/>
  <c r="F78" i="21"/>
  <c r="G78" i="21"/>
  <c r="H78" i="21"/>
  <c r="I78" i="21"/>
  <c r="D78" i="21"/>
  <c r="F66" i="21"/>
  <c r="G66" i="21"/>
  <c r="E65" i="21"/>
  <c r="F65" i="21"/>
  <c r="G65" i="21"/>
  <c r="H65" i="21"/>
  <c r="H66" i="21" s="1"/>
  <c r="I65" i="21"/>
  <c r="I66" i="21" s="1"/>
  <c r="C66" i="21"/>
  <c r="D65" i="21"/>
  <c r="D66" i="21" s="1"/>
  <c r="E54" i="21"/>
  <c r="F54" i="21"/>
  <c r="G54" i="21"/>
  <c r="H54" i="21"/>
  <c r="I54" i="21"/>
  <c r="D54" i="21"/>
  <c r="C65" i="21"/>
  <c r="C54" i="21"/>
  <c r="F39" i="21"/>
  <c r="G39" i="21"/>
  <c r="I39" i="21"/>
  <c r="D39" i="21"/>
  <c r="C39" i="21"/>
  <c r="E38" i="21"/>
  <c r="E39" i="21" s="1"/>
  <c r="F38" i="21"/>
  <c r="G38" i="21"/>
  <c r="H38" i="21"/>
  <c r="I38" i="21"/>
  <c r="D38" i="21"/>
  <c r="C38" i="21"/>
  <c r="E24" i="21"/>
  <c r="F24" i="21"/>
  <c r="G24" i="21"/>
  <c r="H24" i="21"/>
  <c r="H39" i="21" s="1"/>
  <c r="I24" i="21"/>
  <c r="D24" i="21"/>
  <c r="C24" i="21"/>
  <c r="B1" i="21"/>
  <c r="B4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43" i="21"/>
  <c r="A44" i="21"/>
  <c r="A45" i="21"/>
  <c r="A46" i="21"/>
  <c r="A47" i="21"/>
  <c r="A48" i="21"/>
  <c r="A49" i="21"/>
  <c r="A50" i="21"/>
  <c r="A51" i="21"/>
  <c r="A52" i="21"/>
  <c r="A53" i="21"/>
  <c r="A56" i="21"/>
  <c r="A57" i="21"/>
  <c r="A58" i="21"/>
  <c r="A59" i="21"/>
  <c r="A60" i="21"/>
  <c r="A61" i="21"/>
  <c r="A62" i="21"/>
  <c r="A63" i="21"/>
  <c r="A64" i="21"/>
  <c r="A69" i="21"/>
  <c r="A70" i="21"/>
  <c r="A71" i="21"/>
  <c r="A72" i="21"/>
  <c r="A73" i="21"/>
  <c r="A74" i="21"/>
  <c r="A75" i="21"/>
  <c r="A76" i="21"/>
  <c r="A77" i="21"/>
  <c r="C78" i="21"/>
  <c r="D6" i="9"/>
  <c r="J32" i="21" l="1"/>
  <c r="J76" i="21"/>
  <c r="J10" i="21"/>
  <c r="J46" i="21"/>
  <c r="J45" i="21"/>
  <c r="J20" i="21"/>
  <c r="J12" i="21"/>
  <c r="J27" i="21"/>
  <c r="J53" i="21"/>
  <c r="J64" i="21"/>
  <c r="J69" i="21"/>
  <c r="J18" i="21"/>
  <c r="J26" i="21"/>
  <c r="J48" i="21"/>
  <c r="J51" i="21"/>
  <c r="J62" i="21"/>
  <c r="J77" i="21"/>
  <c r="J75" i="21"/>
  <c r="J61" i="21"/>
  <c r="J74" i="21"/>
  <c r="J73" i="21"/>
  <c r="J47" i="21"/>
  <c r="J16" i="21"/>
  <c r="J60" i="21"/>
  <c r="E66" i="21"/>
  <c r="J22" i="21"/>
  <c r="J14" i="21"/>
  <c r="J29" i="21"/>
  <c r="J44" i="21"/>
  <c r="J66" i="21"/>
  <c r="J58" i="21"/>
  <c r="J21" i="21"/>
  <c r="J13" i="21"/>
  <c r="J28" i="21"/>
  <c r="J54" i="21"/>
  <c r="J65" i="21"/>
  <c r="J57" i="21"/>
  <c r="J72" i="21"/>
  <c r="J71" i="21"/>
  <c r="J17" i="21"/>
  <c r="J50" i="21"/>
  <c r="J31" i="21"/>
  <c r="J49" i="21"/>
  <c r="J23" i="21"/>
  <c r="J15" i="21"/>
  <c r="J30" i="21"/>
  <c r="J56" i="21"/>
  <c r="J59" i="21"/>
  <c r="J19" i="21"/>
  <c r="J11" i="21"/>
  <c r="J43" i="21"/>
  <c r="J52" i="21"/>
  <c r="J63" i="21"/>
  <c r="J78" i="21"/>
  <c r="J38" i="21"/>
  <c r="G41" i="19"/>
  <c r="G42" i="19"/>
  <c r="G43" i="19"/>
  <c r="G50" i="19" s="1"/>
  <c r="G44" i="19"/>
  <c r="G45" i="19"/>
  <c r="G46" i="19"/>
  <c r="G47" i="19"/>
  <c r="G48" i="19"/>
  <c r="G49" i="19"/>
  <c r="J24" i="21" l="1"/>
  <c r="J39" i="21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G72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6" i="15" s="1"/>
  <c r="I35" i="15"/>
  <c r="I59" i="15"/>
  <c r="I69" i="15"/>
  <c r="B4" i="19"/>
  <c r="C50" i="19"/>
  <c r="C37" i="19"/>
  <c r="C23" i="19"/>
  <c r="D37" i="9"/>
  <c r="E6" i="9"/>
  <c r="E11" i="9" s="1"/>
  <c r="F6" i="9"/>
  <c r="F23" i="9" s="1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C37" i="9"/>
  <c r="E92" i="9" l="1"/>
  <c r="E25" i="9"/>
  <c r="E41" i="9"/>
  <c r="E54" i="9"/>
  <c r="E67" i="9"/>
  <c r="I76" i="19"/>
  <c r="I55" i="19"/>
  <c r="I63" i="19"/>
  <c r="I47" i="19"/>
  <c r="I31" i="19"/>
  <c r="I11" i="19"/>
  <c r="I19" i="19"/>
  <c r="I77" i="19"/>
  <c r="I56" i="19"/>
  <c r="I54" i="19"/>
  <c r="I64" i="19" s="1"/>
  <c r="I71" i="19" s="1"/>
  <c r="I48" i="19"/>
  <c r="I32" i="19"/>
  <c r="I12" i="19"/>
  <c r="I20" i="19"/>
  <c r="I75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72" i="19" s="1"/>
  <c r="I25" i="19"/>
  <c r="I17" i="19"/>
  <c r="I66" i="19"/>
  <c r="I62" i="19"/>
  <c r="I46" i="19"/>
  <c r="I30" i="19"/>
  <c r="I10" i="19"/>
  <c r="I18" i="19"/>
  <c r="E80" i="9"/>
  <c r="E93" i="9"/>
  <c r="H33" i="1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H36" i="19"/>
  <c r="H28" i="19"/>
  <c r="H32" i="19"/>
  <c r="J49" i="19"/>
  <c r="H30" i="19"/>
  <c r="H25" i="19"/>
  <c r="H29" i="19"/>
  <c r="H72" i="19" s="1"/>
  <c r="H35" i="19"/>
  <c r="H27" i="19"/>
  <c r="H34" i="19"/>
  <c r="H26" i="19"/>
  <c r="J43" i="19"/>
  <c r="H31" i="19"/>
  <c r="J72" i="19"/>
  <c r="J41" i="19"/>
  <c r="H64" i="19"/>
  <c r="H71" i="19" s="1"/>
  <c r="J64" i="19"/>
  <c r="J71" i="19"/>
  <c r="E10" i="9"/>
  <c r="C38" i="19"/>
  <c r="E9" i="9"/>
  <c r="D23" i="9"/>
  <c r="F37" i="9"/>
  <c r="G23" i="19"/>
  <c r="F37" i="19"/>
  <c r="F50" i="19"/>
  <c r="F23" i="19"/>
  <c r="E23" i="19"/>
  <c r="D37" i="19"/>
  <c r="D50" i="19"/>
  <c r="E37" i="19"/>
  <c r="E50" i="19"/>
  <c r="D23" i="19"/>
  <c r="E30" i="9"/>
  <c r="E26" i="9"/>
  <c r="E22" i="9"/>
  <c r="E18" i="9"/>
  <c r="E14" i="9"/>
  <c r="E29" i="9"/>
  <c r="E21" i="9"/>
  <c r="E17" i="9"/>
  <c r="E13" i="9"/>
  <c r="E28" i="9"/>
  <c r="E20" i="9"/>
  <c r="E16" i="9"/>
  <c r="E12" i="9"/>
  <c r="E31" i="9"/>
  <c r="E27" i="9"/>
  <c r="E19" i="9"/>
  <c r="E15" i="9"/>
  <c r="E81" i="9"/>
  <c r="H50" i="19" l="1"/>
  <c r="J50" i="19"/>
  <c r="H37" i="19"/>
  <c r="I23" i="19"/>
  <c r="H38" i="19"/>
  <c r="G38" i="19"/>
  <c r="I37" i="19"/>
  <c r="F38" i="19"/>
  <c r="E38" i="19"/>
  <c r="D38" i="19"/>
  <c r="E23" i="9"/>
  <c r="E37" i="9"/>
  <c r="E44" i="9"/>
  <c r="E55" i="9"/>
  <c r="E83" i="9"/>
  <c r="E45" i="9"/>
  <c r="E56" i="9"/>
  <c r="E82" i="9"/>
  <c r="E43" i="9"/>
  <c r="E42" i="9"/>
  <c r="E70" i="9"/>
  <c r="E69" i="9"/>
  <c r="E94" i="9"/>
  <c r="E59" i="9"/>
  <c r="E68" i="9"/>
  <c r="E95" i="9"/>
  <c r="E58" i="9"/>
  <c r="E57" i="9"/>
  <c r="I38" i="19" l="1"/>
  <c r="D35" i="15"/>
  <c r="D69" i="15"/>
  <c r="E69" i="15"/>
  <c r="F69" i="15"/>
  <c r="G69" i="15"/>
  <c r="H69" i="15"/>
  <c r="C69" i="15"/>
  <c r="D59" i="15"/>
  <c r="E59" i="15"/>
  <c r="F59" i="15"/>
  <c r="G59" i="15"/>
  <c r="H59" i="15"/>
  <c r="C59" i="15"/>
  <c r="C35" i="15"/>
  <c r="J63" i="15"/>
  <c r="J64" i="15"/>
  <c r="J65" i="15"/>
  <c r="J66" i="15"/>
  <c r="J67" i="15"/>
  <c r="J68" i="15"/>
  <c r="J62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8" i="15"/>
  <c r="A67" i="15"/>
  <c r="A66" i="15"/>
  <c r="A65" i="15"/>
  <c r="A64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4" i="15"/>
  <c r="A33" i="15"/>
  <c r="A32" i="15"/>
  <c r="A31" i="15"/>
  <c r="A30" i="15"/>
  <c r="A29" i="15"/>
  <c r="A28" i="15"/>
  <c r="A27" i="15"/>
  <c r="A26" i="15"/>
  <c r="C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D101" i="9"/>
  <c r="B4" i="9"/>
  <c r="E36" i="15" l="1"/>
  <c r="J59" i="15"/>
  <c r="J69" i="15"/>
  <c r="H36" i="15"/>
  <c r="C36" i="15"/>
  <c r="G36" i="15"/>
  <c r="D36" i="15"/>
  <c r="J35" i="15"/>
  <c r="J23" i="15"/>
  <c r="D76" i="9"/>
  <c r="E75" i="9"/>
  <c r="F50" i="9"/>
  <c r="F101" i="9"/>
  <c r="F76" i="9"/>
  <c r="F89" i="9"/>
  <c r="D50" i="9"/>
  <c r="D89" i="9"/>
  <c r="D65" i="9"/>
  <c r="J36" i="15" l="1"/>
  <c r="E76" i="9"/>
  <c r="E65" i="9"/>
  <c r="F65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</calcChain>
</file>

<file path=xl/sharedStrings.xml><?xml version="1.0" encoding="utf-8"?>
<sst xmlns="http://schemas.openxmlformats.org/spreadsheetml/2006/main" count="2814" uniqueCount="1738">
  <si>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</si>
  <si>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</si>
  <si>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</si>
  <si>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</si>
  <si>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</si>
  <si>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</si>
  <si>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</si>
  <si>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</si>
  <si>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</si>
  <si>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</si>
  <si>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</si>
  <si>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</si>
  <si>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</si>
  <si>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</si>
  <si>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</si>
  <si>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</si>
  <si>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</si>
  <si>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</si>
  <si>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</si>
  <si>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</si>
  <si>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</si>
  <si>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</si>
  <si>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</si>
  <si>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</si>
  <si>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</si>
  <si>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</si>
  <si>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</si>
  <si>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</si>
  <si>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</si>
  <si>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</si>
  <si>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</si>
  <si>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</si>
  <si>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</si>
  <si>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</si>
  <si>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</si>
  <si>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</si>
  <si>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</si>
  <si>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</si>
  <si>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</si>
  <si>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</si>
  <si>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</si>
  <si>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</si>
  <si>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</si>
  <si>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</si>
  <si>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</si>
  <si>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</si>
  <si>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</si>
  <si>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</si>
  <si>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</si>
  <si>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</si>
  <si>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</si>
  <si>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</si>
  <si>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</si>
  <si>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</si>
  <si>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</si>
  <si>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</si>
  <si>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</si>
  <si>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</si>
  <si>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</si>
  <si>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</si>
  <si>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</si>
  <si>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</si>
  <si>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</si>
  <si>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</si>
  <si>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</si>
  <si>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</si>
  <si>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</si>
  <si>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</si>
  <si>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</si>
  <si>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</si>
  <si>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</si>
  <si>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</si>
  <si>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</si>
  <si>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Investments Abtract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</si>
  <si>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</si>
  <si>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</si>
  <si>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</si>
  <si>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</si>
  <si>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</si>
  <si>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</si>
  <si>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</si>
  <si>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</si>
  <si>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</si>
  <si>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</si>
  <si>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</si>
  <si>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</si>
  <si>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</si>
  <si>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</si>
  <si>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</si>
  <si>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</si>
  <si>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</si>
  <si>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</si>
  <si>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Cash And Cash Equivalents And Investments Abtract _ 1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</si>
  <si>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</si>
  <si>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</si>
  <si>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</si>
  <si>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</si>
  <si>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</si>
  <si>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</si>
  <si>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</si>
  <si>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</si>
  <si>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</si>
  <si>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</si>
  <si>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</si>
  <si>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</si>
  <si>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</si>
  <si>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</si>
  <si>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</si>
  <si>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</si>
  <si>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</si>
  <si>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</si>
  <si>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</si>
  <si>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</si>
  <si>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</si>
  <si>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</si>
  <si>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</si>
  <si>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</si>
  <si>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</si>
  <si>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</si>
  <si>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</si>
  <si>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</si>
  <si>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</si>
  <si>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</si>
  <si>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</si>
  <si>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</si>
  <si>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</si>
  <si>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</si>
  <si>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</si>
  <si>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</si>
  <si>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</si>
  <si>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</si>
  <si>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</si>
  <si>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</si>
  <si>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</si>
  <si>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</si>
  <si>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</si>
  <si>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</si>
  <si>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</si>
  <si>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</si>
  <si>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</si>
  <si>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</si>
  <si>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</si>
  <si>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</si>
  <si>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</si>
  <si>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</si>
  <si>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</si>
  <si>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</si>
  <si>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</si>
  <si>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</si>
  <si>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</si>
  <si>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</si>
  <si>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</si>
  <si>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</si>
  <si>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</si>
  <si>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</si>
  <si>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</si>
  <si>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</si>
  <si>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</si>
  <si>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</si>
  <si>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</si>
  <si>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</si>
  <si>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</si>
  <si>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</si>
  <si>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</si>
  <si>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</si>
  <si>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</si>
  <si>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</si>
  <si>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</si>
  <si>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</si>
  <si>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</si>
  <si>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</si>
  <si>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</si>
  <si>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</si>
  <si>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</si>
  <si>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</si>
  <si>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</si>
  <si>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</si>
  <si>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</si>
  <si>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</si>
  <si>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</si>
  <si>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</si>
  <si>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</si>
  <si>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</si>
  <si>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</si>
  <si>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</si>
  <si>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</si>
  <si>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</si>
  <si>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</si>
  <si>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</si>
  <si>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</si>
  <si>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</si>
  <si>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</si>
  <si>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</si>
  <si>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</si>
  <si>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</si>
  <si>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</si>
  <si>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</si>
  <si>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</si>
  <si>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</si>
  <si>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</si>
  <si>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</si>
  <si>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</si>
  <si>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</si>
  <si>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</si>
  <si>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</si>
  <si>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</si>
  <si>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</si>
  <si>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</si>
  <si>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</si>
  <si>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</si>
  <si>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</si>
  <si>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</si>
  <si>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</si>
  <si>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</si>
  <si>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</si>
  <si>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</si>
  <si>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</si>
  <si>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</si>
  <si>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</si>
  <si>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</si>
  <si>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</si>
  <si>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</si>
  <si>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</si>
  <si>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</si>
  <si>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</si>
  <si>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</si>
  <si>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</si>
  <si>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</si>
  <si>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</si>
  <si>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</si>
  <si>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</si>
  <si>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</si>
  <si>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</si>
  <si>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</si>
  <si>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</si>
  <si>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</si>
  <si>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</si>
  <si>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</si>
  <si>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</si>
  <si>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</si>
  <si>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</si>
  <si>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</si>
  <si>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</si>
  <si>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</si>
  <si>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</si>
  <si>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</si>
  <si>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</si>
  <si>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</si>
  <si>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</si>
  <si>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</si>
  <si>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</si>
  <si>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</si>
  <si>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</si>
  <si>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</si>
  <si>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</si>
  <si>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</si>
  <si>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</si>
  <si>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</si>
  <si>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</si>
  <si>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</si>
  <si>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</si>
  <si>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</si>
  <si>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</si>
  <si>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</si>
  <si>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</si>
  <si>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</si>
  <si>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</si>
  <si>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</si>
  <si>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</si>
  <si>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</si>
  <si>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</si>
  <si>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</si>
  <si>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</si>
  <si>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</si>
  <si>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</si>
  <si>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</si>
  <si>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</si>
  <si>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</si>
  <si>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</si>
  <si>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</si>
  <si>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</si>
  <si>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</si>
  <si>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</si>
  <si>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</si>
  <si>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</si>
  <si>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Deposits Heldfor Others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</si>
  <si>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</si>
  <si>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</si>
  <si>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</si>
  <si>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</si>
  <si>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</si>
  <si>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</si>
  <si>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</si>
  <si>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</si>
  <si>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</si>
  <si>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</si>
  <si>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</si>
  <si>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</si>
  <si>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</si>
  <si>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</si>
  <si>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</si>
  <si>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</si>
  <si>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</si>
  <si>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</si>
  <si>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</si>
  <si>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</si>
  <si>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</si>
  <si>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</si>
  <si>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</si>
  <si>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</si>
  <si>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</si>
  <si>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</si>
  <si>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</si>
  <si>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</si>
  <si>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</si>
  <si>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</si>
  <si>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</si>
  <si>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</si>
  <si>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</si>
  <si>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</si>
  <si>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</si>
  <si>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</si>
  <si>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</si>
  <si>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</si>
  <si>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</si>
  <si>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</si>
  <si>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</si>
  <si>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</si>
  <si>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</si>
  <si>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</si>
  <si>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</si>
  <si>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</si>
  <si>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</si>
  <si>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</si>
  <si>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</si>
  <si>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</si>
  <si>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</si>
  <si>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</si>
  <si>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</si>
  <si>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</si>
  <si>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</si>
  <si>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</si>
  <si>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</si>
  <si>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</si>
  <si>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</si>
  <si>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</si>
  <si>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</si>
  <si>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</si>
  <si>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</si>
  <si>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</si>
  <si>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</si>
  <si>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</si>
  <si>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</si>
  <si>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</si>
  <si>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</si>
  <si>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</si>
  <si>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</si>
  <si>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</si>
  <si>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</si>
  <si>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</si>
  <si>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</si>
  <si>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</si>
  <si>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</si>
  <si>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</si>
  <si>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</si>
  <si>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</si>
  <si>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</si>
  <si>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</si>
  <si>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</si>
  <si>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</si>
  <si>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</si>
  <si>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</si>
  <si>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</si>
  <si>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</si>
  <si>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</si>
  <si>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</si>
  <si>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</si>
  <si>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</si>
  <si>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</si>
  <si>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</si>
  <si>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</si>
  <si>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</si>
  <si>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</si>
  <si>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</si>
  <si>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</si>
  <si>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</si>
  <si>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</si>
  <si>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</si>
  <si>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</si>
  <si>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</si>
  <si>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</si>
  <si>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</si>
  <si>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</si>
  <si>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</si>
  <si>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</si>
  <si>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</si>
  <si>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</si>
  <si>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</si>
  <si>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</si>
  <si>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</si>
  <si>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</si>
  <si>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</si>
  <si>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</si>
  <si>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</si>
  <si>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</si>
  <si>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</si>
  <si>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</si>
  <si>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</si>
  <si>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</si>
  <si>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</si>
  <si>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</si>
  <si>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</si>
  <si>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</si>
  <si>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</si>
  <si>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</si>
  <si>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</si>
  <si>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</si>
  <si>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</si>
  <si>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</si>
  <si>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</si>
  <si>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</si>
  <si>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</si>
  <si>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</si>
  <si>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</si>
  <si>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</si>
  <si>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</si>
  <si>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</si>
  <si>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</si>
  <si>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</si>
  <si>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</si>
  <si>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</si>
  <si>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</si>
  <si>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</si>
  <si>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</si>
  <si>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</si>
  <si>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</si>
  <si>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</si>
  <si>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</si>
  <si>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</si>
  <si>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</si>
  <si>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</si>
  <si>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</si>
  <si>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</si>
  <si>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</si>
  <si>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</si>
  <si>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</si>
  <si>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</si>
  <si>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</si>
  <si>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</si>
  <si>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</si>
  <si>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</si>
  <si>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</si>
  <si>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</si>
  <si>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</si>
  <si>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</si>
  <si>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</si>
  <si>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</si>
  <si>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</si>
  <si>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</si>
  <si>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</si>
  <si>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</si>
  <si>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</si>
  <si>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</si>
  <si>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</si>
  <si>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</si>
  <si>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</si>
  <si>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</si>
  <si>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</si>
  <si>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</si>
  <si>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</si>
  <si>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</si>
  <si>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</si>
  <si>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</si>
  <si>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</si>
  <si>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</si>
  <si>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</si>
  <si>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</si>
  <si>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</si>
  <si>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</si>
  <si>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</si>
  <si>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</si>
  <si>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</si>
  <si>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</si>
  <si>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</si>
  <si>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</si>
  <si>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</si>
  <si>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</si>
  <si>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</si>
  <si>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</si>
  <si>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</si>
  <si>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</si>
  <si>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</si>
  <si>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</si>
  <si>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</si>
  <si>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</si>
  <si>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</si>
  <si>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</si>
  <si>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</si>
  <si>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</si>
  <si>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</si>
  <si>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</si>
  <si>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</si>
  <si>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</si>
  <si>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</si>
  <si>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</si>
  <si>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</si>
  <si>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</si>
  <si>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</si>
  <si>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</si>
  <si>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</si>
  <si>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</si>
  <si>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</si>
  <si>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</si>
  <si>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</si>
  <si>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</si>
  <si>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</si>
  <si>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</si>
  <si>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</si>
  <si>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</si>
  <si>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</si>
  <si>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</si>
  <si>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</si>
  <si>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</si>
  <si>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</si>
  <si>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</si>
  <si>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</si>
  <si>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</si>
  <si>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</si>
  <si>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</si>
  <si>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</si>
  <si>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</si>
  <si>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</si>
  <si>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</si>
  <si>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</si>
  <si>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</si>
  <si>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</si>
  <si>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</si>
  <si>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</si>
  <si>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</si>
  <si>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</si>
  <si>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</si>
  <si>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</si>
  <si>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</si>
  <si>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</si>
  <si>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</si>
  <si>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</si>
  <si>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</si>
  <si>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</si>
  <si>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</si>
  <si>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</si>
  <si>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</si>
  <si>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</si>
  <si>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</si>
  <si>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</si>
  <si>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</si>
  <si>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</si>
  <si>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</si>
  <si>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</si>
  <si>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</si>
  <si>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</si>
  <si>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</si>
  <si>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</si>
  <si>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</si>
  <si>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</si>
  <si>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</si>
  <si>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</si>
  <si>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</si>
  <si>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</si>
  <si>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</si>
  <si>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</si>
  <si>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</si>
  <si>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</si>
  <si>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</si>
  <si>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</si>
  <si>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</si>
  <si>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</si>
  <si>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</si>
  <si>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</si>
  <si>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</si>
  <si>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</si>
  <si>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</si>
  <si>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</si>
  <si>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</si>
  <si>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</si>
  <si>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</si>
  <si>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</si>
  <si>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</si>
  <si>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</si>
  <si>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</si>
  <si>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</si>
  <si>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</si>
  <si>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</si>
  <si>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</si>
  <si>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</si>
  <si>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</si>
  <si>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</si>
  <si>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</si>
  <si>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</si>
  <si>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</si>
  <si>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</si>
  <si>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</si>
  <si>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</si>
  <si>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</si>
  <si>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</si>
  <si>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</si>
  <si>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</si>
  <si>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</si>
  <si>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</si>
  <si>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</si>
  <si>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</si>
  <si>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acfr:CashAndCashEquivalentsAndInvestmentsAbtract_1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</si>
  <si>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</si>
  <si>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</si>
  <si>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</si>
  <si>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</si>
  <si>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</si>
  <si>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</si>
  <si>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</si>
  <si>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</si>
  <si>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</si>
  <si>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</si>
  <si>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</si>
  <si>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</si>
  <si>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</si>
  <si>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</si>
  <si>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</si>
  <si>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</si>
  <si>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</si>
  <si>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</si>
  <si>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</si>
  <si>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</si>
  <si>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</si>
  <si>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</si>
  <si>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</si>
  <si>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</si>
  <si>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</si>
  <si>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</si>
  <si>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</si>
  <si>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</si>
  <si>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</si>
  <si>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</si>
  <si>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</si>
  <si>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</si>
  <si>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</si>
  <si>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</si>
  <si>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</si>
  <si>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</si>
  <si>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</si>
  <si>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</si>
  <si>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</si>
  <si>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</si>
  <si>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</si>
  <si>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</si>
  <si>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</si>
  <si>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</si>
  <si>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</si>
  <si>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</si>
  <si>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</si>
  <si>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</si>
  <si>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</si>
  <si>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</si>
  <si>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</si>
  <si>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</si>
  <si>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</si>
  <si>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</si>
  <si>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</si>
  <si>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</si>
  <si>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</si>
  <si>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</si>
  <si>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</si>
  <si>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</si>
  <si>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</si>
  <si>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</si>
  <si>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</si>
  <si>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</si>
  <si>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</si>
  <si>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</si>
  <si>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</si>
  <si>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</si>
  <si>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</si>
  <si>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</si>
  <si>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</si>
  <si>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</si>
  <si>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</si>
  <si>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</si>
  <si>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</si>
  <si>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</si>
  <si>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</si>
  <si>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</si>
  <si>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</si>
  <si>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</si>
  <si>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acfr:InvestmentsAbtract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</si>
  <si>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</si>
  <si>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</si>
  <si>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</si>
  <si>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</si>
  <si>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</si>
  <si>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</si>
  <si>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</si>
  <si>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</si>
  <si>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</si>
  <si>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</si>
  <si>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</si>
  <si>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</si>
  <si>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</si>
  <si>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</si>
  <si>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</si>
  <si>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</si>
  <si>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</si>
  <si>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</si>
  <si>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</si>
  <si>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</si>
  <si>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</si>
  <si>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</si>
  <si>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</si>
  <si>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</si>
  <si>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</si>
  <si>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</si>
  <si>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</si>
  <si>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</si>
  <si>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</si>
  <si>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</si>
  <si>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</si>
  <si>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</si>
  <si>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</si>
  <si>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</si>
  <si>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</si>
  <si>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</si>
  <si>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</si>
  <si>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</si>
  <si>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</si>
  <si>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</si>
  <si>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</si>
  <si>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</si>
  <si>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</si>
  <si>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</si>
  <si>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</si>
  <si>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</si>
  <si>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</si>
  <si>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</si>
  <si>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</si>
  <si>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</si>
  <si>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</si>
  <si>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</si>
  <si>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</si>
  <si>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</si>
  <si>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</si>
  <si>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</si>
  <si>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</si>
  <si>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</si>
  <si>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</si>
  <si>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</si>
  <si>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</si>
  <si>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</si>
  <si>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</si>
  <si>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</si>
  <si>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</si>
  <si>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</si>
  <si>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</si>
  <si>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</si>
  <si>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</si>
  <si>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</si>
  <si>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</si>
  <si>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</si>
  <si>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</si>
  <si>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</si>
  <si>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</si>
  <si>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</si>
  <si>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</si>
  <si>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</si>
  <si>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</si>
  <si>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</si>
  <si>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</si>
  <si>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</si>
  <si>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</si>
  <si>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</si>
  <si>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</si>
  <si>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</si>
  <si>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</si>
  <si>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</si>
  <si>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</si>
  <si>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</si>
  <si>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</si>
  <si>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</si>
  <si>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</si>
  <si>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</si>
  <si>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</si>
  <si>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</si>
  <si>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</si>
  <si>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</si>
  <si>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</si>
  <si>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</si>
  <si>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</si>
  <si>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</si>
  <si>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</si>
  <si>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</si>
  <si>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</si>
  <si>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</si>
  <si>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</si>
  <si>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</si>
  <si>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</si>
  <si>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</si>
  <si>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</si>
  <si>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</si>
  <si>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</si>
  <si>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</si>
  <si>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</si>
  <si>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</si>
  <si>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</si>
  <si>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</si>
  <si>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</si>
  <si>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</si>
  <si>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</si>
  <si>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</si>
  <si>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</si>
  <si>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</si>
  <si>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</si>
  <si>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</si>
  <si>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</si>
  <si>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</si>
  <si>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</si>
  <si>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</si>
  <si>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</si>
  <si>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</si>
  <si>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</si>
  <si>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</si>
  <si>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</si>
  <si>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</si>
  <si>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</si>
  <si>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</si>
  <si>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</si>
  <si>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</si>
  <si>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</si>
  <si>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</si>
  <si>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</si>
  <si>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</si>
  <si>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</si>
  <si>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</si>
  <si>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</si>
  <si>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</si>
  <si>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</si>
  <si>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</si>
  <si>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</si>
  <si>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</si>
  <si>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</si>
  <si>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</si>
  <si>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</si>
  <si>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</si>
  <si>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</si>
  <si>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</si>
  <si>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</si>
  <si>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</si>
  <si>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</si>
  <si>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</si>
  <si>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</si>
  <si>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</si>
  <si>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</si>
  <si>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</si>
  <si>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</si>
  <si>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</si>
  <si>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</si>
  <si>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</si>
  <si>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</si>
  <si>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</si>
  <si>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</si>
  <si>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</si>
  <si>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</si>
  <si>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</si>
  <si>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</si>
  <si>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</si>
  <si>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</si>
  <si>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</si>
  <si>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</si>
  <si>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</si>
  <si>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</si>
  <si>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</si>
  <si>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</si>
  <si>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</si>
  <si>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</si>
  <si>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</si>
  <si>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</si>
  <si>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</si>
  <si>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</si>
  <si>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</si>
  <si>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</si>
  <si>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</si>
  <si>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</si>
  <si>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</si>
  <si>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</si>
  <si>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</si>
  <si>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</si>
  <si>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</si>
  <si>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</si>
  <si>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</si>
  <si>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</si>
  <si>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</si>
  <si>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</si>
  <si>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</si>
  <si>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</si>
  <si>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</si>
  <si>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</si>
  <si>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</si>
  <si>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</si>
  <si>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</si>
  <si>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</si>
  <si>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</si>
  <si>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</si>
  <si>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</si>
  <si>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</si>
  <si>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</si>
  <si>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</si>
  <si>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</si>
  <si>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</si>
  <si>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</si>
  <si>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</si>
  <si>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</si>
  <si>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</si>
  <si>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</si>
  <si>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</si>
  <si>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</si>
  <si>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</si>
  <si>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</si>
  <si>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</si>
  <si>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</si>
  <si>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</si>
  <si>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</si>
  <si>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</si>
  <si>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</si>
  <si>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</si>
  <si>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</si>
  <si>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</si>
  <si>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</si>
  <si>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</si>
  <si>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</si>
  <si>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</si>
  <si>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</si>
  <si>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</si>
  <si>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</si>
  <si>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</si>
  <si>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</si>
  <si>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</si>
  <si>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</si>
  <si>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</si>
  <si>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</si>
  <si>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</si>
  <si>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</si>
  <si>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</si>
  <si>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</si>
  <si>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</si>
  <si>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</si>
  <si>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</si>
  <si>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</si>
  <si>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</si>
  <si>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</si>
  <si>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</si>
  <si>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</si>
  <si>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</si>
  <si>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</si>
  <si>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</si>
  <si>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</si>
  <si>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</si>
  <si>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</si>
  <si>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</si>
  <si>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</si>
  <si>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</si>
  <si>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</si>
  <si>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</si>
  <si>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</si>
  <si>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</si>
  <si>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</si>
  <si>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</si>
  <si>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</si>
  <si>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</si>
  <si>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</si>
  <si>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</si>
  <si>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</si>
  <si>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</si>
  <si>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</si>
  <si>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</si>
  <si>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</si>
  <si>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</si>
  <si>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</si>
  <si>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</si>
  <si>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</si>
  <si>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</si>
  <si>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</si>
  <si>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</si>
  <si>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</si>
  <si>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</si>
  <si>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</si>
  <si>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</si>
  <si>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</si>
  <si>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</si>
  <si>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</si>
  <si>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</si>
  <si>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</si>
  <si>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</si>
  <si>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</si>
  <si>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</si>
  <si>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</si>
  <si>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</si>
  <si>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</si>
  <si>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</si>
  <si>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</si>
  <si>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</si>
  <si>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</si>
  <si>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</si>
  <si>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</si>
  <si>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</si>
  <si>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</si>
  <si>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</si>
  <si>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</si>
  <si>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</si>
  <si>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</si>
  <si>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</si>
  <si>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</si>
  <si>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</si>
  <si>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</si>
  <si>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</si>
  <si>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</si>
  <si>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</si>
  <si>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</si>
  <si>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</si>
  <si>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</si>
  <si>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</si>
  <si>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</si>
  <si>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</si>
  <si>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</si>
  <si>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</si>
  <si>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</si>
  <si>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</si>
  <si>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</si>
  <si>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</si>
  <si>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</si>
  <si>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</si>
  <si>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</si>
  <si>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</si>
  <si>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</si>
  <si>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</si>
  <si>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</si>
  <si>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</si>
  <si>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</si>
  <si>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</si>
  <si>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</si>
  <si>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</si>
  <si>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</si>
  <si>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</si>
  <si>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</si>
  <si>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</si>
  <si>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</si>
  <si>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</si>
  <si>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</si>
  <si>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</si>
  <si>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</si>
  <si>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</si>
  <si>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</si>
  <si>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</si>
  <si>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</si>
  <si>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</si>
  <si>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</si>
  <si>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</si>
  <si>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</si>
  <si>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</si>
  <si>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</si>
  <si>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</si>
  <si>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</si>
  <si>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</si>
  <si>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</si>
  <si>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</si>
  <si>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</si>
  <si>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</si>
  <si>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</si>
  <si>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XBRL Label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</si>
  <si>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</si>
  <si>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</si>
  <si>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</si>
  <si>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</si>
  <si>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</si>
  <si>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</si>
  <si>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</si>
  <si>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</si>
  <si>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</si>
  <si>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</si>
  <si>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</si>
  <si>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</si>
  <si>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</si>
  <si>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</si>
  <si>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</si>
  <si>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</si>
  <si>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</si>
  <si>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</si>
  <si>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</si>
  <si>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</si>
  <si>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</si>
  <si>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</si>
  <si>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</si>
  <si>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</si>
  <si>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</si>
  <si>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</si>
  <si>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</si>
  <si>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</si>
  <si>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</si>
  <si>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</si>
  <si>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</si>
  <si>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</si>
  <si>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</si>
  <si>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</si>
  <si>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</si>
  <si>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</si>
  <si>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</si>
  <si>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</si>
  <si>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</si>
  <si>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</si>
  <si>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</si>
  <si>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</si>
  <si>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</si>
  <si>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</si>
  <si>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</si>
  <si>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</si>
  <si>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</si>
  <si>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</si>
  <si>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</si>
  <si>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</si>
  <si>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</si>
  <si>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</si>
  <si>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</si>
  <si>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</si>
  <si>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</si>
  <si>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</si>
  <si>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</si>
  <si>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</si>
  <si>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</si>
  <si>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</si>
  <si>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</si>
  <si>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</si>
  <si>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</si>
  <si>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</si>
  <si>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</si>
  <si>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</si>
  <si>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</si>
  <si>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</si>
  <si>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</si>
  <si>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</si>
  <si>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</si>
  <si>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</si>
  <si>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</si>
  <si>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</si>
  <si>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</si>
  <si>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</si>
  <si>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</si>
  <si>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</si>
  <si>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</si>
  <si>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</si>
  <si>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</si>
  <si>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</si>
  <si>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</si>
  <si>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</si>
  <si>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</si>
  <si>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</si>
  <si>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</si>
  <si>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</si>
  <si>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</si>
  <si>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</si>
  <si>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</si>
  <si>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</si>
  <si>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</si>
  <si>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</si>
  <si>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</si>
  <si>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</si>
  <si>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</si>
  <si>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</si>
  <si>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</si>
  <si>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</si>
  <si>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</si>
  <si>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</si>
  <si>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</si>
  <si>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</si>
  <si>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</si>
  <si>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</si>
  <si>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</si>
  <si>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</si>
  <si>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</si>
  <si>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</si>
  <si>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</si>
  <si>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</si>
  <si>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</si>
  <si>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</si>
  <si>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</si>
  <si>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</si>
  <si>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</si>
  <si>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</si>
  <si>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</si>
  <si>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</si>
  <si>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</si>
  <si>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</si>
  <si>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</si>
  <si>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</si>
  <si>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</si>
  <si>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</si>
  <si>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</si>
  <si>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</si>
  <si>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</si>
  <si>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</si>
  <si>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</si>
  <si>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</si>
  <si>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</si>
  <si>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</si>
  <si>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</si>
  <si>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</si>
  <si>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</si>
  <si>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</si>
  <si>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</si>
  <si>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</si>
  <si>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</si>
  <si>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</si>
  <si>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</si>
  <si>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</si>
  <si>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</si>
  <si>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</si>
  <si>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</si>
  <si>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</si>
  <si>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</si>
  <si>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</si>
  <si>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</si>
  <si>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</si>
  <si>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</si>
  <si>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</si>
  <si>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</si>
  <si>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</si>
  <si>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</si>
  <si>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</si>
  <si>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</si>
  <si>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</si>
  <si>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</si>
  <si>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</si>
  <si>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</si>
  <si>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</si>
  <si>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</si>
  <si>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</si>
  <si>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</si>
  <si>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</si>
  <si>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</si>
  <si>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</si>
  <si>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</si>
  <si>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</si>
  <si>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</si>
  <si>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</si>
  <si>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</si>
  <si>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</si>
  <si>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</si>
  <si>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</si>
  <si>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</si>
  <si>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</si>
  <si>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</si>
  <si>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</si>
  <si>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</si>
  <si>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</si>
  <si>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</si>
  <si>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</si>
  <si>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</si>
  <si>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</si>
  <si>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</si>
  <si>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</si>
  <si>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</si>
  <si>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</si>
  <si>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</si>
  <si>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</si>
  <si>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</si>
  <si>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</si>
  <si>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</si>
  <si>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</si>
  <si>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</si>
  <si>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</si>
  <si>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</si>
  <si>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</si>
  <si>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General Revenues, Net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</si>
  <si>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</si>
  <si>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</si>
  <si>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</si>
  <si>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</si>
  <si>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</si>
  <si>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</si>
  <si>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</si>
  <si>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</si>
  <si>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</si>
  <si>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</si>
  <si>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</si>
  <si>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</si>
  <si>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</si>
  <si>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</si>
  <si>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</si>
  <si>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</si>
  <si>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</si>
  <si>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City of Clayton, 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</si>
  <si>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</si>
  <si>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</si>
  <si>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</si>
  <si>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</si>
  <si>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</si>
  <si>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</si>
  <si>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</si>
  <si>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</si>
  <si>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</si>
  <si>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</si>
  <si>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</si>
  <si>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</si>
  <si>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</si>
  <si>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</si>
  <si>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</si>
  <si>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</si>
  <si>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</si>
  <si>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</si>
  <si>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</si>
  <si>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</si>
  <si>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</si>
  <si>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</si>
  <si>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</si>
  <si>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</si>
  <si>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</si>
  <si>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</si>
  <si>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</si>
  <si>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</si>
  <si>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</si>
  <si>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</si>
  <si>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</si>
  <si>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</si>
  <si>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</si>
  <si>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</si>
  <si>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</si>
  <si>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</si>
  <si>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</si>
  <si>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</si>
  <si>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</si>
  <si>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</si>
  <si>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</si>
  <si>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</si>
  <si>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</si>
  <si>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</si>
  <si>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</si>
  <si>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</si>
  <si>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</si>
  <si>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</si>
  <si>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</si>
  <si>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</si>
  <si>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</si>
  <si>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</si>
  <si>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</si>
  <si>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</si>
  <si>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</si>
  <si>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</si>
  <si>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</si>
  <si>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</si>
  <si>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</si>
  <si>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</si>
  <si>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</si>
  <si>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</si>
  <si>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</si>
  <si>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</si>
  <si>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</si>
  <si>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</si>
  <si>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</si>
  <si>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</si>
  <si>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</si>
  <si>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</si>
  <si>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</si>
  <si>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</si>
  <si>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</si>
  <si>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</si>
  <si>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</si>
  <si>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</si>
  <si>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</si>
  <si>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</si>
  <si>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</si>
  <si>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</si>
  <si>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</si>
  <si>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</si>
  <si>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</si>
  <si>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</si>
  <si>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</si>
  <si>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</si>
  <si>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</si>
  <si>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</si>
  <si>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</si>
  <si>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</si>
  <si>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</si>
  <si>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</si>
  <si>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</si>
  <si>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</si>
  <si>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</si>
  <si>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</si>
  <si>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</si>
  <si>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</si>
  <si>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</si>
  <si>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</si>
  <si>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</si>
  <si>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</si>
  <si>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</si>
  <si>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</si>
  <si>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</si>
  <si>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</si>
  <si>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</si>
  <si>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</si>
  <si>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</si>
  <si>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</si>
  <si>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</si>
  <si>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</si>
  <si>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</si>
  <si>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</si>
  <si>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</si>
  <si>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</si>
  <si>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</si>
  <si>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</si>
  <si>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</si>
  <si>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</si>
  <si>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</si>
  <si>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</si>
  <si>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</si>
  <si>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</si>
  <si>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</si>
  <si>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</si>
  <si>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</si>
  <si>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</si>
  <si>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</si>
  <si>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</si>
  <si>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</si>
  <si>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</si>
  <si>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</si>
  <si>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</si>
  <si>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</si>
  <si>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</si>
  <si>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</si>
  <si>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</si>
  <si>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</si>
  <si>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</si>
  <si>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</si>
  <si>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</si>
  <si>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</si>
  <si>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</si>
  <si>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</si>
  <si>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</si>
  <si>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</si>
  <si>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</si>
  <si>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</si>
  <si>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</si>
  <si>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</si>
  <si>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</si>
  <si>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</si>
  <si>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</si>
  <si>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</si>
  <si>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</si>
  <si>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</si>
  <si>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</si>
  <si>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</si>
  <si>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</si>
  <si>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</si>
  <si>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</si>
  <si>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</si>
  <si>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</si>
  <si>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</si>
  <si>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</si>
  <si>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</si>
  <si>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</si>
  <si>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</si>
  <si>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</si>
  <si>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</si>
  <si>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</si>
  <si>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</si>
  <si>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</si>
  <si>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</si>
  <si>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</si>
  <si>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</si>
  <si>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</si>
  <si>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</si>
  <si>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</si>
  <si>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</si>
  <si>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</si>
  <si>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</si>
  <si>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</si>
  <si>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</si>
  <si>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</si>
  <si>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</si>
  <si>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</si>
  <si>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</si>
  <si>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</si>
  <si>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</si>
  <si>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</si>
  <si>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</si>
  <si>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</si>
  <si>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</si>
  <si>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</si>
  <si>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</si>
  <si>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</si>
  <si>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</si>
  <si>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</si>
  <si>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</si>
  <si>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</si>
  <si>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</si>
  <si>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</si>
  <si>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</si>
  <si>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</si>
  <si>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</si>
  <si>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</si>
  <si>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</si>
  <si>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</si>
  <si>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</si>
  <si>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</si>
  <si>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</si>
  <si>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</si>
  <si>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</si>
  <si>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</si>
  <si>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</si>
  <si>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</si>
  <si>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</si>
  <si>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</si>
  <si>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</si>
  <si>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</si>
  <si>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</si>
  <si>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</si>
  <si>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</si>
  <si>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</si>
  <si>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</si>
  <si>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</si>
  <si>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</si>
  <si>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</si>
  <si>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</si>
  <si>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</si>
  <si>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</si>
  <si>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</si>
  <si>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</si>
  <si>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</si>
  <si>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</si>
  <si>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</si>
  <si>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</si>
  <si>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</si>
  <si>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</si>
  <si>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</si>
  <si>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</si>
  <si>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</si>
  <si>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</si>
  <si>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</si>
  <si>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</si>
  <si>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</si>
  <si>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</si>
  <si>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</si>
  <si>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</si>
  <si>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</si>
  <si>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</si>
  <si>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</si>
  <si>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</si>
  <si>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</si>
  <si>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</si>
  <si>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</si>
  <si>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</si>
  <si>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</si>
  <si>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</si>
  <si>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</si>
  <si>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</si>
  <si>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</si>
  <si>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</si>
  <si>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</si>
  <si>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</si>
  <si>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</si>
  <si>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</si>
  <si>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</si>
  <si>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</si>
  <si>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</si>
  <si>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</si>
  <si>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</si>
  <si>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</si>
  <si>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</si>
  <si>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</si>
  <si>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</si>
  <si>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</si>
  <si>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</si>
  <si>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</si>
  <si>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</si>
  <si>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</si>
  <si>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</si>
  <si>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</si>
  <si>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</si>
  <si>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</si>
  <si>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</si>
  <si>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</si>
  <si>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</si>
  <si>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</si>
  <si>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</si>
  <si>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</si>
  <si>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</si>
  <si>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</si>
  <si>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</si>
  <si>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</si>
  <si>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</si>
  <si>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</si>
  <si>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</si>
  <si>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</si>
  <si>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</si>
  <si>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</si>
  <si>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</si>
  <si>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</si>
  <si>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</si>
  <si>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</si>
  <si>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</si>
  <si>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</si>
  <si>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</si>
  <si>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</si>
  <si>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</si>
  <si>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</si>
  <si>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</si>
  <si>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</si>
  <si>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</si>
  <si>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</si>
  <si>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</si>
  <si>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</si>
  <si>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</si>
  <si>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</si>
  <si>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</si>
  <si>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</si>
  <si>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</si>
  <si>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</si>
  <si>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</si>
  <si>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</si>
  <si>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</si>
  <si>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</si>
  <si>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</si>
  <si>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</si>
  <si>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</si>
  <si>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</si>
  <si>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</si>
  <si>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</si>
  <si>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</si>
  <si>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</si>
  <si>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</si>
  <si>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</si>
  <si>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</si>
  <si>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</si>
  <si>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</si>
  <si>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</si>
  <si>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</si>
  <si>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</si>
  <si>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</si>
  <si>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</si>
  <si>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</si>
  <si>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</si>
  <si>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</si>
  <si>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</si>
  <si>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</si>
  <si>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</si>
  <si>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</si>
  <si>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</si>
  <si>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</si>
  <si>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</si>
  <si>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</si>
  <si>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</si>
  <si>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</si>
  <si>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</si>
  <si>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</si>
  <si>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</si>
  <si>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</si>
  <si>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</si>
  <si>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</si>
  <si>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</si>
  <si>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</si>
  <si>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</si>
  <si>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</si>
  <si>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</si>
  <si>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</si>
  <si>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</si>
  <si>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</si>
  <si>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</si>
  <si>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</si>
  <si>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</si>
  <si>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</si>
  <si>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</si>
  <si>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</si>
  <si>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</si>
  <si>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</si>
  <si>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</si>
  <si>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</si>
  <si>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</si>
  <si>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</si>
  <si>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</si>
  <si>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</si>
  <si>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</si>
  <si>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</si>
  <si>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</si>
  <si>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</si>
  <si>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</si>
  <si>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</si>
  <si>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</si>
  <si>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</si>
  <si>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</si>
  <si>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</si>
  <si>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</si>
  <si>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</si>
  <si>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</si>
  <si>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</si>
  <si>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</si>
  <si>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</si>
  <si>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</si>
  <si>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</si>
  <si>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</si>
  <si>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</si>
  <si>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</si>
  <si>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</si>
  <si>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</si>
  <si>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</si>
  <si>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</si>
  <si>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</si>
  <si>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</si>
  <si>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</si>
  <si>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</si>
  <si>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</si>
  <si>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</si>
  <si>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</si>
  <si>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</si>
  <si>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</si>
  <si>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</si>
  <si>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</si>
  <si>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</si>
  <si>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</si>
  <si>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</si>
  <si>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</si>
  <si>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</si>
  <si>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</si>
  <si>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</si>
  <si>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</si>
  <si>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</si>
  <si>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</si>
  <si>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</si>
  <si>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</si>
  <si>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</si>
  <si>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</si>
  <si>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</si>
  <si>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</si>
  <si>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</si>
  <si>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</si>
  <si>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Internal Service Funds</t>
  </si>
  <si>
    <t>Business-Type Activities - Enterprise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</si>
</sst>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A6A6A6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31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44" fontId="1" fillId="10" borderId="1" xfId="2" applyFont="1" applyFill="1" applyBorder="1" applyProtection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44" fontId="13" fillId="3" borderId="1" xfId="2" applyFont="1" applyFill="1" applyBorder="1" applyProtection="1"/>
    <xf numFmtId="3" fontId="1" fillId="0" borderId="1" xfId="0" applyNumberFormat="1" applyFont="1" applyBorder="1"/>
    <xf numFmtId="44" fontId="1" fillId="9" borderId="1" xfId="2" applyFont="1" applyFill="1" applyBorder="1" applyProtection="1"/>
    <xf numFmtId="44" fontId="1" fillId="3" borderId="1" xfId="2" applyFont="1" applyFill="1" applyBorder="1" applyProtection="1"/>
    <xf numFmtId="0" fontId="1" fillId="0" borderId="1" xfId="0" applyFont="1" applyBorder="1" applyAlignment="1">
      <alignment horizontal="right"/>
    </xf>
    <xf numFmtId="44" fontId="1" fillId="4" borderId="1" xfId="2" applyFont="1" applyFill="1" applyBorder="1" applyProtection="1"/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164" fontId="3" fillId="4" borderId="17" xfId="0" applyNumberFormat="1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4" borderId="1" xfId="2" applyFont="1" applyFill="1" applyBorder="1" applyAlignment="1" applyProtection="1">
      <alignment horizontal="right"/>
    </xf>
    <xf numFmtId="44" fontId="1" fillId="10" borderId="1" xfId="2" applyFont="1" applyFill="1" applyBorder="1" applyAlignment="1" applyProtection="1">
      <alignment horizontal="right"/>
    </xf>
    <xf numFmtId="44" fontId="1" fillId="3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0" fontId="18" fillId="13" borderId="13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9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0" borderId="1" xfId="1" applyBorder="1"/>
    <xf numFmtId="1" fontId="5" fillId="0" borderId="1" xfId="1" applyNumberFormat="1" applyFont="1" applyBorder="1"/>
    <xf numFmtId="44" fontId="13" fillId="3" borderId="1" xfId="3" applyFont="1" applyFill="1" applyBorder="1" applyProtection="1"/>
    <xf numFmtId="0" fontId="13" fillId="3" borderId="1" xfId="1" applyFont="1" applyFill="1" applyBorder="1"/>
    <xf numFmtId="44" fontId="1" fillId="5" borderId="1" xfId="3" applyFont="1" applyFill="1" applyBorder="1" applyProtection="1">
      <protection locked="0"/>
    </xf>
    <xf numFmtId="0" fontId="1" fillId="5" borderId="1" xfId="1" applyFont="1" applyFill="1" applyBorder="1" applyProtection="1">
      <protection locked="0"/>
    </xf>
    <xf numFmtId="0" fontId="1" fillId="10" borderId="1" xfId="1" applyFont="1" applyFill="1" applyBorder="1"/>
    <xf numFmtId="44" fontId="1" fillId="5" borderId="1" xfId="3" applyFont="1" applyFill="1" applyBorder="1" applyAlignment="1" applyProtection="1">
      <alignment horizontal="right"/>
      <protection locked="0"/>
    </xf>
    <xf numFmtId="0" fontId="11" fillId="7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3" borderId="1" xfId="1" applyFont="1" applyFill="1" applyBorder="1"/>
    <xf numFmtId="44" fontId="1" fillId="10" borderId="1" xfId="3" applyFont="1" applyFill="1" applyBorder="1" applyProtection="1"/>
    <xf numFmtId="0" fontId="13" fillId="6" borderId="1" xfId="1" applyFont="1" applyFill="1" applyBorder="1"/>
    <xf numFmtId="0" fontId="1" fillId="6" borderId="1" xfId="1" applyFont="1" applyFill="1" applyBorder="1"/>
    <xf numFmtId="0" fontId="6" fillId="6" borderId="1" xfId="1" applyFill="1" applyBorder="1"/>
    <xf numFmtId="0" fontId="11" fillId="7" borderId="1" xfId="1" applyFont="1" applyFill="1" applyBorder="1" applyAlignment="1">
      <alignment horizontal="right"/>
    </xf>
    <xf numFmtId="0" fontId="11" fillId="8" borderId="1" xfId="1" applyFont="1" applyFill="1" applyBorder="1"/>
    <xf numFmtId="0" fontId="10" fillId="8" borderId="1" xfId="1" applyFont="1" applyFill="1" applyBorder="1"/>
    <xf numFmtId="0" fontId="3" fillId="6" borderId="5" xfId="1" applyFont="1" applyFill="1" applyBorder="1"/>
    <xf numFmtId="0" fontId="9" fillId="6" borderId="5" xfId="1" applyFont="1" applyFill="1" applyBorder="1"/>
    <xf numFmtId="0" fontId="2" fillId="0" borderId="1" xfId="1" applyFont="1" applyBorder="1"/>
    <xf numFmtId="0" fontId="2" fillId="0" borderId="4" xfId="1" applyFont="1" applyBorder="1"/>
    <xf numFmtId="164" fontId="3" fillId="4" borderId="17" xfId="1" applyNumberFormat="1" applyFont="1" applyFill="1" applyBorder="1"/>
    <xf numFmtId="0" fontId="9" fillId="3" borderId="16" xfId="1" applyFont="1" applyFill="1" applyBorder="1"/>
    <xf numFmtId="0" fontId="3" fillId="4" borderId="15" xfId="1" applyFont="1" applyFill="1" applyBorder="1"/>
    <xf numFmtId="0" fontId="9" fillId="3" borderId="14" xfId="1" applyFont="1" applyFill="1" applyBorder="1"/>
    <xf numFmtId="0" fontId="3" fillId="4" borderId="13" xfId="1" applyFont="1" applyFill="1" applyBorder="1"/>
    <xf numFmtId="0" fontId="9" fillId="3" borderId="12" xfId="1" applyFont="1" applyFill="1" applyBorder="1"/>
    <xf numFmtId="0" fontId="9" fillId="0" borderId="18" xfId="1" applyFont="1" applyFill="1" applyBorder="1"/>
    <xf numFmtId="164" fontId="3" fillId="0" borderId="19" xfId="1" applyNumberFormat="1" applyFont="1" applyFill="1" applyBorder="1"/>
    <xf numFmtId="0" fontId="2" fillId="0" borderId="4" xfId="1" applyFont="1" applyFill="1" applyBorder="1"/>
    <xf numFmtId="0" fontId="2" fillId="0" borderId="3" xfId="1" applyFont="1" applyFill="1" applyBorder="1"/>
    <xf numFmtId="0" fontId="6" fillId="0" borderId="1" xfId="1" applyFill="1" applyBorder="1"/>
    <xf numFmtId="0" fontId="21" fillId="11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44" fontId="1" fillId="9" borderId="1" xfId="3" applyFont="1" applyFill="1" applyBorder="1" applyProtection="1"/>
    <xf numFmtId="0" fontId="6" fillId="12" borderId="3" xfId="1" applyFill="1" applyBorder="1" applyAlignment="1">
      <alignment wrapText="1"/>
    </xf>
    <xf numFmtId="0" fontId="10" fillId="12" borderId="2" xfId="1" applyFont="1" applyFill="1" applyBorder="1" applyAlignment="1"/>
    <xf numFmtId="44" fontId="1" fillId="7" borderId="1" xfId="2" applyFont="1" applyFill="1" applyBorder="1" applyProtection="1"/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48"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trinawheelan/Downloads/ACFR_template%20(9).xlsx" TargetMode="External"/><Relationship Id="rId1" Type="http://schemas.openxmlformats.org/officeDocument/2006/relationships/externalLinkPath" Target="/Users/katrinawheelan/Downloads/ACFR_template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 Dropdowns"/>
      <sheetName val="Statement of activities labels"/>
      <sheetName val="Master Info"/>
      <sheetName val="Statement of Net Position"/>
      <sheetName val="Statement of Activities"/>
      <sheetName val="GovFund Balance Sheet"/>
      <sheetName val="GovFund Stmt of Rev Exp and Chg"/>
      <sheetName val="Prop Fund Stmt of Net Position"/>
      <sheetName val="Prop Fund Stmt of Rev Exp Bal"/>
    </sheetNames>
    <sheetDataSet>
      <sheetData sheetId="0">
        <row r="2">
          <cell r="B2" t="str">
            <v>Accounts Receivable</v>
          </cell>
          <cell r="C2" t="str">
            <v>acfr:AccountsReceivable</v>
          </cell>
        </row>
        <row r="3">
          <cell r="B3" t="str">
            <v>Accounts Receivable Allowance</v>
          </cell>
          <cell r="C3" t="str">
            <v>acfr:AccountsReceivableAllowance</v>
          </cell>
        </row>
        <row r="4">
          <cell r="B4" t="str">
            <v>Accounts Receivable Net Of Allowance</v>
          </cell>
          <cell r="C4" t="str">
            <v>acfr:AccountsReceivableNetOfAllowance</v>
          </cell>
        </row>
        <row r="5">
          <cell r="B5" t="str">
            <v>Accounts Receivable Unbilled</v>
          </cell>
          <cell r="C5" t="str">
            <v>acfr:AccountsReceivableUnbilled</v>
          </cell>
        </row>
        <row r="6">
          <cell r="B6" t="str">
            <v>Accounts Receivable Unbilled Allowance</v>
          </cell>
          <cell r="C6" t="str">
            <v>acfr:AccountsReceivableUnbilledAllowance</v>
          </cell>
        </row>
        <row r="7">
          <cell r="B7" t="str">
            <v>Accounts Receivable Unbilled Net Of Allowance</v>
          </cell>
          <cell r="C7" t="str">
            <v>acfr:AccountsReceivableUnbilledNetOfAllowance</v>
          </cell>
        </row>
        <row r="8">
          <cell r="B8" t="str">
            <v>Accrued Interest Receivable</v>
          </cell>
          <cell r="C8" t="str">
            <v>acfr:AccruedInterestReceivable</v>
          </cell>
        </row>
        <row r="9">
          <cell r="B9" t="str">
            <v>Accrued Interest Receivable Net Of Allowance</v>
          </cell>
          <cell r="C9" t="str">
            <v>acfr:AccruedInterestReceivableNetOfAllowance</v>
          </cell>
        </row>
        <row r="10">
          <cell r="B10" t="str">
            <v>Advances Receivable</v>
          </cell>
          <cell r="C10" t="str">
            <v>acfr:AdvancesReceivable</v>
          </cell>
        </row>
        <row r="11">
          <cell r="B11" t="str">
            <v>Advances To Developers</v>
          </cell>
          <cell r="C11" t="str">
            <v>acfr:AdvancesToDevelopers</v>
          </cell>
        </row>
        <row r="12">
          <cell r="B12" t="str">
            <v>Allowance For Receivables</v>
          </cell>
          <cell r="C12" t="str">
            <v>acfr:AllowanceForReceivables</v>
          </cell>
        </row>
        <row r="13">
          <cell r="B13" t="str">
            <v>Assessments Receivable</v>
          </cell>
          <cell r="C13" t="str">
            <v>acfr:AssessmentsReceivable</v>
          </cell>
        </row>
        <row r="14">
          <cell r="B14" t="str">
            <v>Assessments Receivable Allowance</v>
          </cell>
          <cell r="C14" t="str">
            <v>acfr:AssessmentsReceivableAllowance</v>
          </cell>
        </row>
        <row r="15">
          <cell r="B15" t="str">
            <v>Assessments Receivable Net Of Allowance</v>
          </cell>
          <cell r="C15" t="str">
            <v>acfr:AssessmentsReceivableNetOfAllowance</v>
          </cell>
        </row>
        <row r="16">
          <cell r="B16" t="str">
            <v>Asset Retirement Obligations Principal Due Within One Year</v>
          </cell>
          <cell r="C16" t="str">
            <v>acfr:AssetRetirementObligationsPrincipalDueWithinOneYear</v>
          </cell>
        </row>
        <row r="17">
          <cell r="B17" t="str">
            <v>Assets Held For Sale</v>
          </cell>
          <cell r="C17" t="str">
            <v>acfr:AssetsHeldForSale</v>
          </cell>
        </row>
        <row r="18">
          <cell r="B18" t="str">
            <v>Bond Premium Principal Due Within One Year</v>
          </cell>
          <cell r="C18" t="str">
            <v>acfr:BondPremiumPrincipalDueWithinOneYear</v>
          </cell>
        </row>
        <row r="19">
          <cell r="B19" t="str">
            <v>Bonds Payable Due Within One Year</v>
          </cell>
          <cell r="C19" t="str">
            <v>acfr:BondsPayableDueWithinOneYear</v>
          </cell>
        </row>
        <row r="20">
          <cell r="B20" t="str">
            <v>Cash</v>
          </cell>
          <cell r="C20" t="str">
            <v>acfr:Cash</v>
          </cell>
        </row>
        <row r="21">
          <cell r="B21" t="str">
            <v>Cash And Cash Equivalents</v>
          </cell>
          <cell r="C21" t="str">
            <v>acfr:CashAndCashEquivalents</v>
          </cell>
        </row>
        <row r="22">
          <cell r="B22" t="str">
            <v>Cash And Cash Equivalents And Investments</v>
          </cell>
          <cell r="C22" t="str">
            <v>acfr:CashAndCashEquivalentsAndInvestments</v>
          </cell>
        </row>
        <row r="23">
          <cell r="B23" t="str">
            <v>Cash And Cash Equivalents And Investments Abtract _ 1</v>
          </cell>
          <cell r="C23" t="str">
            <v>acfr:CashAndCashEquivalentsAndInvestmentsAbtract_1</v>
          </cell>
        </row>
        <row r="24">
          <cell r="B24" t="str">
            <v>Cash And Cash Equivalents Others</v>
          </cell>
          <cell r="C24" t="str">
            <v>acfr:CashAndCashEquivalentsOthers</v>
          </cell>
        </row>
        <row r="25">
          <cell r="B25" t="str">
            <v>Cash And Cash Equivalents With Fiscal And Escrow And Other Agents</v>
          </cell>
          <cell r="C25" t="str">
            <v>acfr:CashAndCashEquivalentsWithFiscalAndEscrowAndOtherAgents</v>
          </cell>
        </row>
        <row r="26">
          <cell r="B26" t="str">
            <v>Cash And Cash Equivalents With Treasurer</v>
          </cell>
          <cell r="C26" t="str">
            <v>acfr:CashAndCashEquivalentsWithTreasurer</v>
          </cell>
        </row>
        <row r="27">
          <cell r="B27" t="str">
            <v>Cash And Cash Equivalents With Trustee</v>
          </cell>
          <cell r="C27" t="str">
            <v>acfr:CashAndCashEquivalentsWithTrustee</v>
          </cell>
        </row>
        <row r="28">
          <cell r="B28" t="str">
            <v>Cash Checking</v>
          </cell>
          <cell r="C28" t="str">
            <v>acfr:CashChecking</v>
          </cell>
        </row>
        <row r="29">
          <cell r="B29" t="str">
            <v>Cash Equivalents</v>
          </cell>
          <cell r="C29" t="str">
            <v>acfr:CashEquivalents</v>
          </cell>
        </row>
        <row r="30">
          <cell r="B30" t="str">
            <v>Cash In Bank</v>
          </cell>
          <cell r="C30" t="str">
            <v>acfr:CashInBank</v>
          </cell>
        </row>
        <row r="31">
          <cell r="B31" t="str">
            <v>Cash On Hand</v>
          </cell>
          <cell r="C31" t="str">
            <v>acfr:CashOnHand</v>
          </cell>
        </row>
        <row r="32">
          <cell r="B32" t="str">
            <v>Cash Payroll Bank Account</v>
          </cell>
          <cell r="C32" t="str">
            <v>acfr:CashPayrollBankAccount</v>
          </cell>
        </row>
        <row r="33">
          <cell r="B33" t="str">
            <v>Cash Savings</v>
          </cell>
          <cell r="C33" t="str">
            <v>acfr:CashSavings</v>
          </cell>
        </row>
        <row r="34">
          <cell r="B34" t="str">
            <v>Certificates Of Deposit</v>
          </cell>
          <cell r="C34" t="str">
            <v>acfr:CertificatesOfDeposit</v>
          </cell>
        </row>
        <row r="35">
          <cell r="B35" t="str">
            <v>Claims And Judgments Payable Due Within One Year</v>
          </cell>
          <cell r="C35" t="str">
            <v>acfr:ClaimsAndJudgmentsPayableDueWithinOneYear</v>
          </cell>
        </row>
        <row r="36">
          <cell r="B36" t="str">
            <v>Claims And Judgments Receivable</v>
          </cell>
          <cell r="C36" t="str">
            <v>acfr:ClaimsAndJudgmentsReceivable</v>
          </cell>
        </row>
        <row r="37">
          <cell r="B37" t="str">
            <v>Claims And Judgments Receivable Allowance</v>
          </cell>
          <cell r="C37" t="str">
            <v>acfr:ClaimsAndJudgmentsReceivableAllowance</v>
          </cell>
        </row>
        <row r="38">
          <cell r="B38" t="str">
            <v>Claims And Judgments Receivable Net Of Allowance</v>
          </cell>
          <cell r="C38" t="str">
            <v>acfr:ClaimsAndJudgmentsReceivableNetOfAllowance</v>
          </cell>
        </row>
        <row r="39">
          <cell r="B39" t="str">
            <v>Computer Software</v>
          </cell>
          <cell r="C39" t="str">
            <v>acfr:ComputerSoftware</v>
          </cell>
        </row>
        <row r="40">
          <cell r="B40" t="str">
            <v>Connection Fees Receivable</v>
          </cell>
          <cell r="C40" t="str">
            <v>acfr:ConnectionFeesReceivable</v>
          </cell>
        </row>
        <row r="41">
          <cell r="B41" t="str">
            <v>Connection Fees Receivable Allowance</v>
          </cell>
          <cell r="C41" t="str">
            <v>acfr:ConnectionFeesReceivableAllowance</v>
          </cell>
        </row>
        <row r="42">
          <cell r="B42" t="str">
            <v>Connection Fees Receivable Net Of Allowance</v>
          </cell>
          <cell r="C42" t="str">
            <v>acfr:ConnectionFeesReceivableNetOfAllowance</v>
          </cell>
        </row>
        <row r="43">
          <cell r="B43" t="str">
            <v>Contractors Advances</v>
          </cell>
          <cell r="C43" t="str">
            <v>acfr:ContractorsAdvances</v>
          </cell>
        </row>
        <row r="44">
          <cell r="B44" t="str">
            <v>Contracts Payable Due Within One Year</v>
          </cell>
          <cell r="C44" t="str">
            <v>acfr:ContractsPayableDueWithinOneYear</v>
          </cell>
        </row>
        <row r="45">
          <cell r="B45" t="str">
            <v>Court Orders Receivable</v>
          </cell>
          <cell r="C45" t="str">
            <v>acfr:CourtOrdersReceivable</v>
          </cell>
        </row>
        <row r="46">
          <cell r="B46" t="str">
            <v>Current Assets</v>
          </cell>
          <cell r="C46" t="str">
            <v>acfr:CurrentAssets</v>
          </cell>
        </row>
        <row r="47">
          <cell r="B47" t="str">
            <v>Current Assets Custom</v>
          </cell>
          <cell r="C47" t="str">
            <v>acfr:CurrentAssetsCustom</v>
          </cell>
        </row>
        <row r="48">
          <cell r="B48" t="str">
            <v>Customer And Other Government Receivable Allowance</v>
          </cell>
          <cell r="C48" t="str">
            <v>acfr:CustomerAndOtherGovernmentReceivableAllowance</v>
          </cell>
        </row>
        <row r="49">
          <cell r="B49" t="str">
            <v>Customer And Other Government Receivables</v>
          </cell>
          <cell r="C49" t="str">
            <v>acfr:CustomerAndOtherGovernmentReceivables</v>
          </cell>
        </row>
        <row r="50">
          <cell r="B50" t="str">
            <v>Customer And Other Government Receivables Net Of Allowance</v>
          </cell>
          <cell r="C50" t="str">
            <v>acfr:CustomerAndOtherGovernmentReceivablesNetOfAllowance</v>
          </cell>
        </row>
        <row r="51">
          <cell r="B51" t="str">
            <v>Delinquent Taxes Receivable</v>
          </cell>
          <cell r="C51" t="str">
            <v>acfr:DelinquentTaxesReceivable</v>
          </cell>
        </row>
        <row r="52">
          <cell r="B52" t="str">
            <v>Delinquent Utility Bills Receivable</v>
          </cell>
          <cell r="C52" t="str">
            <v>acfr:DelinquentUtilityBillsReceivable</v>
          </cell>
        </row>
        <row r="53">
          <cell r="B53" t="str">
            <v>Deposits Receivable</v>
          </cell>
          <cell r="C53" t="str">
            <v>acfr:DepositsReceivable</v>
          </cell>
        </row>
        <row r="54">
          <cell r="B54" t="str">
            <v>Deposits Receivable Allowance</v>
          </cell>
          <cell r="C54" t="str">
            <v>acfr:DepositsReceivableAllowance</v>
          </cell>
        </row>
        <row r="55">
          <cell r="B55" t="str">
            <v>Deposits Receivable Net Of Allowance</v>
          </cell>
          <cell r="C55" t="str">
            <v>acfr:DepositsReceivableNetOfAllowance</v>
          </cell>
        </row>
        <row r="56">
          <cell r="B56" t="str">
            <v>Deposits With Fiscal Agents</v>
          </cell>
          <cell r="C56" t="str">
            <v>acfr:DepositsWithFiscalAgents</v>
          </cell>
        </row>
        <row r="57">
          <cell r="B57" t="str">
            <v>Derivative Instruments Assets Current</v>
          </cell>
          <cell r="C57" t="str">
            <v>acfr:DerivativeInstrumentsAssetsCurrent</v>
          </cell>
        </row>
        <row r="58">
          <cell r="B58" t="str">
            <v>Derivative Instruments Liability Current</v>
          </cell>
          <cell r="C58" t="str">
            <v>acfr:DerivativeInstrumentsLiabilityCurrent</v>
          </cell>
        </row>
        <row r="59">
          <cell r="B59" t="str">
            <v>Due From Cities</v>
          </cell>
          <cell r="C59" t="str">
            <v>acfr:DueFromCities</v>
          </cell>
        </row>
        <row r="60">
          <cell r="B60" t="str">
            <v>Due From Component Unit</v>
          </cell>
          <cell r="C60" t="str">
            <v>acfr:DueFromComponentUnit</v>
          </cell>
        </row>
        <row r="61">
          <cell r="B61" t="str">
            <v>Due From Counties</v>
          </cell>
          <cell r="C61" t="str">
            <v>acfr:DueFromCounties</v>
          </cell>
        </row>
        <row r="62">
          <cell r="B62" t="str">
            <v>Due From Custodial Funds</v>
          </cell>
          <cell r="C62" t="str">
            <v>acfr:DueFromCustodialFunds</v>
          </cell>
        </row>
        <row r="63">
          <cell r="B63" t="str">
            <v>Due From Employees</v>
          </cell>
          <cell r="C63" t="str">
            <v>acfr:DueFromEmployees</v>
          </cell>
        </row>
        <row r="64">
          <cell r="B64" t="str">
            <v>Due From Enterprise Funds</v>
          </cell>
          <cell r="C64" t="str">
            <v>acfr:DueFromEnterpriseFunds</v>
          </cell>
        </row>
        <row r="65">
          <cell r="B65" t="str">
            <v>Due From Federal Government</v>
          </cell>
          <cell r="C65" t="str">
            <v>acfr:DueFromFederalGovernment</v>
          </cell>
        </row>
        <row r="66">
          <cell r="B66" t="str">
            <v>Due From Fiduciary Funds</v>
          </cell>
          <cell r="C66" t="str">
            <v>acfr:DueFromFiduciaryFunds</v>
          </cell>
        </row>
        <row r="67">
          <cell r="B67" t="str">
            <v>Due From Government</v>
          </cell>
          <cell r="C67" t="str">
            <v>acfr:DueFromGovernment</v>
          </cell>
        </row>
        <row r="68">
          <cell r="B68" t="str">
            <v>Due From Libraries</v>
          </cell>
          <cell r="C68" t="str">
            <v>acfr:DueFromLibraries</v>
          </cell>
        </row>
        <row r="69">
          <cell r="B69" t="str">
            <v>Due From Other Funds</v>
          </cell>
          <cell r="C69" t="str">
            <v>acfr:DueFromOtherFunds</v>
          </cell>
        </row>
        <row r="70">
          <cell r="B70" t="str">
            <v>Due From Other Governments</v>
          </cell>
          <cell r="C70" t="str">
            <v>acfr:DueFromOtherGovernments</v>
          </cell>
        </row>
        <row r="71">
          <cell r="B71" t="str">
            <v>Due From Primary Government</v>
          </cell>
          <cell r="C71" t="str">
            <v>acfr:DueFromPrimaryGovernment</v>
          </cell>
        </row>
        <row r="72">
          <cell r="B72" t="str">
            <v>Due From Related Parties</v>
          </cell>
          <cell r="C72" t="str">
            <v>acfr:DueFromRelatedParties</v>
          </cell>
        </row>
        <row r="73">
          <cell r="B73" t="str">
            <v>Due From Retirement System</v>
          </cell>
          <cell r="C73" t="str">
            <v>acfr:DueFromRetirementSystem</v>
          </cell>
        </row>
        <row r="74">
          <cell r="B74" t="str">
            <v>Due From Road Commissions</v>
          </cell>
          <cell r="C74" t="str">
            <v>acfr:DueFromRoadCommissions</v>
          </cell>
        </row>
        <row r="75">
          <cell r="B75" t="str">
            <v>Due From Schools</v>
          </cell>
          <cell r="C75" t="str">
            <v>acfr:DueFromSchools</v>
          </cell>
        </row>
        <row r="76">
          <cell r="B76" t="str">
            <v>Due From State Government</v>
          </cell>
          <cell r="C76" t="str">
            <v>acfr:DueFromStateGovernment</v>
          </cell>
        </row>
        <row r="77">
          <cell r="B77" t="str">
            <v>Due From Tax Collection Funds</v>
          </cell>
          <cell r="C77" t="str">
            <v>acfr:DueFromTaxCollectionFunds</v>
          </cell>
        </row>
        <row r="78">
          <cell r="B78" t="str">
            <v>Due From Townships Except Road Agreements</v>
          </cell>
          <cell r="C78" t="str">
            <v>acfr:DueFromTownshipsExceptRoadAgreements</v>
          </cell>
        </row>
        <row r="79">
          <cell r="B79" t="str">
            <v>Due From Townships Road Agreements</v>
          </cell>
          <cell r="C79" t="str">
            <v>acfr:DueFromTownshipsRoadAgreements</v>
          </cell>
        </row>
        <row r="80">
          <cell r="B80" t="str">
            <v>Due From Villages</v>
          </cell>
          <cell r="C80" t="str">
            <v>acfr:DueFromVillages</v>
          </cell>
        </row>
        <row r="81">
          <cell r="B81" t="str">
            <v>Easements Right Of Way</v>
          </cell>
          <cell r="C81" t="str">
            <v>acfr:EasementsRightOfWay</v>
          </cell>
        </row>
        <row r="82">
          <cell r="B82" t="str">
            <v>Forfeiture Certificate Recording Fees Receivable</v>
          </cell>
          <cell r="C82" t="str">
            <v>acfr:ForfeitureCertificateRecordingFeesReceivable</v>
          </cell>
        </row>
        <row r="83">
          <cell r="B83" t="str">
            <v>General Obligation Bonds Payable Due Within One Year</v>
          </cell>
          <cell r="C83" t="str">
            <v>acfr:GeneralObligationBondsPayableDueWithinOneYear</v>
          </cell>
        </row>
        <row r="84">
          <cell r="B84" t="str">
            <v>Government Claims Receivable</v>
          </cell>
          <cell r="C84" t="str">
            <v>acfr:GovernmentClaimsReceivable</v>
          </cell>
        </row>
        <row r="85">
          <cell r="B85" t="str">
            <v>Government Claims Receivable Allowance</v>
          </cell>
          <cell r="C85" t="str">
            <v>acfr:GovernmentClaimsReceivableAllowance</v>
          </cell>
        </row>
        <row r="86">
          <cell r="B86" t="str">
            <v>Government Claims Receivable Net Of Allowance</v>
          </cell>
          <cell r="C86" t="str">
            <v>acfr:GovernmentClaimsReceivableNetOfAllowance</v>
          </cell>
        </row>
        <row r="87">
          <cell r="B87" t="str">
            <v>Grants And Contracts Receivable</v>
          </cell>
          <cell r="C87" t="str">
            <v>acfr:GrantsAndContractsReceivable</v>
          </cell>
        </row>
        <row r="88">
          <cell r="B88" t="str">
            <v>Grants And Contracts Receivable Allowance</v>
          </cell>
          <cell r="C88" t="str">
            <v>acfr:GrantsAndContractsReceivableAllowance</v>
          </cell>
        </row>
        <row r="89">
          <cell r="B89" t="str">
            <v>Grants And Contracts Receivable Net Of Allowance</v>
          </cell>
          <cell r="C89" t="str">
            <v>acfr:GrantsAndContractsReceivableNetOfAllowance</v>
          </cell>
        </row>
        <row r="90">
          <cell r="B90" t="str">
            <v>Income Tax Receivable</v>
          </cell>
          <cell r="C90" t="str">
            <v>acfr:IncomeTaxReceivable</v>
          </cell>
        </row>
        <row r="91">
          <cell r="B91" t="str">
            <v>Installment Debt Principal Due Within One Year</v>
          </cell>
          <cell r="C91" t="str">
            <v>acfr:InstallmentDebtPrincipalDueWithinOneYear</v>
          </cell>
        </row>
        <row r="92">
          <cell r="B92" t="str">
            <v>Intangible Assets</v>
          </cell>
          <cell r="C92" t="str">
            <v>acfr:IntangibleAssets</v>
          </cell>
        </row>
        <row r="93">
          <cell r="B93" t="str">
            <v>Intangible Assets Net Of Accumulated Amortization</v>
          </cell>
          <cell r="C93" t="str">
            <v>acfr:IntangibleAssetsNetOfAccumulatedAmortization</v>
          </cell>
        </row>
        <row r="94">
          <cell r="B94" t="str">
            <v>Inter Governmental Receivable</v>
          </cell>
          <cell r="C94" t="str">
            <v>acfr:InterGovernmentalReceivable</v>
          </cell>
        </row>
        <row r="95">
          <cell r="B95" t="str">
            <v>Inter Governmental Receivable Allowance</v>
          </cell>
          <cell r="C95" t="str">
            <v>acfr:InterGovernmentalReceivableAllowance</v>
          </cell>
        </row>
        <row r="96">
          <cell r="B96" t="str">
            <v>Inter Governmental Receivable Net Of Allowance</v>
          </cell>
          <cell r="C96" t="str">
            <v>acfr:InterGovernmentalReceivableNetOfAllowance</v>
          </cell>
        </row>
        <row r="97">
          <cell r="B97" t="str">
            <v>Interest And Penalties Receivable On Taxes</v>
          </cell>
          <cell r="C97" t="str">
            <v>acfr:InterestAndPenaltiesReceivableOnTaxes</v>
          </cell>
        </row>
        <row r="98">
          <cell r="B98" t="str">
            <v>Interest Receivable Allowances</v>
          </cell>
          <cell r="C98" t="str">
            <v>acfr:InterestReceivableAllowances</v>
          </cell>
        </row>
        <row r="99">
          <cell r="B99" t="str">
            <v>Intergovernmental Agreement Payable Principal Due Within One Year</v>
          </cell>
          <cell r="C99" t="str">
            <v>acfr:IntergovernmentalAgreementPayablePrincipalDueWithinOneYear</v>
          </cell>
        </row>
        <row r="100">
          <cell r="B100" t="str">
            <v>Internal Balance</v>
          </cell>
          <cell r="C100" t="str">
            <v>acfr:InternalBalance</v>
          </cell>
        </row>
        <row r="101">
          <cell r="B101" t="str">
            <v>Inventory</v>
          </cell>
          <cell r="C101" t="str">
            <v>acfr:Inventory</v>
          </cell>
        </row>
        <row r="102">
          <cell r="B102" t="str">
            <v>Inventory Equipment Materials And Parts</v>
          </cell>
          <cell r="C102" t="str">
            <v>acfr:InventoryEquipmentMaterialsAndParts</v>
          </cell>
        </row>
        <row r="103">
          <cell r="B103" t="str">
            <v>Inventory Road Materials</v>
          </cell>
          <cell r="C103" t="str">
            <v>acfr:InventoryRoadMaterials</v>
          </cell>
        </row>
        <row r="104">
          <cell r="B104" t="str">
            <v>Investments Abtract</v>
          </cell>
          <cell r="C104" t="str">
            <v>acfr:InvestmentsAbtract</v>
          </cell>
        </row>
        <row r="105">
          <cell r="B105" t="str">
            <v>Investments Current</v>
          </cell>
          <cell r="C105" t="str">
            <v>acfr:InvestmentsCurrent</v>
          </cell>
        </row>
        <row r="106">
          <cell r="B106" t="str">
            <v>Investments Held By Third Parties</v>
          </cell>
          <cell r="C106" t="str">
            <v>acfr:InvestmentsHeldByThirdParties</v>
          </cell>
        </row>
        <row r="107">
          <cell r="B107" t="str">
            <v>Investments Restricted</v>
          </cell>
          <cell r="C107" t="str">
            <v>acfr:InvestmentsRestricted</v>
          </cell>
        </row>
        <row r="108">
          <cell r="B108" t="str">
            <v>Investments With Fiscal Agents</v>
          </cell>
          <cell r="C108" t="str">
            <v>acfr:InvestmentsWithFiscalAgents</v>
          </cell>
        </row>
        <row r="109">
          <cell r="B109" t="str">
            <v>Investments With State Treasury</v>
          </cell>
          <cell r="C109" t="str">
            <v>acfr:InvestmentsWithStateTreasury</v>
          </cell>
        </row>
        <row r="110">
          <cell r="B110" t="str">
            <v>Land Contracts Payable</v>
          </cell>
          <cell r="C110" t="str">
            <v>acfr:LandContractsPayable</v>
          </cell>
        </row>
        <row r="111">
          <cell r="B111" t="str">
            <v>Land Contracts Receivable</v>
          </cell>
          <cell r="C111" t="str">
            <v>acfr:LandContractsReceivable</v>
          </cell>
        </row>
        <row r="112">
          <cell r="B112" t="str">
            <v>Land Contracts Receivables Allowance</v>
          </cell>
          <cell r="C112" t="str">
            <v>acfr:LandContractsReceivablesAllowance</v>
          </cell>
        </row>
        <row r="113">
          <cell r="B113" t="str">
            <v>Land Contracts Receivables Net Of Allowance</v>
          </cell>
          <cell r="C113" t="str">
            <v>acfr:LandContractsReceivablesNetOfAllowance</v>
          </cell>
        </row>
        <row r="114">
          <cell r="B114" t="str">
            <v>Lease Assets Right Of Use</v>
          </cell>
          <cell r="C114" t="str">
            <v>acfr:LeaseAssetsRightOfUse</v>
          </cell>
        </row>
        <row r="115">
          <cell r="B115" t="str">
            <v>Leases Payable Due Within One Year</v>
          </cell>
          <cell r="C115" t="str">
            <v>acfr:LeasesPayableDueWithinOneYear</v>
          </cell>
        </row>
        <row r="116">
          <cell r="B116" t="str">
            <v>Leases Receivable</v>
          </cell>
          <cell r="C116" t="str">
            <v>acfr:LeasesReceivable</v>
          </cell>
        </row>
        <row r="117">
          <cell r="B117" t="str">
            <v>Leases Receivable Allowance</v>
          </cell>
          <cell r="C117" t="str">
            <v>acfr:LeasesReceivableAllowance</v>
          </cell>
        </row>
        <row r="118">
          <cell r="B118" t="str">
            <v>Leases Receivable Net Of Allowance</v>
          </cell>
          <cell r="C118" t="str">
            <v>acfr:LeasesReceivableNetOfAllowance</v>
          </cell>
        </row>
        <row r="119">
          <cell r="B119" t="str">
            <v>Limited Tax Bonds Principal Due Within One Year</v>
          </cell>
          <cell r="C119" t="str">
            <v>acfr:LimitedTaxBondsPrincipalDueWithinOneYear</v>
          </cell>
        </row>
        <row r="120">
          <cell r="B120" t="str">
            <v>Loans And Notes Receivable</v>
          </cell>
          <cell r="C120" t="str">
            <v>acfr:LoansAndNotesReceivable</v>
          </cell>
        </row>
        <row r="121">
          <cell r="B121" t="str">
            <v>Loans And Notes Receivable Allowance</v>
          </cell>
          <cell r="C121" t="str">
            <v>acfr:LoansAndNotesReceivableAllowance</v>
          </cell>
        </row>
        <row r="122">
          <cell r="B122" t="str">
            <v>Loans And Notes Receivable Net Of Allowance</v>
          </cell>
          <cell r="C122" t="str">
            <v>acfr:LoansAndNotesReceivableNetOfAllowance</v>
          </cell>
        </row>
        <row r="123">
          <cell r="B123" t="str">
            <v>Loans Payable Due Within One Year</v>
          </cell>
          <cell r="C123" t="str">
            <v>acfr:LoansPayableDueWithinOneYear</v>
          </cell>
        </row>
        <row r="124">
          <cell r="B124" t="str">
            <v>Loans Receivable</v>
          </cell>
          <cell r="C124" t="str">
            <v>acfr:LoansReceivable</v>
          </cell>
        </row>
        <row r="125">
          <cell r="B125" t="str">
            <v>Loans Receivable Allowance</v>
          </cell>
          <cell r="C125" t="str">
            <v>acfr:LoansReceivableAllowance</v>
          </cell>
        </row>
        <row r="126">
          <cell r="B126" t="str">
            <v>Loans Receivable Net Of Allowance</v>
          </cell>
          <cell r="C126" t="str">
            <v>acfr:LoansReceivableNetOfAllowance</v>
          </cell>
        </row>
        <row r="127">
          <cell r="B127" t="str">
            <v>Local Unit Share Of Assessment Improvement Costs Receivable</v>
          </cell>
          <cell r="C127" t="str">
            <v>acfr:LocalUnitShareOfAssessmentImprovementCostsReceivable</v>
          </cell>
        </row>
        <row r="128">
          <cell r="B128" t="str">
            <v>Long Term Debt Due Within One Year</v>
          </cell>
          <cell r="C128" t="str">
            <v>acfr:LongTermDebtDueWithinOneYear</v>
          </cell>
        </row>
        <row r="129">
          <cell r="B129" t="str">
            <v>Lottery Ticket Inventories</v>
          </cell>
          <cell r="C129" t="str">
            <v>acfr:LotteryTicketInventories</v>
          </cell>
        </row>
        <row r="130">
          <cell r="B130" t="str">
            <v>Notes Payable Due Within One Year</v>
          </cell>
          <cell r="C130" t="str">
            <v>acfr:NotesPayableDueWithinOneYear</v>
          </cell>
        </row>
        <row r="131">
          <cell r="B131" t="str">
            <v>Notes Receivable</v>
          </cell>
          <cell r="C131" t="str">
            <v>acfr:NotesReceivable</v>
          </cell>
        </row>
        <row r="132">
          <cell r="B132" t="str">
            <v>Notes Receivable Allowance</v>
          </cell>
          <cell r="C132" t="str">
            <v>acfr:NotesReceivableAllowance</v>
          </cell>
        </row>
        <row r="133">
          <cell r="B133" t="str">
            <v>Notes Receivable Net Of Allowance</v>
          </cell>
          <cell r="C133" t="str">
            <v>acfr:NotesReceivableNetOfAllowance</v>
          </cell>
        </row>
        <row r="134">
          <cell r="B134" t="str">
            <v>Other Accounts Receivable</v>
          </cell>
          <cell r="C134" t="str">
            <v>acfr:OtherAccountsReceivable</v>
          </cell>
        </row>
        <row r="135">
          <cell r="B135" t="str">
            <v>Other Accounts Receivable Allowance</v>
          </cell>
          <cell r="C135" t="str">
            <v>acfr:OtherAccountsReceivableAllowance</v>
          </cell>
        </row>
        <row r="136">
          <cell r="B136" t="str">
            <v>Other Accounts Receivable Net</v>
          </cell>
          <cell r="C136" t="str">
            <v>acfr:OtherAccountsReceivableNet</v>
          </cell>
        </row>
        <row r="137">
          <cell r="B137" t="str">
            <v>Other Current Assets</v>
          </cell>
          <cell r="C137" t="str">
            <v>acfr:OtherCurrentAssets</v>
          </cell>
        </row>
        <row r="138">
          <cell r="B138" t="str">
            <v>Other Current Investments</v>
          </cell>
          <cell r="C138" t="str">
            <v>acfr:OtherCurrentInvestments</v>
          </cell>
        </row>
        <row r="139">
          <cell r="B139" t="str">
            <v>Other Receivables</v>
          </cell>
          <cell r="C139" t="str">
            <v>acfr:OtherReceivables</v>
          </cell>
        </row>
        <row r="140">
          <cell r="B140" t="str">
            <v>Other Restricted Assets</v>
          </cell>
          <cell r="C140" t="str">
            <v>acfr:OtherRestrictedAssets</v>
          </cell>
        </row>
        <row r="141">
          <cell r="B141" t="str">
            <v>Other Taxes Receivable</v>
          </cell>
          <cell r="C141" t="str">
            <v>acfr:OtherTaxesReceivable</v>
          </cell>
        </row>
        <row r="142">
          <cell r="B142" t="str">
            <v>Patents</v>
          </cell>
          <cell r="C142" t="str">
            <v>acfr:Patents</v>
          </cell>
        </row>
        <row r="143">
          <cell r="B143" t="str">
            <v>Payments In Lieu Of Taxes Receivable</v>
          </cell>
          <cell r="C143" t="str">
            <v>acfr:PaymentsInLieuOfTaxesReceivable</v>
          </cell>
        </row>
        <row r="144">
          <cell r="B144" t="str">
            <v>Penalties Receivable</v>
          </cell>
          <cell r="C144" t="str">
            <v>acfr:PenaltiesReceivable</v>
          </cell>
        </row>
        <row r="145">
          <cell r="B145" t="str">
            <v>Penalties Receivable Allowance</v>
          </cell>
          <cell r="C145" t="str">
            <v>acfr:PenaltiesReceivableAllowance</v>
          </cell>
        </row>
        <row r="146">
          <cell r="B146" t="str">
            <v>Penalties Receivable Net Of Allowance</v>
          </cell>
          <cell r="C146" t="str">
            <v>acfr:PenaltiesReceivableNetOfAllowance</v>
          </cell>
        </row>
        <row r="147">
          <cell r="B147" t="str">
            <v>Performance Bonds Payable Due Within One Year</v>
          </cell>
          <cell r="C147" t="str">
            <v>acfr:PerformanceBondsPayableDueWithinOneYear</v>
          </cell>
        </row>
        <row r="148">
          <cell r="B148" t="str">
            <v>Pooled Cash And Investments</v>
          </cell>
          <cell r="C148" t="str">
            <v>acfr:PooledCashAndInvestments</v>
          </cell>
        </row>
        <row r="149">
          <cell r="B149" t="str">
            <v>Prepaid Deposits</v>
          </cell>
          <cell r="C149" t="str">
            <v>acfr:PrepaidDeposits</v>
          </cell>
        </row>
        <row r="150">
          <cell r="B150" t="str">
            <v>Prepaid Expenses</v>
          </cell>
          <cell r="C150" t="str">
            <v>acfr:PrepaidExpenses</v>
          </cell>
        </row>
        <row r="151">
          <cell r="B151" t="str">
            <v>Prepaids And Other Assets</v>
          </cell>
          <cell r="C151" t="str">
            <v>acfr:PrepaidsAndOtherAssets</v>
          </cell>
        </row>
        <row r="152">
          <cell r="B152" t="str">
            <v>Property Taxes Receivable</v>
          </cell>
          <cell r="C152" t="str">
            <v>acfr:PropertyTaxesReceivable</v>
          </cell>
        </row>
        <row r="153">
          <cell r="B153" t="str">
            <v>Property Taxes Receivable Allowance</v>
          </cell>
          <cell r="C153" t="str">
            <v>acfr:PropertyTaxesReceivableAllowance</v>
          </cell>
        </row>
        <row r="154">
          <cell r="B154" t="str">
            <v>Property Taxes Receivable Net Of Allowance</v>
          </cell>
          <cell r="C154" t="str">
            <v>acfr:PropertyTaxesReceivableNetOfAllowance</v>
          </cell>
        </row>
        <row r="155">
          <cell r="B155" t="str">
            <v>Receivable</v>
          </cell>
          <cell r="C155" t="str">
            <v>acfr:Receivable</v>
          </cell>
        </row>
        <row r="156">
          <cell r="B156" t="str">
            <v>Receivables</v>
          </cell>
          <cell r="C156" t="str">
            <v>acfr:Receivables</v>
          </cell>
        </row>
        <row r="157">
          <cell r="B157" t="str">
            <v>Regulatory Assets Current</v>
          </cell>
          <cell r="C157" t="str">
            <v>acfr:RegulatoryAssetsCurrent</v>
          </cell>
        </row>
        <row r="158">
          <cell r="B158" t="str">
            <v>Restricted Accounts Receivable Net Of Allowance</v>
          </cell>
          <cell r="C158" t="str">
            <v>acfr:RestrictedAccountsReceivableNetOfAllowance</v>
          </cell>
        </row>
        <row r="159">
          <cell r="B159" t="str">
            <v>Restricted Assets</v>
          </cell>
          <cell r="C159" t="str">
            <v>acfr:RestrictedAssets</v>
          </cell>
        </row>
        <row r="160">
          <cell r="B160" t="str">
            <v>Restricted Assets Custom</v>
          </cell>
          <cell r="C160" t="str">
            <v>acfr:RestrictedAssetsCustom</v>
          </cell>
        </row>
        <row r="161">
          <cell r="B161" t="str">
            <v>Restricted Bond And Interest Redemption</v>
          </cell>
          <cell r="C161" t="str">
            <v>acfr:RestrictedBondAndInterestRedemption</v>
          </cell>
        </row>
        <row r="162">
          <cell r="B162" t="str">
            <v>Restricted Bond Reserve</v>
          </cell>
          <cell r="C162" t="str">
            <v>acfr:RestrictedBondReserve</v>
          </cell>
        </row>
        <row r="163">
          <cell r="B163" t="str">
            <v>Restricted Cash</v>
          </cell>
          <cell r="C163" t="str">
            <v>acfr:RestrictedCash</v>
          </cell>
        </row>
        <row r="164">
          <cell r="B164" t="str">
            <v>Restricted Cash And Cash Equivalents</v>
          </cell>
          <cell r="C164" t="str">
            <v>acfr:RestrictedCashAndCashEquivalents</v>
          </cell>
        </row>
        <row r="165">
          <cell r="B165" t="str">
            <v>Restricted Cash And Investments</v>
          </cell>
          <cell r="C165" t="str">
            <v>acfr:RestrictedCashAndInvestments</v>
          </cell>
        </row>
        <row r="166">
          <cell r="B166" t="str">
            <v>Restricted Cash Debt Retirement</v>
          </cell>
          <cell r="C166" t="str">
            <v>acfr:RestrictedCashDebtRetirement</v>
          </cell>
        </row>
        <row r="167">
          <cell r="B167" t="str">
            <v>Restricted Cash Debt Service</v>
          </cell>
          <cell r="C167" t="str">
            <v>acfr:RestrictedCashDebtService</v>
          </cell>
        </row>
        <row r="168">
          <cell r="B168" t="str">
            <v>Restricted Cash Repairs Replacement And Improvements Reserve</v>
          </cell>
          <cell r="C168" t="str">
            <v>acfr:RestrictedCashRepairsReplacementAndImprovementsReserve</v>
          </cell>
        </row>
        <row r="169">
          <cell r="B169" t="str">
            <v>Restricted Certificates Of Deposit</v>
          </cell>
          <cell r="C169" t="str">
            <v>acfr:RestrictedCertificatesOfDeposit</v>
          </cell>
        </row>
        <row r="170">
          <cell r="B170" t="str">
            <v>Restricted Receivables And Deposits</v>
          </cell>
          <cell r="C170" t="str">
            <v>acfr:RestrictedReceivablesAndDeposits</v>
          </cell>
        </row>
        <row r="171">
          <cell r="B171" t="str">
            <v>Revenue Bonds Payable Due Within One Year</v>
          </cell>
          <cell r="C171" t="str">
            <v>acfr:RevenueBondsPayableDueWithinOneYear</v>
          </cell>
        </row>
        <row r="172">
          <cell r="B172" t="str">
            <v>Sales Tax Receivable</v>
          </cell>
          <cell r="C172" t="str">
            <v>acfr:SalesTaxReceivable</v>
          </cell>
        </row>
        <row r="173">
          <cell r="B173" t="str">
            <v>Securities Lending Collateral Assets</v>
          </cell>
          <cell r="C173" t="str">
            <v>acfr:SecuritiesLendingCollateralAssets</v>
          </cell>
        </row>
        <row r="174">
          <cell r="B174" t="str">
            <v>Securities Lending Obligations Liability</v>
          </cell>
          <cell r="C174" t="str">
            <v>acfr:SecuritiesLendingObligationsLiability</v>
          </cell>
        </row>
        <row r="175">
          <cell r="B175" t="str">
            <v>Self Insurance Liabilities Current Portion</v>
          </cell>
          <cell r="C175" t="str">
            <v>acfr:SelfInsuranceLiabilitiesCurrentPortion</v>
          </cell>
        </row>
        <row r="176">
          <cell r="B176" t="str">
            <v>Service Fees Receivable</v>
          </cell>
          <cell r="C176" t="str">
            <v>acfr:ServiceFeesReceivable</v>
          </cell>
        </row>
        <row r="177">
          <cell r="B177" t="str">
            <v>Special Assessment Taxes Receivable</v>
          </cell>
          <cell r="C177" t="str">
            <v>acfr:SpecialAssessmentTaxesReceivable</v>
          </cell>
        </row>
        <row r="178">
          <cell r="B178" t="str">
            <v>Special Assessment Taxes Receivable Unavailable</v>
          </cell>
          <cell r="C178" t="str">
            <v>acfr:SpecialAssessmentTaxesReceivableUnavailable</v>
          </cell>
        </row>
        <row r="179">
          <cell r="B179" t="str">
            <v>Special Assessments Receivable Delinquent</v>
          </cell>
          <cell r="C179" t="str">
            <v>acfr:SpecialAssessmentsReceivableDelinquent</v>
          </cell>
        </row>
        <row r="180">
          <cell r="B180" t="str">
            <v>Taxes Receivable</v>
          </cell>
          <cell r="C180" t="str">
            <v>acfr:TaxesReceivable</v>
          </cell>
        </row>
        <row r="181">
          <cell r="B181" t="str">
            <v>Taxes Receivable Delinquent Personal Property</v>
          </cell>
          <cell r="C181" t="str">
            <v>acfr:TaxesReceivableDelinquentPersonalProperty</v>
          </cell>
        </row>
        <row r="182">
          <cell r="B182" t="str">
            <v>Taxes Receivable Delinquent Real Property</v>
          </cell>
          <cell r="C182" t="str">
            <v>acfr:TaxesReceivableDelinquentRealProperty</v>
          </cell>
        </row>
        <row r="183">
          <cell r="B183" t="str">
            <v>Taxes Receivable Personal Property Current Levy</v>
          </cell>
          <cell r="C183" t="str">
            <v>acfr:TaxesReceivablePersonalPropertyCurrentLevy</v>
          </cell>
        </row>
        <row r="184">
          <cell r="B184" t="str">
            <v>Taxes Receivable Real Property Current Levy</v>
          </cell>
          <cell r="C184" t="str">
            <v>acfr:TaxesReceivableRealPropertyCurrentLevy</v>
          </cell>
        </row>
        <row r="185">
          <cell r="B185" t="str">
            <v>Tenant Accounts Receivable</v>
          </cell>
          <cell r="C185" t="str">
            <v>acfr:TenantAccountsReceivable</v>
          </cell>
        </row>
        <row r="186">
          <cell r="B186" t="str">
            <v>Tenant Accounts Receivable Allowance</v>
          </cell>
          <cell r="C186" t="str">
            <v>acfr:TenantAccountsReceivableAllowance</v>
          </cell>
        </row>
        <row r="187">
          <cell r="B187" t="str">
            <v>Tenant Accounts Receivable Net Of Allowances</v>
          </cell>
          <cell r="C187" t="str">
            <v>acfr:TenantAccountsReceivableNetOfAllowances</v>
          </cell>
        </row>
        <row r="188">
          <cell r="B188" t="str">
            <v>Timber Rights</v>
          </cell>
          <cell r="C188" t="str">
            <v>acfr:TimberRights</v>
          </cell>
        </row>
        <row r="189">
          <cell r="B189" t="str">
            <v>Trade Receivable</v>
          </cell>
          <cell r="C189" t="str">
            <v>acfr:TradeReceivable</v>
          </cell>
        </row>
        <row r="190">
          <cell r="B190" t="str">
            <v>Trade Receivable Allowance</v>
          </cell>
          <cell r="C190" t="str">
            <v>acfr:TradeReceivableAllowance</v>
          </cell>
        </row>
        <row r="191">
          <cell r="B191" t="str">
            <v>Trade Receivable Net Of Allowance</v>
          </cell>
          <cell r="C191" t="str">
            <v>acfr:TradeReceivableNetOfAllowance</v>
          </cell>
        </row>
        <row r="192">
          <cell r="B192" t="str">
            <v>Trademarks</v>
          </cell>
          <cell r="C192" t="str">
            <v>acfr:Trademarks</v>
          </cell>
        </row>
        <row r="193">
          <cell r="B193" t="str">
            <v>Tuition And Fees Allowances</v>
          </cell>
          <cell r="C193" t="str">
            <v>acfr:TuitionAndFeesAllowances</v>
          </cell>
        </row>
        <row r="194">
          <cell r="B194" t="str">
            <v>Tuition And Fees Receivable</v>
          </cell>
          <cell r="C194" t="str">
            <v>acfr:TuitionAndFeesReceivable</v>
          </cell>
        </row>
        <row r="195">
          <cell r="B195" t="str">
            <v>Tuition And Fees Receivable Net Of Allowance</v>
          </cell>
          <cell r="C195" t="str">
            <v>acfr:TuitionAndFeesReceivableNetOfAllowance</v>
          </cell>
        </row>
        <row r="196">
          <cell r="B196" t="str">
            <v>Unamortized Premium On Bonds Principal Due Within One Year</v>
          </cell>
          <cell r="C196" t="str">
            <v>acfr:UnamortizedPremiumOnBondsPrincipalDueWithinOneYear</v>
          </cell>
        </row>
        <row r="197">
          <cell r="B197" t="str">
            <v>Unbilled Revenue</v>
          </cell>
          <cell r="C197" t="str">
            <v>acfr:UnbilledRevenue</v>
          </cell>
        </row>
        <row r="198">
          <cell r="B198" t="str">
            <v>Uninsured Claim Liability Current Portion</v>
          </cell>
          <cell r="C198" t="str">
            <v>acfr:UninsuredClaimLiabilityCurrentPortion</v>
          </cell>
        </row>
        <row r="199">
          <cell r="B199" t="str">
            <v>Unlimited Tax Bonds Principal Due Within One Year</v>
          </cell>
          <cell r="C199" t="str">
            <v>acfr:UnlimitedTaxBondsPrincipalDueWithinOneYear</v>
          </cell>
        </row>
        <row r="200">
          <cell r="B200" t="str">
            <v>Utilities And Water Receivable</v>
          </cell>
          <cell r="C200" t="str">
            <v>acfr:UtilitiesAndWaterReceivable</v>
          </cell>
        </row>
        <row r="201">
          <cell r="B201" t="str">
            <v>Utilities And Water Receivable Allowance</v>
          </cell>
          <cell r="C201" t="str">
            <v>acfr:UtilitiesAndWaterReceivableAllowance</v>
          </cell>
        </row>
        <row r="202">
          <cell r="B202" t="str">
            <v>Utilities And Water Receivable Net Of Allowance</v>
          </cell>
          <cell r="C202" t="str">
            <v>acfr:UtilitiesAndWaterReceivableNetOfAllowance</v>
          </cell>
        </row>
        <row r="203">
          <cell r="B203" t="str">
            <v>Vested Employee Benefits Payable Due Within One Year</v>
          </cell>
          <cell r="C203" t="str">
            <v>acfr:VestedEmployeeBenefitsPayableDueWithinOneYear</v>
          </cell>
        </row>
        <row r="204">
          <cell r="B204" t="str">
            <v>Water Rights</v>
          </cell>
          <cell r="C204" t="str">
            <v>acfr:WaterRights</v>
          </cell>
        </row>
        <row r="205">
          <cell r="B205" t="str">
            <v>Accounts Payable</v>
          </cell>
          <cell r="C205" t="str">
            <v>acfr:AccountsPayable</v>
          </cell>
        </row>
        <row r="206">
          <cell r="B206" t="str">
            <v>Accounts Payable And Accrued Liabilities</v>
          </cell>
          <cell r="C206" t="str">
            <v>acfr:AccountsPayableAndAccruedLiabilities</v>
          </cell>
        </row>
        <row r="207">
          <cell r="B207" t="str">
            <v>Accounts Payable Noncurrent Payable From Restricted Assets</v>
          </cell>
          <cell r="C207" t="str">
            <v>acfr:AccountsPayableNoncurrentPayableFromRestrictedAssets</v>
          </cell>
        </row>
        <row r="208">
          <cell r="B208" t="str">
            <v>Accounts Payable Payable From Restricted Assets</v>
          </cell>
          <cell r="C208" t="str">
            <v>acfr:AccountsPayablePayableFromRestrictedAssets</v>
          </cell>
        </row>
        <row r="209">
          <cell r="B209" t="str">
            <v>Accrued Connection Fees</v>
          </cell>
          <cell r="C209" t="str">
            <v>acfr:AccruedConnectionFees</v>
          </cell>
        </row>
        <row r="210">
          <cell r="B210" t="str">
            <v>Accrued Expenses Payable</v>
          </cell>
          <cell r="C210" t="str">
            <v>acfr:AccruedExpensesPayable</v>
          </cell>
        </row>
        <row r="211">
          <cell r="B211" t="str">
            <v>Accrued Interest And Penalties</v>
          </cell>
          <cell r="C211" t="str">
            <v>acfr:AccruedInterestAndPenalties</v>
          </cell>
        </row>
        <row r="212">
          <cell r="B212" t="str">
            <v>Accrued Interest Payable</v>
          </cell>
          <cell r="C212" t="str">
            <v>acfr:AccruedInterestPayable</v>
          </cell>
        </row>
        <row r="213">
          <cell r="B213" t="str">
            <v>Accrued Interest Payable From Restricted Assets</v>
          </cell>
          <cell r="C213" t="str">
            <v>acfr:AccruedInterestPayableFromRestrictedAssets</v>
          </cell>
        </row>
        <row r="214">
          <cell r="B214" t="str">
            <v>Accrued Liabilities</v>
          </cell>
          <cell r="C214" t="str">
            <v>acfr:AccruedLiabilities</v>
          </cell>
        </row>
        <row r="215">
          <cell r="B215" t="str">
            <v>Accrued Sick Leave Payable</v>
          </cell>
          <cell r="C215" t="str">
            <v>acfr:AccruedSickLeavePayable</v>
          </cell>
        </row>
        <row r="216">
          <cell r="B216" t="str">
            <v>Accrued Tuition And Fees</v>
          </cell>
          <cell r="C216" t="str">
            <v>acfr:AccruedTuitionAndFees</v>
          </cell>
        </row>
        <row r="217">
          <cell r="B217" t="str">
            <v>Accrued Vacation Payable</v>
          </cell>
          <cell r="C217" t="str">
            <v>acfr:AccruedVacationPayable</v>
          </cell>
        </row>
        <row r="218">
          <cell r="B218" t="str">
            <v>Accrued Wages And Related Liabilities Payable</v>
          </cell>
          <cell r="C218" t="str">
            <v>acfr:AccruedWagesAndRelatedLiabilitiesPayable</v>
          </cell>
        </row>
        <row r="219">
          <cell r="B219" t="str">
            <v>Accrued Wages Payable</v>
          </cell>
          <cell r="C219" t="str">
            <v>acfr:AccruedWagesPayable</v>
          </cell>
        </row>
        <row r="220">
          <cell r="B220" t="str">
            <v>Advances Current</v>
          </cell>
          <cell r="C220" t="str">
            <v>acfr:AdvancesCurrent</v>
          </cell>
        </row>
        <row r="221">
          <cell r="B221" t="str">
            <v>Advances From Federal Government Noncurrent</v>
          </cell>
          <cell r="C221" t="str">
            <v>acfr:AdvancesFromFederalGovernmentNoncurrent</v>
          </cell>
        </row>
        <row r="222">
          <cell r="B222" t="str">
            <v>Advances From Grantors</v>
          </cell>
          <cell r="C222" t="str">
            <v>acfr:AdvancesFromGrantors</v>
          </cell>
        </row>
        <row r="223">
          <cell r="B223" t="str">
            <v>Advances From Other Funds</v>
          </cell>
          <cell r="C223" t="str">
            <v>acfr:AdvancesFromOtherFunds</v>
          </cell>
        </row>
        <row r="224">
          <cell r="B224" t="str">
            <v>Advances From Other Funds Noncurrent</v>
          </cell>
          <cell r="C224" t="str">
            <v>acfr:AdvancesFromOtherFundsNoncurrent</v>
          </cell>
        </row>
        <row r="225">
          <cell r="B225" t="str">
            <v>Advances From Other Funds Noncurrent Payable From Restricted Assets</v>
          </cell>
          <cell r="C225" t="str">
            <v>acfr:AdvancesFromOtherFundsNoncurrentPayableFromRestrictedAssets</v>
          </cell>
        </row>
        <row r="226">
          <cell r="B226" t="str">
            <v>Advances From Other Funds Payable From Restricted Assets</v>
          </cell>
          <cell r="C226" t="str">
            <v>acfr:AdvancesFromOtherFundsPayableFromRestrictedAssets</v>
          </cell>
        </row>
        <row r="227">
          <cell r="B227" t="str">
            <v>Advances From Other Governments</v>
          </cell>
          <cell r="C227" t="str">
            <v>acfr:AdvancesFromOtherGovernments</v>
          </cell>
        </row>
        <row r="228">
          <cell r="B228" t="str">
            <v>Advances From Other Governments Noncurrent</v>
          </cell>
          <cell r="C228" t="str">
            <v>acfr:AdvancesFromOtherGovernmentsNoncurrent</v>
          </cell>
        </row>
        <row r="229">
          <cell r="B229" t="str">
            <v>Advances From Primary Government Noncurrent</v>
          </cell>
          <cell r="C229" t="str">
            <v>acfr:AdvancesFromPrimaryGovernmentNoncurrent</v>
          </cell>
        </row>
        <row r="230">
          <cell r="B230" t="str">
            <v>Advances From State Noncurrent</v>
          </cell>
          <cell r="C230" t="str">
            <v>acfr:AdvancesFromStateNoncurrent</v>
          </cell>
        </row>
        <row r="231">
          <cell r="B231" t="str">
            <v>Advances Received Noncurrent</v>
          </cell>
          <cell r="C231" t="str">
            <v>acfr:AdvancesReceivedNoncurrent</v>
          </cell>
        </row>
        <row r="232">
          <cell r="B232" t="str">
            <v>Advances Special Assessment Districts</v>
          </cell>
          <cell r="C232" t="str">
            <v>acfr:AdvancesSpecialAssessmentDistricts</v>
          </cell>
        </row>
        <row r="233">
          <cell r="B233" t="str">
            <v>Annuities Payable</v>
          </cell>
          <cell r="C233" t="str">
            <v>acfr:AnnuitiesPayable</v>
          </cell>
        </row>
        <row r="234">
          <cell r="B234" t="str">
            <v>Bond Interest Payable</v>
          </cell>
          <cell r="C234" t="str">
            <v>acfr:BondInterestPayable</v>
          </cell>
        </row>
        <row r="235">
          <cell r="B235" t="str">
            <v>Bonds Payable Due In More Than One Year Payable From Restricted Assets</v>
          </cell>
          <cell r="C235" t="str">
            <v>acfr:BondsPayableDueInMoreThanOneYearPayableFromRestrictedAssets</v>
          </cell>
        </row>
        <row r="236">
          <cell r="B236" t="str">
            <v>Bonds Payable Due Within One Year Payable From Restricted Assets</v>
          </cell>
          <cell r="C236" t="str">
            <v>acfr:BondsPayableDueWithinOneYearPayableFromRestrictedAssets</v>
          </cell>
        </row>
        <row r="237">
          <cell r="B237" t="str">
            <v>Cash Bonds Payable</v>
          </cell>
          <cell r="C237" t="str">
            <v>acfr:CashBondsPayable</v>
          </cell>
        </row>
        <row r="238">
          <cell r="B238" t="str">
            <v>Cash Overdrafts</v>
          </cell>
          <cell r="C238" t="str">
            <v>acfr:CashOverdrafts</v>
          </cell>
        </row>
        <row r="239">
          <cell r="B239" t="str">
            <v>Checks Written Against Future Deposits</v>
          </cell>
          <cell r="C239" t="str">
            <v>acfr:ChecksWrittenAgainstFutureDeposits</v>
          </cell>
        </row>
        <row r="240">
          <cell r="B240" t="str">
            <v>Compensated Absences Payable Current</v>
          </cell>
          <cell r="C240" t="str">
            <v>acfr:CompensatedAbsencesPayableCurrent</v>
          </cell>
        </row>
        <row r="241">
          <cell r="B241" t="str">
            <v>Contracts Payable Due Within One Year Payable From Restricted Assets</v>
          </cell>
          <cell r="C241" t="str">
            <v>acfr:ContractsPayableDueWithinOneYearPayableFromRestrictedAssets</v>
          </cell>
        </row>
        <row r="242">
          <cell r="B242" t="str">
            <v>Court Orders Payable</v>
          </cell>
          <cell r="C242" t="str">
            <v>acfr:CourtOrdersPayable</v>
          </cell>
        </row>
        <row r="243">
          <cell r="B243" t="str">
            <v>Current Liabilities</v>
          </cell>
          <cell r="C243" t="str">
            <v>acfr:CurrentLiabilities</v>
          </cell>
        </row>
        <row r="244">
          <cell r="B244" t="str">
            <v>Current Liabilities Custom</v>
          </cell>
          <cell r="C244" t="str">
            <v>acfr:CurrentLiabilitiesCustom</v>
          </cell>
        </row>
        <row r="245">
          <cell r="B245" t="str">
            <v>Current Liabilities Payable From Restricted Assets</v>
          </cell>
          <cell r="C245" t="str">
            <v>acfr:CurrentLiabilitiesPayableFromRestrictedAssets</v>
          </cell>
        </row>
        <row r="246">
          <cell r="B246" t="str">
            <v>Customer Deposits</v>
          </cell>
          <cell r="C246" t="str">
            <v>acfr:CustomerDeposits</v>
          </cell>
        </row>
        <row r="247">
          <cell r="B247" t="str">
            <v>Customer Deposits Payable From Restricted Assets</v>
          </cell>
          <cell r="C247" t="str">
            <v>acfr:CustomerDepositsPayableFromRestrictedAssets</v>
          </cell>
        </row>
        <row r="248">
          <cell r="B248" t="str">
            <v>Deposits Heldfor Others</v>
          </cell>
          <cell r="C248" t="str">
            <v>acfr:DepositsHeldforOthers</v>
          </cell>
        </row>
        <row r="249">
          <cell r="B249" t="str">
            <v>Drain Orders Payable</v>
          </cell>
          <cell r="C249" t="str">
            <v>acfr:DrainOrdersPayable</v>
          </cell>
        </row>
        <row r="250">
          <cell r="B250" t="str">
            <v>Due To Cities</v>
          </cell>
          <cell r="C250" t="str">
            <v>acfr:DueToCities</v>
          </cell>
        </row>
        <row r="251">
          <cell r="B251" t="str">
            <v>Due To Community College</v>
          </cell>
          <cell r="C251" t="str">
            <v>acfr:DueToCommunityCollege</v>
          </cell>
        </row>
        <row r="252">
          <cell r="B252" t="str">
            <v>Due To Component Unit</v>
          </cell>
          <cell r="C252" t="str">
            <v>acfr:DueToComponentUnit</v>
          </cell>
        </row>
        <row r="253">
          <cell r="B253" t="str">
            <v>Due To Counties</v>
          </cell>
          <cell r="C253" t="str">
            <v>acfr:DueToCounties</v>
          </cell>
        </row>
        <row r="254">
          <cell r="B254" t="str">
            <v>Due To Court Wards</v>
          </cell>
          <cell r="C254" t="str">
            <v>acfr:DueToCourtWards</v>
          </cell>
        </row>
        <row r="255">
          <cell r="B255" t="str">
            <v>Due To Education</v>
          </cell>
          <cell r="C255" t="str">
            <v>acfr:DueToEducation</v>
          </cell>
        </row>
        <row r="256">
          <cell r="B256" t="str">
            <v>Due To Employees</v>
          </cell>
          <cell r="C256" t="str">
            <v>acfr:DueToEmployees</v>
          </cell>
        </row>
        <row r="257">
          <cell r="B257" t="str">
            <v>Due To Federal Government</v>
          </cell>
          <cell r="C257" t="str">
            <v>acfr:DueToFederalGovernment</v>
          </cell>
        </row>
        <row r="258">
          <cell r="B258" t="str">
            <v>Due To Fiduciary Funds</v>
          </cell>
          <cell r="C258" t="str">
            <v>acfr:DueToFiduciaryFunds</v>
          </cell>
        </row>
        <row r="259">
          <cell r="B259" t="str">
            <v>Due To Fiscal Agent</v>
          </cell>
          <cell r="C259" t="str">
            <v>acfr:DueToFiscalAgent</v>
          </cell>
        </row>
        <row r="260">
          <cell r="B260" t="str">
            <v>Due To Former Employees</v>
          </cell>
          <cell r="C260" t="str">
            <v>acfr:DueToFormerEmployees</v>
          </cell>
        </row>
        <row r="261">
          <cell r="B261" t="str">
            <v>Due To General Fund</v>
          </cell>
          <cell r="C261" t="str">
            <v>acfr:DueToGeneralFund</v>
          </cell>
        </row>
        <row r="262">
          <cell r="B262" t="str">
            <v>Due To Intermediate School Districts</v>
          </cell>
          <cell r="C262" t="str">
            <v>acfr:DueToIntermediateSchoolDistricts</v>
          </cell>
        </row>
        <row r="263">
          <cell r="B263" t="str">
            <v>Due To Libraries</v>
          </cell>
          <cell r="C263" t="str">
            <v>acfr:DueToLibraries</v>
          </cell>
        </row>
        <row r="264">
          <cell r="B264" t="str">
            <v>Due To Other Agencies Payable From Resticted Assets</v>
          </cell>
          <cell r="C264" t="str">
            <v>acfr:DueToOtherAgenciesPayableFromRestictedAssets</v>
          </cell>
        </row>
        <row r="265">
          <cell r="B265" t="str">
            <v>Due To Other Funds</v>
          </cell>
          <cell r="C265" t="str">
            <v>acfr:DueToOtherFunds</v>
          </cell>
        </row>
        <row r="266">
          <cell r="B266" t="str">
            <v>Due To Other Governments</v>
          </cell>
          <cell r="C266" t="str">
            <v>acfr:DueToOtherGovernments</v>
          </cell>
        </row>
        <row r="267">
          <cell r="B267" t="str">
            <v>Due To Others</v>
          </cell>
          <cell r="C267" t="str">
            <v>acfr:DueToOthers</v>
          </cell>
        </row>
        <row r="268">
          <cell r="B268" t="str">
            <v>Due To Primary Government</v>
          </cell>
          <cell r="C268" t="str">
            <v>acfr:DueToPrimaryGovernment</v>
          </cell>
        </row>
        <row r="269">
          <cell r="B269" t="str">
            <v>Due To Proprietary Funds</v>
          </cell>
          <cell r="C269" t="str">
            <v>acfr:DueToProprietaryFunds</v>
          </cell>
        </row>
        <row r="270">
          <cell r="B270" t="str">
            <v>Due To Related Parties</v>
          </cell>
          <cell r="C270" t="str">
            <v>acfr:DueToRelatedParties</v>
          </cell>
        </row>
        <row r="271">
          <cell r="B271" t="str">
            <v>Due To Road Commissions</v>
          </cell>
          <cell r="C271" t="str">
            <v>acfr:DueToRoadCommissions</v>
          </cell>
        </row>
        <row r="272">
          <cell r="B272" t="str">
            <v>Due To Schools</v>
          </cell>
          <cell r="C272" t="str">
            <v>acfr:DueToSchools</v>
          </cell>
        </row>
        <row r="273">
          <cell r="B273" t="str">
            <v>Due To Special Education</v>
          </cell>
          <cell r="C273" t="str">
            <v>acfr:DueToSpecialEducation</v>
          </cell>
        </row>
        <row r="274">
          <cell r="B274" t="str">
            <v>Due To State Government</v>
          </cell>
          <cell r="C274" t="str">
            <v>acfr:DueToStateGovernment</v>
          </cell>
        </row>
        <row r="275">
          <cell r="B275" t="str">
            <v>Due To Taxpayers Tax Overpayments And Duplicate Payments</v>
          </cell>
          <cell r="C275" t="str">
            <v>acfr:DueToTaxpayersTaxOverpaymentsAndDuplicatePayments</v>
          </cell>
        </row>
        <row r="276">
          <cell r="B276" t="str">
            <v>Due To Townships</v>
          </cell>
          <cell r="C276" t="str">
            <v>acfr:DueToTownships</v>
          </cell>
        </row>
        <row r="277">
          <cell r="B277" t="str">
            <v>Due To Villages</v>
          </cell>
          <cell r="C277" t="str">
            <v>acfr:DueToVillages</v>
          </cell>
        </row>
        <row r="278">
          <cell r="B278" t="str">
            <v>Dup _ 1 _ Due To Governments</v>
          </cell>
          <cell r="C278" t="str">
            <v>acfr:Dup_1_DueToGovernments</v>
          </cell>
        </row>
        <row r="279">
          <cell r="B279" t="str">
            <v>Escrow Deposits</v>
          </cell>
          <cell r="C279" t="str">
            <v>acfr:EscrowDeposits</v>
          </cell>
        </row>
        <row r="280">
          <cell r="B280" t="str">
            <v>Family Self Suffciency Escrows</v>
          </cell>
          <cell r="C280" t="str">
            <v>acfr:FamilySelfSuffciencyEscrows</v>
          </cell>
        </row>
        <row r="281">
          <cell r="B281" t="str">
            <v>Garnishments Payable</v>
          </cell>
          <cell r="C281" t="str">
            <v>acfr:GarnishmentsPayable</v>
          </cell>
        </row>
        <row r="282">
          <cell r="B282" t="str">
            <v>Grants Payable</v>
          </cell>
          <cell r="C282" t="str">
            <v>acfr:GrantsPayable</v>
          </cell>
        </row>
        <row r="283">
          <cell r="B283" t="str">
            <v>Internal Balances Payable</v>
          </cell>
          <cell r="C283" t="str">
            <v>acfr:InternalBalancesPayable</v>
          </cell>
        </row>
        <row r="284">
          <cell r="B284" t="str">
            <v>Long Term Debt Due In More Than One Year Payable From Restricted Assets</v>
          </cell>
          <cell r="C284" t="str">
            <v>acfr:LongTermDebtDueInMoreThanOneYearPayableFromRestrictedAssets</v>
          </cell>
        </row>
        <row r="285">
          <cell r="B285" t="str">
            <v>Long Term Debt Due Within One Year Payable From Restricted Assets</v>
          </cell>
          <cell r="C285" t="str">
            <v>acfr:LongTermDebtDueWithinOneYearPayableFromRestrictedAssets</v>
          </cell>
        </row>
        <row r="286">
          <cell r="B286" t="str">
            <v>Lottery Prize Liability Current</v>
          </cell>
          <cell r="C286" t="str">
            <v>acfr:LotteryPrizeLiabilityCurrent</v>
          </cell>
        </row>
        <row r="287">
          <cell r="B287" t="str">
            <v>Lottery Prizes Payable</v>
          </cell>
          <cell r="C287" t="str">
            <v>acfr:LotteryPrizesPayable</v>
          </cell>
        </row>
        <row r="288">
          <cell r="B288" t="str">
            <v>Net Pension Liability Payable From Restricted Assets</v>
          </cell>
          <cell r="C288" t="str">
            <v>acfr:NetPensionLiabilityPayableFromRestrictedAssets</v>
          </cell>
        </row>
        <row r="289">
          <cell r="B289" t="str">
            <v>Noncurrent Liabilities Payable From Restricted Assets</v>
          </cell>
          <cell r="C289" t="str">
            <v>acfr:NoncurrentLiabilitiesPayableFromRestrictedAssets</v>
          </cell>
        </row>
        <row r="290">
          <cell r="B290" t="str">
            <v>Other Accounts Payable</v>
          </cell>
          <cell r="C290" t="str">
            <v>acfr:OtherAccountsPayable</v>
          </cell>
        </row>
        <row r="291">
          <cell r="B291" t="str">
            <v>Other Accounts Payable And Accrued Liabilities</v>
          </cell>
          <cell r="C291" t="str">
            <v>acfr:OtherAccountsPayableAndAccruedLiabilities</v>
          </cell>
        </row>
        <row r="292">
          <cell r="B292" t="str">
            <v>Other Accrued Expenses</v>
          </cell>
          <cell r="C292" t="str">
            <v>acfr:OtherAccruedExpenses</v>
          </cell>
        </row>
        <row r="293">
          <cell r="B293" t="str">
            <v>Other Advances</v>
          </cell>
          <cell r="C293" t="str">
            <v>acfr:OtherAdvances</v>
          </cell>
        </row>
        <row r="294">
          <cell r="B294" t="str">
            <v>Other Current Liabilities</v>
          </cell>
          <cell r="C294" t="str">
            <v>acfr:OtherCurrentLiabilities</v>
          </cell>
        </row>
        <row r="295">
          <cell r="B295" t="str">
            <v>Other Current Liabilities Payable From Resticted Assets</v>
          </cell>
          <cell r="C295" t="str">
            <v>acfr:OtherCurrentLiabilitiesPayableFromRestictedAssets</v>
          </cell>
        </row>
        <row r="296">
          <cell r="B296" t="str">
            <v>Other Noncurrent Liabilities Payable From Restricted Assets</v>
          </cell>
          <cell r="C296" t="str">
            <v>acfr:OtherNoncurrentLiabilitiesPayableFromRestrictedAssets</v>
          </cell>
        </row>
        <row r="297">
          <cell r="B297" t="str">
            <v>Patients Or Inmates Trust Money Payable</v>
          </cell>
          <cell r="C297" t="str">
            <v>acfr:PatientsOrInmatesTrustMoneyPayable</v>
          </cell>
        </row>
        <row r="298">
          <cell r="B298" t="str">
            <v>Payable From Restricted Assets</v>
          </cell>
          <cell r="C298" t="str">
            <v>acfr:PayableFromRestrictedAssets</v>
          </cell>
        </row>
        <row r="299">
          <cell r="B299" t="str">
            <v>Payable From Restricted Assets Custom</v>
          </cell>
          <cell r="C299" t="str">
            <v>acfr:PayableFromRestrictedAssetsCustom</v>
          </cell>
        </row>
        <row r="300">
          <cell r="B300" t="str">
            <v>Payroll Deductions Payable</v>
          </cell>
          <cell r="C300" t="str">
            <v>acfr:PayrollDeductionsPayable</v>
          </cell>
        </row>
        <row r="301">
          <cell r="B301" t="str">
            <v>Payroll Taxes Payable</v>
          </cell>
          <cell r="C301" t="str">
            <v>acfr:PayrollTaxesPayable</v>
          </cell>
        </row>
        <row r="302">
          <cell r="B302" t="str">
            <v>Penalties Payable</v>
          </cell>
          <cell r="C302" t="str">
            <v>acfr:PenaltiesPayable</v>
          </cell>
        </row>
        <row r="303">
          <cell r="B303" t="str">
            <v>Performance Deposits Payable</v>
          </cell>
          <cell r="C303" t="str">
            <v>acfr:PerformanceDepositsPayable</v>
          </cell>
        </row>
        <row r="304">
          <cell r="B304" t="str">
            <v>Receipts Refundable</v>
          </cell>
          <cell r="C304" t="str">
            <v>acfr:ReceiptsRefundable</v>
          </cell>
        </row>
        <row r="305">
          <cell r="B305" t="str">
            <v>Refundable Deposits Bonds</v>
          </cell>
          <cell r="C305" t="str">
            <v>acfr:RefundableDepositsBonds</v>
          </cell>
        </row>
        <row r="306">
          <cell r="B306" t="str">
            <v>Regulatory Liability Current</v>
          </cell>
          <cell r="C306" t="str">
            <v>acfr:RegulatoryLiabilityCurrent</v>
          </cell>
        </row>
        <row r="307">
          <cell r="B307" t="str">
            <v>Restitutions Payable</v>
          </cell>
          <cell r="C307" t="str">
            <v>acfr:RestitutionsPayable</v>
          </cell>
        </row>
        <row r="308">
          <cell r="B308" t="str">
            <v>Retainage Payable</v>
          </cell>
          <cell r="C308" t="str">
            <v>acfr:RetainagePayable</v>
          </cell>
        </row>
        <row r="309">
          <cell r="B309" t="str">
            <v>Revenue Bonds Payable Due Within One Year Payable From Restricted Assets</v>
          </cell>
          <cell r="C309" t="str">
            <v>acfr:RevenueBondsPayableDueWithinOneYearPayableFromRestrictedAssets</v>
          </cell>
        </row>
        <row r="310">
          <cell r="B310" t="str">
            <v>Short Term Debt Payable</v>
          </cell>
          <cell r="C310" t="str">
            <v>acfr:ShortTermDebtPayable</v>
          </cell>
        </row>
        <row r="311">
          <cell r="B311" t="str">
            <v>Taxes Payable</v>
          </cell>
          <cell r="C311" t="str">
            <v>acfr:TaxesPayable</v>
          </cell>
        </row>
        <row r="312">
          <cell r="B312" t="str">
            <v>Tenant Security Deposits Payable From Resticted Assets</v>
          </cell>
          <cell r="C312" t="str">
            <v>acfr:TenantSecurityDepositsPayableFromRestictedAssets</v>
          </cell>
        </row>
        <row r="313">
          <cell r="B313" t="str">
            <v>Unclaimed Money</v>
          </cell>
          <cell r="C313" t="str">
            <v>acfr:UnclaimedMoney</v>
          </cell>
        </row>
        <row r="314">
          <cell r="B314" t="str">
            <v>Undistributed Receipts</v>
          </cell>
          <cell r="C314" t="str">
            <v>acfr:UndistributedReceipts</v>
          </cell>
        </row>
        <row r="315">
          <cell r="B315" t="str">
            <v>Undistributed Tax Collections</v>
          </cell>
          <cell r="C315" t="str">
            <v>acfr:UndistributedTaxCollections</v>
          </cell>
        </row>
        <row r="316">
          <cell r="B316" t="str">
            <v>Unearned Revenue</v>
          </cell>
          <cell r="C316" t="str">
            <v>acfr:UnearnedRevenue</v>
          </cell>
        </row>
        <row r="317">
          <cell r="B317" t="str">
            <v>Unearned Revenue Payable From Resticted Assets</v>
          </cell>
          <cell r="C317" t="str">
            <v>acfr:UnearnedRevenuePayableFromRestictedAssets</v>
          </cell>
        </row>
        <row r="318">
          <cell r="B318" t="str">
            <v>Unearned Ticket Sales</v>
          </cell>
          <cell r="C318" t="str">
            <v>acfr:UnearnedTicketSales</v>
          </cell>
        </row>
        <row r="319">
          <cell r="B319" t="str">
            <v>Vouchers Payable</v>
          </cell>
          <cell r="C319" t="str">
            <v>acfr:VouchersPayable</v>
          </cell>
        </row>
        <row r="320">
          <cell r="B320" t="str">
            <v>Deferred Inflows From Deferred Amount On Refunding</v>
          </cell>
          <cell r="C320" t="str">
            <v>acfr:DeferredInflowsFromDeferredAmountOnRefunding</v>
          </cell>
        </row>
        <row r="321">
          <cell r="B321" t="str">
            <v>Deferred Inflows From OPEB Changes In Proportion</v>
          </cell>
          <cell r="C321" t="str">
            <v>acfr:DeferredInflowsFromOPEBChangesInProportion</v>
          </cell>
        </row>
        <row r="322">
          <cell r="B322" t="str">
            <v>Deferred Inflows From Pension Changes In Proportion</v>
          </cell>
          <cell r="C322" t="str">
            <v>acfr:DeferredInflowsFromPensionChangesInProportion</v>
          </cell>
        </row>
        <row r="323">
          <cell r="B323" t="str">
            <v>Deferred Inflows Of Resources</v>
          </cell>
          <cell r="C323" t="str">
            <v>acfr:DeferredInflowsOfResources</v>
          </cell>
        </row>
        <row r="324">
          <cell r="B324" t="str">
            <v>Deferred Inflows Of Resources Custom</v>
          </cell>
          <cell r="C324" t="str">
            <v>acfr:DeferredInflowsOfResourcesCustom</v>
          </cell>
        </row>
        <row r="325">
          <cell r="B325" t="str">
            <v>Deferred Inflows Of Resources Debt</v>
          </cell>
          <cell r="C325" t="str">
            <v>acfr:DeferredInflowsOfResourcesDebt</v>
          </cell>
        </row>
        <row r="326">
          <cell r="B326" t="str">
            <v>Deferred Inflows Of Resources Drain Orders</v>
          </cell>
          <cell r="C326" t="str">
            <v>acfr:DeferredInflowsOfResourcesDrainOrders</v>
          </cell>
        </row>
        <row r="327">
          <cell r="B327" t="str">
            <v>Deferred Inflows Of Resources Leases</v>
          </cell>
          <cell r="C327" t="str">
            <v>acfr:DeferredInflowsOfResourcesLeases</v>
          </cell>
        </row>
        <row r="328">
          <cell r="B328" t="str">
            <v>Deferred Inflows Of Resources OPEB</v>
          </cell>
          <cell r="C328" t="str">
            <v>acfr:DeferredInflowsOfResourcesOPEB</v>
          </cell>
        </row>
        <row r="329">
          <cell r="B329" t="str">
            <v>Deferred Inflows Of Resources OPEB Changes In Assumptions</v>
          </cell>
          <cell r="C329" t="str">
            <v>acfr:DeferredInflowsOfResourcesOPEBChangesInAssumptions</v>
          </cell>
        </row>
        <row r="330">
          <cell r="B330" t="str">
            <v>Deferred Inflows Of Resources OPEB Contributions Made After Measurement Date</v>
          </cell>
          <cell r="C330" t="str">
            <v>acfr:DeferredInflowsOfResourcesOPEBContributionsMadeAfterMeasurementDate</v>
          </cell>
        </row>
        <row r="331">
          <cell r="B331" t="str">
            <v>Deferred Inflows Of Resources Pension</v>
          </cell>
          <cell r="C331" t="str">
            <v>acfr:DeferredInflowsOfResourcesPension</v>
          </cell>
        </row>
        <row r="332">
          <cell r="B332" t="str">
            <v>Deferred Inflows Of Resources Pension And OPEB Items</v>
          </cell>
          <cell r="C332" t="str">
            <v>acfr:DeferredInflowsOfResourcesPensionAndOPEBItems</v>
          </cell>
        </row>
        <row r="333">
          <cell r="B333" t="str">
            <v>Deferred Inflows Of Resources Pension Changes In Assumptions</v>
          </cell>
          <cell r="C333" t="str">
            <v>acfr:DeferredInflowsOfResourcesPensionChangesInAssumptions</v>
          </cell>
        </row>
        <row r="334">
          <cell r="B334" t="str">
            <v>Deferred Inflows Of Resources Pension Contributions Made After Measurement Date</v>
          </cell>
          <cell r="C334" t="str">
            <v>acfr:DeferredInflowsOfResourcesPensionContributionsMadeAfterMeasurementDate</v>
          </cell>
        </row>
        <row r="335">
          <cell r="B335" t="str">
            <v>Deferred Inflows Of Resources Property Taxes</v>
          </cell>
          <cell r="C335" t="str">
            <v>acfr:DeferredInflowsOfResourcesPropertyTaxes</v>
          </cell>
        </row>
        <row r="336">
          <cell r="B336" t="str">
            <v>Deferred Inflows Of Resources Sales Of Future Revenues</v>
          </cell>
          <cell r="C336" t="str">
            <v>acfr:DeferredInflowsOfResourcesSalesOfFutureRevenues</v>
          </cell>
        </row>
        <row r="337">
          <cell r="B337" t="str">
            <v>Deferred Inflows Of Resources Taxes Levied For A Subsequent Period</v>
          </cell>
          <cell r="C337" t="str">
            <v>acfr:DeferredInflowsOfResourcesTaxesLeviedForASubsequentPeriod</v>
          </cell>
        </row>
        <row r="338">
          <cell r="B338" t="str">
            <v>Deferred Inflowsof Resources OPEB Difference Expected And Actual</v>
          </cell>
          <cell r="C338" t="str">
            <v>acfr:DeferredInflowsofResourcesOPEBDifferenceExpectedAndActual</v>
          </cell>
        </row>
        <row r="339">
          <cell r="B339" t="str">
            <v>Deferred Inflowsof Resources OPEB Net Dif Projected And Actual Earnings Pension Plan Investments</v>
          </cell>
          <cell r="C339" t="str">
            <v>acfr:DeferredInflowsofResourcesOPEBNetDifProjectedAndActualEarningsPensionPlanInvestments</v>
          </cell>
        </row>
        <row r="340">
          <cell r="B340" t="str">
            <v>Deferred Inflowsof Resources Pension Difference Expected And Actual</v>
          </cell>
          <cell r="C340" t="str">
            <v>acfr:DeferredInflowsofResourcesPensionDifferenceExpectedAndActual</v>
          </cell>
        </row>
        <row r="341">
          <cell r="B341" t="str">
            <v>Deferred Inflowsof Resources Pension Net Dif Projected And Actual Earnings Pension Plan Investments</v>
          </cell>
          <cell r="C341" t="str">
            <v>acfr:DeferredInflowsofResourcesPensionNetDifProjectedAndActualEarningsPensionPlanInvestments</v>
          </cell>
        </row>
        <row r="342">
          <cell r="B342" t="str">
            <v>Other Deferred Inflows Of Resources</v>
          </cell>
          <cell r="C342" t="str">
            <v>acfr:OtherDeferredInflowsOfResources</v>
          </cell>
        </row>
        <row r="343">
          <cell r="B343" t="str">
            <v>Deferred Outflows From OPEB Changes In Proportion</v>
          </cell>
          <cell r="C343" t="str">
            <v>acfr:DeferredOutflowsFromOPEBChangesInProportion</v>
          </cell>
        </row>
        <row r="344">
          <cell r="B344" t="str">
            <v>Deferred Outflows From Pension Changes In Proportion</v>
          </cell>
          <cell r="C344" t="str">
            <v>acfr:DeferredOutflowsFromPensionChangesInProportion</v>
          </cell>
        </row>
        <row r="345">
          <cell r="B345" t="str">
            <v>Deferred Outflows Of Resources</v>
          </cell>
          <cell r="C345" t="str">
            <v>acfr:DeferredOutflowsOfResources</v>
          </cell>
        </row>
        <row r="346">
          <cell r="B346" t="str">
            <v>Deferred Outflows Of Resources Custom</v>
          </cell>
          <cell r="C346" t="str">
            <v>acfr:DeferredOutflowsOfResourcesCustom</v>
          </cell>
        </row>
        <row r="347">
          <cell r="B347" t="str">
            <v>Deferred Outflows Of Resources Debt</v>
          </cell>
          <cell r="C347" t="str">
            <v>acfr:DeferredOutflowsOfResourcesDebt</v>
          </cell>
        </row>
        <row r="348">
          <cell r="B348" t="str">
            <v>Deferred Outflows Of Resources OPEB</v>
          </cell>
          <cell r="C348" t="str">
            <v>acfr:DeferredOutflowsOfResourcesOPEB</v>
          </cell>
        </row>
        <row r="349">
          <cell r="B349" t="str">
            <v>Deferred Outflows Of Resources OPEB Changes In Assumptions</v>
          </cell>
          <cell r="C349" t="str">
            <v>acfr:DeferredOutflowsOfResourcesOPEBChangesInAssumptions</v>
          </cell>
        </row>
        <row r="350">
          <cell r="B350" t="str">
            <v>Deferred Outflows Of Resources OPEB Contributions Made After Measurement Date</v>
          </cell>
          <cell r="C350" t="str">
            <v>acfr:DeferredOutflowsOfResourcesOPEBContributionsMadeAfterMeasurementDate</v>
          </cell>
        </row>
        <row r="351">
          <cell r="B351" t="str">
            <v>Deferred Outflows Of Resources OPEB Net Dif Projected And Actual Earnings Pension Plan Investments</v>
          </cell>
          <cell r="C351" t="str">
            <v>acfr:DeferredOutflowsOfResourcesOPEBNetDifProjectedAndActualEarningsPensionPlanInvestments</v>
          </cell>
        </row>
        <row r="352">
          <cell r="B352" t="str">
            <v>Deferred Outflows Of Resources Other</v>
          </cell>
          <cell r="C352" t="str">
            <v>acfr:DeferredOutflowsOfResourcesOther</v>
          </cell>
        </row>
        <row r="353">
          <cell r="B353" t="str">
            <v>Deferred Outflows Of Resources Pension</v>
          </cell>
          <cell r="C353" t="str">
            <v>acfr:DeferredOutflowsOfResourcesPension</v>
          </cell>
        </row>
        <row r="354">
          <cell r="B354" t="str">
            <v>Deferred Outflows Of Resources Pension Changes In Assumptions</v>
          </cell>
          <cell r="C354" t="str">
            <v>acfr:DeferredOutflowsOfResourcesPensionChangesInAssumptions</v>
          </cell>
        </row>
        <row r="355">
          <cell r="B355" t="str">
            <v>Deferred Outflows Of Resources Pension Contributions Made After Measurement Date</v>
          </cell>
          <cell r="C355" t="str">
            <v>acfr:DeferredOutflowsOfResourcesPensionContributionsMadeAfterMeasurementDate</v>
          </cell>
        </row>
        <row r="356">
          <cell r="B356" t="str">
            <v>Deferred Outflows Of Resources Pension Net Dif Projected And Actual Earnings Pension Plan Investments</v>
          </cell>
          <cell r="C356" t="str">
            <v>acfr:DeferredOutflowsOfResourcesPensionNetDifProjectedAndActualEarningsPensionPlanInvestments</v>
          </cell>
        </row>
        <row r="357">
          <cell r="B357" t="str">
            <v>Deferred Outflowsof Resources OPEB Difference Expected And Actual</v>
          </cell>
          <cell r="C357" t="str">
            <v>acfr:DeferredOutflowsofResourcesOPEBDifferenceExpectedAndActual</v>
          </cell>
        </row>
        <row r="358">
          <cell r="B358" t="str">
            <v>Deferred Outflowsof Resources Pension Difference Expected And Actual</v>
          </cell>
          <cell r="C358" t="str">
            <v>acfr:DeferredOutflowsofResourcesPensionDifferenceExpectedAndActual</v>
          </cell>
        </row>
        <row r="359">
          <cell r="B359" t="str">
            <v>Other Deferred Outflows Of Resources</v>
          </cell>
          <cell r="C359" t="str">
            <v>acfr:OtherDeferredOutflowsOfResources</v>
          </cell>
        </row>
        <row r="360">
          <cell r="B360" t="str">
            <v>Net Investment In Capital Assets</v>
          </cell>
          <cell r="C360" t="str">
            <v>acfr:NetInvestmentInCapitalAssets</v>
          </cell>
        </row>
        <row r="361">
          <cell r="B361" t="str">
            <v>Net Position</v>
          </cell>
          <cell r="C361" t="str">
            <v>acfr:NetPosition</v>
          </cell>
        </row>
        <row r="362">
          <cell r="B362" t="str">
            <v>Other Restricted Components Of Net Position</v>
          </cell>
          <cell r="C362" t="str">
            <v>acfr:OtherRestrictedComponentsOfNetPosition</v>
          </cell>
        </row>
        <row r="363">
          <cell r="B363" t="str">
            <v>Restricted Components Of Net Position Custom</v>
          </cell>
          <cell r="C363" t="str">
            <v>acfr:RestrictedComponentsOfNetPositionCustom</v>
          </cell>
        </row>
        <row r="364">
          <cell r="B364" t="str">
            <v>Restricted Net Position</v>
          </cell>
          <cell r="C364" t="str">
            <v>acfr:RestrictedNetPosition</v>
          </cell>
        </row>
        <row r="365">
          <cell r="B365" t="str">
            <v>Restricted Net Position For Capital Projects</v>
          </cell>
          <cell r="C365" t="str">
            <v>acfr:RestrictedNetPositionForCapitalProjects</v>
          </cell>
        </row>
        <row r="366">
          <cell r="B366" t="str">
            <v>Restricted Net Position For Community Development</v>
          </cell>
          <cell r="C366" t="str">
            <v>acfr:RestrictedNetPositionForCommunityDevelopment</v>
          </cell>
        </row>
        <row r="367">
          <cell r="B367" t="str">
            <v>Restricted Net Position For Debt Service</v>
          </cell>
          <cell r="C367" t="str">
            <v>acfr:RestrictedNetPositionForDebtService</v>
          </cell>
        </row>
        <row r="368">
          <cell r="B368" t="str">
            <v>Restricted Net Position For Donor Restricted</v>
          </cell>
          <cell r="C368" t="str">
            <v>acfr:RestrictedNetPositionForDonorRestricted</v>
          </cell>
        </row>
        <row r="369">
          <cell r="B369" t="str">
            <v>Restricted Net Position For General Government</v>
          </cell>
          <cell r="C369" t="str">
            <v>acfr:RestrictedNetPositionForGeneralGovernment</v>
          </cell>
        </row>
        <row r="370">
          <cell r="B370" t="str">
            <v>Restricted Net Position For Grants</v>
          </cell>
          <cell r="C370" t="str">
            <v>acfr:RestrictedNetPositionForGrants</v>
          </cell>
        </row>
        <row r="371">
          <cell r="B371" t="str">
            <v>Restricted Net Position For Health And Sanitation</v>
          </cell>
          <cell r="C371" t="str">
            <v>acfr:RestrictedNetPositionForHealthAndSanitation</v>
          </cell>
        </row>
        <row r="372">
          <cell r="B372" t="str">
            <v>Restricted Net Position For Housing Services</v>
          </cell>
          <cell r="C372" t="str">
            <v>acfr:RestrictedNetPositionForHousingServices</v>
          </cell>
        </row>
        <row r="373">
          <cell r="B373" t="str">
            <v>Restricted Net Position For Law Enforcement</v>
          </cell>
          <cell r="C373" t="str">
            <v>acfr:RestrictedNetPositionForLawEnforcement</v>
          </cell>
        </row>
        <row r="374">
          <cell r="B374" t="str">
            <v>Restricted Net Position For Other</v>
          </cell>
          <cell r="C374" t="str">
            <v>acfr:RestrictedNetPositionForOther</v>
          </cell>
        </row>
        <row r="375">
          <cell r="B375" t="str">
            <v>Restricted Net Position For Parks And Recreation</v>
          </cell>
          <cell r="C375" t="str">
            <v>acfr:RestrictedNetPositionForParksAndRecreation</v>
          </cell>
        </row>
        <row r="376">
          <cell r="B376" t="str">
            <v>Restricted Net Position For Prizes</v>
          </cell>
          <cell r="C376" t="str">
            <v>acfr:RestrictedNetPositionForPrizes</v>
          </cell>
        </row>
        <row r="377">
          <cell r="B377" t="str">
            <v>Restricted Net Position For Public Safety</v>
          </cell>
          <cell r="C377" t="str">
            <v>acfr:RestrictedNetPositionForPublicSafety</v>
          </cell>
        </row>
        <row r="378">
          <cell r="B378" t="str">
            <v>Restricted Net Position For Public Ways And Facilities</v>
          </cell>
          <cell r="C378" t="str">
            <v>acfr:RestrictedNetPositionForPublicWaysAndFacilities</v>
          </cell>
        </row>
        <row r="379">
          <cell r="B379" t="str">
            <v>Restricted Net Position For Public Works</v>
          </cell>
          <cell r="C379" t="str">
            <v>acfr:RestrictedNetPositionForPublicWorks</v>
          </cell>
        </row>
        <row r="380">
          <cell r="B380" t="str">
            <v>Restricted Net Position For Recreation And Culture</v>
          </cell>
          <cell r="C380" t="str">
            <v>acfr:RestrictedNetPositionForRecreationAndCulture</v>
          </cell>
        </row>
        <row r="381">
          <cell r="B381" t="str">
            <v>Unrestricted Net Position</v>
          </cell>
          <cell r="C381" t="str">
            <v>acfr:UnrestrictedNetPosition</v>
          </cell>
        </row>
        <row r="382">
          <cell r="B382" t="str">
            <v>Accounts Receivable Net Noncurrent</v>
          </cell>
          <cell r="C382" t="str">
            <v>acfr:AccountsReceivableNetNoncurrent</v>
          </cell>
        </row>
        <row r="383">
          <cell r="B383" t="str">
            <v>Accounts Receivable Noncurrent</v>
          </cell>
          <cell r="C383" t="str">
            <v>acfr:AccountsReceivableNoncurrent</v>
          </cell>
        </row>
        <row r="384">
          <cell r="B384" t="str">
            <v>Accounts Receivable Noncurrent Allowance</v>
          </cell>
          <cell r="C384" t="str">
            <v>acfr:AccountsReceivableNoncurrentAllowance</v>
          </cell>
        </row>
        <row r="385">
          <cell r="B385" t="str">
            <v>Accrued Interest On Delinquent Taxes</v>
          </cell>
          <cell r="C385" t="str">
            <v>acfr:AccruedInterestOnDelinquentTaxes</v>
          </cell>
        </row>
        <row r="386">
          <cell r="B386" t="str">
            <v>Accumulated Amortization</v>
          </cell>
          <cell r="C386" t="str">
            <v>acfr:AccumulatedAmortization</v>
          </cell>
        </row>
        <row r="387">
          <cell r="B387" t="str">
            <v>Accumulated Depreciation</v>
          </cell>
          <cell r="C387" t="str">
            <v>acfr:AccumulatedDepreciation</v>
          </cell>
        </row>
        <row r="388">
          <cell r="B388" t="str">
            <v>Accumulated Depreciation Books And Related Materials</v>
          </cell>
          <cell r="C388" t="str">
            <v>acfr:AccumulatedDepreciationBooksAndRelatedMaterials</v>
          </cell>
        </row>
        <row r="389">
          <cell r="B389" t="str">
            <v>Accumulated Depreciation Buildings Building Additions And Improvements</v>
          </cell>
          <cell r="C389" t="str">
            <v>acfr:AccumulatedDepreciationBuildingsBuildingAdditionsAndImprovements</v>
          </cell>
        </row>
        <row r="390">
          <cell r="B390" t="str">
            <v>Accumulated Depreciation Depletable Assets ISTHISTHERIGHTPLACE</v>
          </cell>
          <cell r="C390" t="str">
            <v>acfr:AccumulatedDepreciationDepletableAssetsISTHISTHERIGHTPLACE</v>
          </cell>
        </row>
        <row r="391">
          <cell r="B391" t="str">
            <v>Accumulated Depreciation Engineering Equipment</v>
          </cell>
          <cell r="C391" t="str">
            <v>acfr:AccumulatedDepreciationEngineeringEquipment</v>
          </cell>
        </row>
        <row r="392">
          <cell r="B392" t="str">
            <v>Accumulated Depreciation Land Improvements</v>
          </cell>
          <cell r="C392" t="str">
            <v>acfr:AccumulatedDepreciationLandImprovements</v>
          </cell>
        </row>
        <row r="393">
          <cell r="B393" t="str">
            <v>Accumulated Depreciation Office Equipment And Furniture</v>
          </cell>
          <cell r="C393" t="str">
            <v>acfr:AccumulatedDepreciationOfficeEquipmentAndFurniture</v>
          </cell>
        </row>
        <row r="394">
          <cell r="B394" t="str">
            <v>Accumulated Depreciation Road Equipment</v>
          </cell>
          <cell r="C394" t="str">
            <v>acfr:AccumulatedDepreciationRoadEquipment</v>
          </cell>
        </row>
        <row r="395">
          <cell r="B395" t="str">
            <v>Accumulated Depreciation Sewer System</v>
          </cell>
          <cell r="C395" t="str">
            <v>acfr:AccumulatedDepreciationSewerSystem</v>
          </cell>
        </row>
        <row r="396">
          <cell r="B396" t="str">
            <v>Accumulated Depreciation Shop Equipment</v>
          </cell>
          <cell r="C396" t="str">
            <v>acfr:AccumulatedDepreciationShopEquipment</v>
          </cell>
        </row>
        <row r="397">
          <cell r="B397" t="str">
            <v>Accumulated Depreciation Vehicles</v>
          </cell>
          <cell r="C397" t="str">
            <v>acfr:AccumulatedDepreciationVehicles</v>
          </cell>
        </row>
        <row r="398">
          <cell r="B398" t="str">
            <v>Accumulated Depreciation Water System</v>
          </cell>
          <cell r="C398" t="str">
            <v>acfr:AccumulatedDepreciationWaterSystem</v>
          </cell>
        </row>
        <row r="399">
          <cell r="B399" t="str">
            <v>Accumulated Depreciation Yard And Storage Equipment</v>
          </cell>
          <cell r="C399" t="str">
            <v>acfr:AccumulatedDepreciationYardAndStorageEquipment</v>
          </cell>
        </row>
        <row r="400">
          <cell r="B400" t="str">
            <v>Accumulated Depreciationand Amortization</v>
          </cell>
          <cell r="C400" t="str">
            <v>acfr:AccumulatedDepreciationandAmortization</v>
          </cell>
        </row>
        <row r="401">
          <cell r="B401" t="str">
            <v>Allowance For Grants And Contracts Receivable Noncurrent</v>
          </cell>
          <cell r="C401" t="str">
            <v>acfr:AllowanceForGrantsAndContractsReceivableNoncurrent</v>
          </cell>
        </row>
        <row r="402">
          <cell r="B402" t="str">
            <v>Allowance For Leases Receivable Noncurrent</v>
          </cell>
          <cell r="C402" t="str">
            <v>acfr:AllowanceForLeasesReceivableNoncurrent</v>
          </cell>
        </row>
        <row r="403">
          <cell r="B403" t="str">
            <v>Allowance For Notes And Loans Receivable Noncurrent</v>
          </cell>
          <cell r="C403" t="str">
            <v>acfr:AllowanceForNotesAndLoansReceivableNoncurrent</v>
          </cell>
        </row>
        <row r="404">
          <cell r="B404" t="str">
            <v>Assets Held By Other Governments</v>
          </cell>
          <cell r="C404" t="str">
            <v>acfr:AssetsHeldByOtherGovernments</v>
          </cell>
        </row>
        <row r="405">
          <cell r="B405" t="str">
            <v>Assets Held For Sale Noncurrent</v>
          </cell>
          <cell r="C405" t="str">
            <v>acfr:AssetsHeldForSaleNoncurrent</v>
          </cell>
        </row>
        <row r="406">
          <cell r="B406" t="str">
            <v>Buildings</v>
          </cell>
          <cell r="C406" t="str">
            <v>acfr:Buildings</v>
          </cell>
        </row>
        <row r="407">
          <cell r="B407" t="str">
            <v>Buildings And Equipment</v>
          </cell>
          <cell r="C407" t="str">
            <v>acfr:BuildingsAndEquipment</v>
          </cell>
        </row>
        <row r="408">
          <cell r="B408" t="str">
            <v>Buildings And Improvements</v>
          </cell>
          <cell r="C408" t="str">
            <v>acfr:BuildingsAndImprovements</v>
          </cell>
        </row>
        <row r="409">
          <cell r="B409" t="str">
            <v>Capital And Lateral Assets Receivable</v>
          </cell>
          <cell r="C409" t="str">
            <v>acfr:CapitalAndLateralAssetsReceivable</v>
          </cell>
        </row>
        <row r="410">
          <cell r="B410" t="str">
            <v>Capital Assets Being Depreciated Net</v>
          </cell>
          <cell r="C410" t="str">
            <v>acfr:CapitalAssetsBeingDepreciatedNet</v>
          </cell>
        </row>
        <row r="411">
          <cell r="B411" t="str">
            <v>Capital Assets Being Depreciated Net Of Accumulated Depreciation And Amortization Custom</v>
          </cell>
          <cell r="C411" t="str">
            <v>acfr:CapitalAssetsBeingDepreciatedNetOfAccumulatedDepreciationAndAmortizationCustom</v>
          </cell>
        </row>
        <row r="412">
          <cell r="B412" t="str">
            <v>Capital Assets Not Being Depreciated</v>
          </cell>
          <cell r="C412" t="str">
            <v>acfr:CapitalAssetsNotBeingDepreciated</v>
          </cell>
        </row>
        <row r="413">
          <cell r="B413" t="str">
            <v>Capital Assets Not Being Depreciated Custom</v>
          </cell>
          <cell r="C413" t="str">
            <v>acfr:CapitalAssetsNotBeingDepreciatedCustom</v>
          </cell>
        </row>
        <row r="414">
          <cell r="B414" t="str">
            <v>Certificates Of Deposit Noncurrent</v>
          </cell>
          <cell r="C414" t="str">
            <v>acfr:CertificatesOfDepositNoncurrent</v>
          </cell>
        </row>
        <row r="415">
          <cell r="B415" t="str">
            <v>Connection Fees Receivable Noncurrent</v>
          </cell>
          <cell r="C415" t="str">
            <v>acfr:ConnectionFeesReceivableNoncurrent</v>
          </cell>
        </row>
        <row r="416">
          <cell r="B416" t="str">
            <v>Construction In Progress</v>
          </cell>
          <cell r="C416" t="str">
            <v>acfr:ConstructionInProgress</v>
          </cell>
        </row>
        <row r="417">
          <cell r="B417" t="str">
            <v>Delinquent Taxes Receivable Noncurrent</v>
          </cell>
          <cell r="C417" t="str">
            <v>acfr:DelinquentTaxesReceivableNoncurrent</v>
          </cell>
        </row>
        <row r="418">
          <cell r="B418" t="str">
            <v>Derivative Instruments Assets Non Current</v>
          </cell>
          <cell r="C418" t="str">
            <v>acfr:DerivativeInstrumentsAssetsNonCurrent</v>
          </cell>
        </row>
        <row r="419">
          <cell r="B419" t="str">
            <v>Due From Component Unit Noncurrent</v>
          </cell>
          <cell r="C419" t="str">
            <v>acfr:DueFromComponentUnitNoncurrent</v>
          </cell>
        </row>
        <row r="420">
          <cell r="B420" t="str">
            <v>Due From Federal Government Noncurrent</v>
          </cell>
          <cell r="C420" t="str">
            <v>acfr:DueFromFederalGovernmentNoncurrent</v>
          </cell>
        </row>
        <row r="421">
          <cell r="B421" t="str">
            <v>Due From Other Governments Noncurrent</v>
          </cell>
          <cell r="C421" t="str">
            <v>acfr:DueFromOtherGovernmentsNoncurrent</v>
          </cell>
        </row>
        <row r="422">
          <cell r="B422" t="str">
            <v>Due From State Government Noncurrent</v>
          </cell>
          <cell r="C422" t="str">
            <v>acfr:DueFromStateGovernmentNoncurrent</v>
          </cell>
        </row>
        <row r="423">
          <cell r="B423" t="str">
            <v>Engineering Equipment</v>
          </cell>
          <cell r="C423" t="str">
            <v>acfr:EngineeringEquipment</v>
          </cell>
        </row>
        <row r="424">
          <cell r="B424" t="str">
            <v>Equipment</v>
          </cell>
          <cell r="C424" t="str">
            <v>acfr:Equipment</v>
          </cell>
        </row>
        <row r="425">
          <cell r="B425" t="str">
            <v>Grants And Contracts Receivable Net Of Allowance Noncurrent</v>
          </cell>
          <cell r="C425" t="str">
            <v>acfr:GrantsAndContractsReceivableNetOfAllowanceNoncurrent</v>
          </cell>
        </row>
        <row r="426">
          <cell r="B426" t="str">
            <v>Grants And Contracts Receivable Noncurrent</v>
          </cell>
          <cell r="C426" t="str">
            <v>acfr:GrantsAndContractsReceivableNoncurrent</v>
          </cell>
        </row>
        <row r="427">
          <cell r="B427" t="str">
            <v>Improvements Other Than Buildings</v>
          </cell>
          <cell r="C427" t="str">
            <v>acfr:ImprovementsOtherThanBuildings</v>
          </cell>
        </row>
        <row r="428">
          <cell r="B428" t="str">
            <v>Infrastructure</v>
          </cell>
          <cell r="C428" t="str">
            <v>acfr:Infrastructure</v>
          </cell>
        </row>
        <row r="429">
          <cell r="B429" t="str">
            <v>Installment Receivable Noncurrent</v>
          </cell>
          <cell r="C429" t="str">
            <v>acfr:InstallmentReceivableNoncurrent</v>
          </cell>
        </row>
        <row r="430">
          <cell r="B430" t="str">
            <v>Inventory Non Current</v>
          </cell>
          <cell r="C430" t="str">
            <v>acfr:InventoryNonCurrent</v>
          </cell>
        </row>
        <row r="431">
          <cell r="B431" t="str">
            <v>Investments Endowment</v>
          </cell>
          <cell r="C431" t="str">
            <v>acfr:InvestmentsEndowment</v>
          </cell>
        </row>
        <row r="432">
          <cell r="B432" t="str">
            <v>Investments In Associates</v>
          </cell>
          <cell r="C432" t="str">
            <v>acfr:InvestmentsInAssociates</v>
          </cell>
        </row>
        <row r="433">
          <cell r="B433" t="str">
            <v>Investments In Joint Ventures</v>
          </cell>
          <cell r="C433" t="str">
            <v>acfr:InvestmentsInJointVentures</v>
          </cell>
        </row>
        <row r="434">
          <cell r="B434" t="str">
            <v>Investments In Subsidiaries</v>
          </cell>
          <cell r="C434" t="str">
            <v>acfr:InvestmentsInSubsidiaries</v>
          </cell>
        </row>
        <row r="435">
          <cell r="B435" t="str">
            <v>Investments Of Surplus Funds</v>
          </cell>
          <cell r="C435" t="str">
            <v>acfr:InvestmentsOfSurplusFunds</v>
          </cell>
        </row>
        <row r="436">
          <cell r="B436" t="str">
            <v>Land</v>
          </cell>
          <cell r="C436" t="str">
            <v>acfr:Land</v>
          </cell>
        </row>
        <row r="437">
          <cell r="B437" t="str">
            <v>Land And Construction In Progress</v>
          </cell>
          <cell r="C437" t="str">
            <v>acfr:LandAndConstructionInProgress</v>
          </cell>
        </row>
        <row r="438">
          <cell r="B438" t="str">
            <v>Land And Improvements</v>
          </cell>
          <cell r="C438" t="str">
            <v>acfr:LandAndImprovements</v>
          </cell>
        </row>
        <row r="439">
          <cell r="B439" t="str">
            <v>Land Construction In Progress And Other Non Depreciable Assets</v>
          </cell>
          <cell r="C439" t="str">
            <v>acfr:LandConstructionInProgressAndOtherNonDepreciableAssets</v>
          </cell>
        </row>
        <row r="440">
          <cell r="B440" t="str">
            <v>Land Held For Resale</v>
          </cell>
          <cell r="C440" t="str">
            <v>acfr:LandHeldForResale</v>
          </cell>
        </row>
        <row r="441">
          <cell r="B441" t="str">
            <v>Land Improvements Depreciating</v>
          </cell>
          <cell r="C441" t="str">
            <v>acfr:LandImprovementsDepreciating</v>
          </cell>
        </row>
        <row r="442">
          <cell r="B442" t="str">
            <v>Land Improvements Non Depreciating</v>
          </cell>
          <cell r="C442" t="str">
            <v>acfr:LandImprovementsNonDepreciating</v>
          </cell>
        </row>
        <row r="443">
          <cell r="B443" t="str">
            <v>Leasehold Improvements</v>
          </cell>
          <cell r="C443" t="str">
            <v>acfr:LeaseholdImprovements</v>
          </cell>
        </row>
        <row r="444">
          <cell r="B444" t="str">
            <v>Leases Accumulated Amortization</v>
          </cell>
          <cell r="C444" t="str">
            <v>acfr:LeasesAccumulatedAmortization</v>
          </cell>
        </row>
        <row r="445">
          <cell r="B445" t="str">
            <v>Leases Receivable Net Noncurrent</v>
          </cell>
          <cell r="C445" t="str">
            <v>acfr:LeasesReceivableNetNoncurrent</v>
          </cell>
        </row>
        <row r="446">
          <cell r="B446" t="str">
            <v>Leases Receivable Noncurrent</v>
          </cell>
          <cell r="C446" t="str">
            <v>acfr:LeasesReceivableNoncurrent</v>
          </cell>
        </row>
        <row r="447">
          <cell r="B447" t="str">
            <v>Long Term Contracts Receivable</v>
          </cell>
          <cell r="C447" t="str">
            <v>acfr:LongTermContractsReceivable</v>
          </cell>
        </row>
        <row r="448">
          <cell r="B448" t="str">
            <v>Long Term Investments</v>
          </cell>
          <cell r="C448" t="str">
            <v>acfr:LongTermInvestments</v>
          </cell>
        </row>
        <row r="449">
          <cell r="B449" t="str">
            <v>Lottery Prize Reserves</v>
          </cell>
          <cell r="C449" t="str">
            <v>acfr:LotteryPrizeReserves</v>
          </cell>
        </row>
        <row r="450">
          <cell r="B450" t="str">
            <v>Machinery And Equipment</v>
          </cell>
          <cell r="C450" t="str">
            <v>acfr:MachineryAndEquipment</v>
          </cell>
        </row>
        <row r="451">
          <cell r="B451" t="str">
            <v>Mains And Connections</v>
          </cell>
          <cell r="C451" t="str">
            <v>acfr:MainsAndConnections</v>
          </cell>
        </row>
        <row r="452">
          <cell r="B452" t="str">
            <v>Meters</v>
          </cell>
          <cell r="C452" t="str">
            <v>acfr:Meters</v>
          </cell>
        </row>
        <row r="453">
          <cell r="B453" t="str">
            <v>Net OPEB Asset</v>
          </cell>
          <cell r="C453" t="str">
            <v>acfr:NetOPEBAsset</v>
          </cell>
        </row>
        <row r="454">
          <cell r="B454" t="str">
            <v>Net Pension Asset</v>
          </cell>
          <cell r="C454" t="str">
            <v>acfr:NetPensionAsset</v>
          </cell>
        </row>
        <row r="455">
          <cell r="B455" t="str">
            <v>Noncurrent Assets</v>
          </cell>
          <cell r="C455" t="str">
            <v>acfr:NoncurrentAssets</v>
          </cell>
        </row>
        <row r="456">
          <cell r="B456" t="str">
            <v>Noncurrent Assets Custom</v>
          </cell>
          <cell r="C456" t="str">
            <v>acfr:NoncurrentAssetsCustom</v>
          </cell>
        </row>
        <row r="457">
          <cell r="B457" t="str">
            <v>Noncurrent Liabilities Due Within One Year</v>
          </cell>
          <cell r="C457" t="str">
            <v>acfr:NoncurrentLiabilitiesDueWithinOneYear</v>
          </cell>
        </row>
        <row r="458">
          <cell r="B458" t="str">
            <v>Notes And Loans Receivable Net Noncurrent</v>
          </cell>
          <cell r="C458" t="str">
            <v>acfr:NotesAndLoansReceivableNetNoncurrent</v>
          </cell>
        </row>
        <row r="459">
          <cell r="B459" t="str">
            <v>Notes And Loans Receivable Noncurrent</v>
          </cell>
          <cell r="C459" t="str">
            <v>acfr:NotesAndLoansReceivableNoncurrent</v>
          </cell>
        </row>
        <row r="460">
          <cell r="B460" t="str">
            <v>Office Equipment And Furniture</v>
          </cell>
          <cell r="C460" t="str">
            <v>acfr:OfficeEquipmentAndFurniture</v>
          </cell>
        </row>
        <row r="461">
          <cell r="B461" t="str">
            <v>Other Assets</v>
          </cell>
          <cell r="C461" t="str">
            <v>acfr:OtherAssets</v>
          </cell>
        </row>
        <row r="462">
          <cell r="B462" t="str">
            <v>Other Capital Assets</v>
          </cell>
          <cell r="C462" t="str">
            <v>acfr:OtherCapitalAssets</v>
          </cell>
        </row>
        <row r="463">
          <cell r="B463" t="str">
            <v>Other Capital Assets Being Depreciated Net Of Accumulated Depreciation And Amortization</v>
          </cell>
          <cell r="C463" t="str">
            <v>acfr:OtherCapitalAssetsBeingDepreciatedNetOfAccumulatedDepreciationAndAmortization</v>
          </cell>
        </row>
        <row r="464">
          <cell r="B464" t="str">
            <v>Other Capital Assets Not Being Depreciated</v>
          </cell>
          <cell r="C464" t="str">
            <v>acfr:OtherCapitalAssetsNotBeingDepreciated</v>
          </cell>
        </row>
        <row r="465">
          <cell r="B465" t="str">
            <v>Other Investments</v>
          </cell>
          <cell r="C465" t="str">
            <v>acfr:OtherInvestments</v>
          </cell>
        </row>
        <row r="466">
          <cell r="B466" t="str">
            <v>Other Noncurrent Assets</v>
          </cell>
          <cell r="C466" t="str">
            <v>acfr:OtherNoncurrentAssets</v>
          </cell>
        </row>
        <row r="467">
          <cell r="B467" t="str">
            <v>Property Plant And Equipment Net Of Depreciation</v>
          </cell>
          <cell r="C467" t="str">
            <v>acfr:PropertyPlantAndEquipmentNetOfDepreciation</v>
          </cell>
        </row>
        <row r="468">
          <cell r="B468" t="str">
            <v>Regulatory Assets Non Current</v>
          </cell>
          <cell r="C468" t="str">
            <v>acfr:RegulatoryAssetsNonCurrent</v>
          </cell>
        </row>
        <row r="469">
          <cell r="B469" t="str">
            <v>Road Equipment</v>
          </cell>
          <cell r="C469" t="str">
            <v>acfr:RoadEquipment</v>
          </cell>
        </row>
        <row r="470">
          <cell r="B470" t="str">
            <v>Shop Equipment</v>
          </cell>
          <cell r="C470" t="str">
            <v>acfr:ShopEquipment</v>
          </cell>
        </row>
        <row r="471">
          <cell r="B471" t="str">
            <v>Special Assessment Receivable Noncurrent</v>
          </cell>
          <cell r="C471" t="str">
            <v>acfr:SpecialAssessmentReceivableNoncurrent</v>
          </cell>
        </row>
        <row r="472">
          <cell r="B472" t="str">
            <v>Unamortized Discounts On Bonds Sold By Local Unit</v>
          </cell>
          <cell r="C472" t="str">
            <v>acfr:UnamortizedDiscountsOnBondsSoldByLocalUnit</v>
          </cell>
        </row>
        <row r="473">
          <cell r="B473" t="str">
            <v>Utility</v>
          </cell>
          <cell r="C473" t="str">
            <v>acfr:Utility</v>
          </cell>
        </row>
        <row r="474">
          <cell r="B474" t="str">
            <v>Works Of Art</v>
          </cell>
          <cell r="C474" t="str">
            <v>acfr:WorksOfArt</v>
          </cell>
        </row>
        <row r="475">
          <cell r="B475" t="str">
            <v>Yard And Storage Equipment</v>
          </cell>
          <cell r="C475" t="str">
            <v>acfr:YardAndStorageEquipment</v>
          </cell>
        </row>
        <row r="476">
          <cell r="B476" t="str">
            <v>Accrued Expenses Noncurrent</v>
          </cell>
          <cell r="C476" t="str">
            <v>acfr:AccruedExpensesNoncurrent</v>
          </cell>
        </row>
        <row r="477">
          <cell r="B477" t="str">
            <v>Accrued Landfill Closure And Postclosure Care Costs</v>
          </cell>
          <cell r="C477" t="str">
            <v>acfr:AccruedLandfillClosureAndPostclosureCareCosts</v>
          </cell>
        </row>
        <row r="478">
          <cell r="B478" t="str">
            <v>Accrued Liabilities Noncurrent</v>
          </cell>
          <cell r="C478" t="str">
            <v>acfr:AccruedLiabilitiesNoncurrent</v>
          </cell>
        </row>
        <row r="479">
          <cell r="B479" t="str">
            <v>Accrued Unemployment</v>
          </cell>
          <cell r="C479" t="str">
            <v>acfr:AccruedUnemployment</v>
          </cell>
        </row>
        <row r="480">
          <cell r="B480" t="str">
            <v>Advances Noncurrent</v>
          </cell>
          <cell r="C480" t="str">
            <v>acfr:AdvancesNoncurrent</v>
          </cell>
        </row>
        <row r="481">
          <cell r="B481" t="str">
            <v>Advances To Component Unit</v>
          </cell>
          <cell r="C481" t="str">
            <v>acfr:AdvancesToComponentUnit</v>
          </cell>
        </row>
        <row r="482">
          <cell r="B482" t="str">
            <v>Advances To Other Funds</v>
          </cell>
          <cell r="C482" t="str">
            <v>acfr:AdvancesToOtherFunds</v>
          </cell>
        </row>
        <row r="483">
          <cell r="B483" t="str">
            <v>Advances To Other Governments</v>
          </cell>
          <cell r="C483" t="str">
            <v>acfr:AdvancesToOtherGovernments</v>
          </cell>
        </row>
        <row r="484">
          <cell r="B484" t="str">
            <v>Advances To Primary Government</v>
          </cell>
          <cell r="C484" t="str">
            <v>acfr:AdvancesToPrimaryGovernment</v>
          </cell>
        </row>
        <row r="485">
          <cell r="B485" t="str">
            <v>Asset Retirement Obligations Due In More Than One Year</v>
          </cell>
          <cell r="C485" t="str">
            <v>acfr:AssetRetirementObligationsDueInMoreThanOneYear</v>
          </cell>
        </row>
        <row r="486">
          <cell r="B486" t="str">
            <v>Bond Payable Due In More Than One Year</v>
          </cell>
          <cell r="C486" t="str">
            <v>acfr:BondPayableDueInMoreThanOneYear</v>
          </cell>
        </row>
        <row r="487">
          <cell r="B487" t="str">
            <v>Bond Premiums Payable Due In More Than One Year</v>
          </cell>
          <cell r="C487" t="str">
            <v>acfr:BondPremiumsPayableDueInMoreThanOneYear</v>
          </cell>
        </row>
        <row r="488">
          <cell r="B488" t="str">
            <v>Claims And Judgments Payable Noncurrent</v>
          </cell>
          <cell r="C488" t="str">
            <v>acfr:ClaimsAndJudgmentsPayableNoncurrent</v>
          </cell>
        </row>
        <row r="489">
          <cell r="B489" t="str">
            <v>Compensated Absences Payable Non Current</v>
          </cell>
          <cell r="C489" t="str">
            <v>acfr:CompensatedAbsencesPayableNonCurrent</v>
          </cell>
        </row>
        <row r="490">
          <cell r="B490" t="str">
            <v>Contracts Payable Due In More Than One Year</v>
          </cell>
          <cell r="C490" t="str">
            <v>acfr:ContractsPayableDueInMoreThanOneYear</v>
          </cell>
        </row>
        <row r="491">
          <cell r="B491" t="str">
            <v>Customer Deposits Noncurrent</v>
          </cell>
          <cell r="C491" t="str">
            <v>acfr:CustomerDepositsNoncurrent</v>
          </cell>
        </row>
        <row r="492">
          <cell r="B492" t="str">
            <v>Deferred Revenue</v>
          </cell>
          <cell r="C492" t="str">
            <v>acfr:DeferredRevenue</v>
          </cell>
        </row>
        <row r="493">
          <cell r="B493" t="str">
            <v>Derivative Instruments Liability Non Current</v>
          </cell>
          <cell r="C493" t="str">
            <v>acfr:DerivativeInstrumentsLiabilityNonCurrent</v>
          </cell>
        </row>
        <row r="494">
          <cell r="B494" t="str">
            <v>Due To State Due In More Than One Year</v>
          </cell>
          <cell r="C494" t="str">
            <v>acfr:DueToStateDueInMoreThanOneYear</v>
          </cell>
        </row>
        <row r="495">
          <cell r="B495" t="str">
            <v>Environmental And Disposal Liabilities</v>
          </cell>
          <cell r="C495" t="str">
            <v>acfr:EnvironmentalAndDisposalLiabilities</v>
          </cell>
        </row>
        <row r="496">
          <cell r="B496" t="str">
            <v>Estimated Liability For Landfill Post Closure Care Costs</v>
          </cell>
          <cell r="C496" t="str">
            <v>acfr:EstimatedLiabilityForLandfillPostClosureCareCosts</v>
          </cell>
        </row>
        <row r="497">
          <cell r="B497" t="str">
            <v>General Obligation Bonds Payable Due In More Than One Year</v>
          </cell>
          <cell r="C497" t="str">
            <v>acfr:GeneralObligationBondsPayableDueInMoreThanOneYear</v>
          </cell>
        </row>
        <row r="498">
          <cell r="B498" t="str">
            <v>Installment Debt Payable Due In More Than One Year</v>
          </cell>
          <cell r="C498" t="str">
            <v>acfr:InstallmentDebtPayableDueInMoreThanOneYear</v>
          </cell>
        </row>
        <row r="499">
          <cell r="B499" t="str">
            <v>Intergovernmental Agreement Payable Due In More Than One Year</v>
          </cell>
          <cell r="C499" t="str">
            <v>acfr:IntergovernmentalAgreementPayableDueInMoreThanOneYear</v>
          </cell>
        </row>
        <row r="500">
          <cell r="B500" t="str">
            <v>Leases Payable Due In More Than One Year</v>
          </cell>
          <cell r="C500" t="str">
            <v>acfr:LeasesPayableDueInMoreThanOneYear</v>
          </cell>
        </row>
        <row r="501">
          <cell r="B501" t="str">
            <v>Limited Tax Bonds Principal Due In More Than One Year</v>
          </cell>
          <cell r="C501" t="str">
            <v>acfr:LimitedTaxBondsPrincipalDueInMoreThanOneYear</v>
          </cell>
        </row>
        <row r="502">
          <cell r="B502" t="str">
            <v>Loan Guarantee Liabilities</v>
          </cell>
          <cell r="C502" t="str">
            <v>acfr:LoanGuaranteeLiabilities</v>
          </cell>
        </row>
        <row r="503">
          <cell r="B503" t="str">
            <v>Loans Payable Due In More Than One Year</v>
          </cell>
          <cell r="C503" t="str">
            <v>acfr:LoansPayableDueInMoreThanOneYear</v>
          </cell>
        </row>
        <row r="504">
          <cell r="B504" t="str">
            <v>Long Term Debt Due In More Than One Year</v>
          </cell>
          <cell r="C504" t="str">
            <v>acfr:LongTermDebtDueInMoreThanOneYear</v>
          </cell>
        </row>
        <row r="505">
          <cell r="B505" t="str">
            <v>Lottery Prize Liability Noncurrent</v>
          </cell>
          <cell r="C505" t="str">
            <v>acfr:LotteryPrizeLiabilityNoncurrent</v>
          </cell>
        </row>
        <row r="506">
          <cell r="B506" t="str">
            <v>Net OPEB Liability</v>
          </cell>
          <cell r="C506" t="str">
            <v>acfr:NetOPEBLiability</v>
          </cell>
        </row>
        <row r="507">
          <cell r="B507" t="str">
            <v>Net Pension Liability</v>
          </cell>
          <cell r="C507" t="str">
            <v>acfr:NetPensionLiability</v>
          </cell>
        </row>
        <row r="508">
          <cell r="B508" t="str">
            <v>Noncurrent Liabilities</v>
          </cell>
          <cell r="C508" t="str">
            <v>acfr:NoncurrentLiabilities</v>
          </cell>
        </row>
        <row r="509">
          <cell r="B509" t="str">
            <v>Noncurrent Liabilities Custom</v>
          </cell>
          <cell r="C509" t="str">
            <v>acfr:NoncurrentLiabilitiesCustom</v>
          </cell>
        </row>
        <row r="510">
          <cell r="B510" t="str">
            <v>Noncurrent Portion Of Uninsured Claim Liability</v>
          </cell>
          <cell r="C510" t="str">
            <v>acfr:NoncurrentPortionOfUninsuredClaimLiability</v>
          </cell>
        </row>
        <row r="511">
          <cell r="B511" t="str">
            <v>Notes Payable Due In More Than One Year</v>
          </cell>
          <cell r="C511" t="str">
            <v>acfr:NotesPayableDueInMoreThanOneYear</v>
          </cell>
        </row>
        <row r="512">
          <cell r="B512" t="str">
            <v>Other Noncurrent Liabilities</v>
          </cell>
          <cell r="C512" t="str">
            <v>acfr:OtherNoncurrentLiabilities</v>
          </cell>
        </row>
        <row r="513">
          <cell r="B513" t="str">
            <v>Performance Bonds Payable Due In More Than One Year</v>
          </cell>
          <cell r="C513" t="str">
            <v>acfr:PerformanceBondsPayableDueInMoreThanOneYear</v>
          </cell>
        </row>
        <row r="514">
          <cell r="B514" t="str">
            <v>Pollution Remediation Obligation</v>
          </cell>
          <cell r="C514" t="str">
            <v>acfr:PollutionRemediationObligation</v>
          </cell>
        </row>
        <row r="515">
          <cell r="B515" t="str">
            <v>Regulatory Liability Non Current</v>
          </cell>
          <cell r="C515" t="str">
            <v>acfr:RegulatoryLiabilityNonCurrent</v>
          </cell>
        </row>
        <row r="516">
          <cell r="B516" t="str">
            <v>Retainage Payable Noncurrent</v>
          </cell>
          <cell r="C516" t="str">
            <v>acfr:RetainagePayableNoncurrent</v>
          </cell>
        </row>
        <row r="517">
          <cell r="B517" t="str">
            <v>Revenue Bonds Payable Due In More Than One Year</v>
          </cell>
          <cell r="C517" t="str">
            <v>acfr:RevenueBondsPayableDueInMoreThanOneYear</v>
          </cell>
        </row>
        <row r="518">
          <cell r="B518" t="str">
            <v>Self Insurance Liabilities Net Of Current Portion</v>
          </cell>
          <cell r="C518" t="str">
            <v>acfr:SelfInsuranceLiabilitiesNetOfCurrentPortion</v>
          </cell>
        </row>
        <row r="519">
          <cell r="B519" t="str">
            <v>Unamortized Premium On Bonds Due In More Than One Year</v>
          </cell>
          <cell r="C519" t="str">
            <v>acfr:UnamortizedPremiumOnBondsDueInMoreThanOneYear</v>
          </cell>
        </row>
        <row r="520">
          <cell r="B520" t="str">
            <v>Unearned Revenue Noncurrent</v>
          </cell>
          <cell r="C520" t="str">
            <v>acfr:UnearnedRevenueNoncurrent</v>
          </cell>
        </row>
        <row r="521">
          <cell r="B521" t="str">
            <v>Unlimited Tax Bonds Principal Due In More Than One Year</v>
          </cell>
          <cell r="C521" t="str">
            <v>acfr:UnlimitedTaxBondsPrincipalDueInMoreThanOneYear</v>
          </cell>
        </row>
        <row r="522">
          <cell r="B522" t="str">
            <v>Vested Employee Benefits Payable Due In More Than One Year</v>
          </cell>
          <cell r="C522" t="str">
            <v>acfr:VestedEmployeeBenefitsPayableDueInMoreThanOneYear</v>
          </cell>
        </row>
      </sheetData>
      <sheetData sheetId="1">
        <row r="2">
          <cell r="B2" t="str">
            <v>Legislative and Executive</v>
          </cell>
        </row>
        <row r="3">
          <cell r="B3" t="str">
            <v>Judicial</v>
          </cell>
        </row>
        <row r="4">
          <cell r="B4" t="str">
            <v>General Government Administration</v>
          </cell>
        </row>
        <row r="5">
          <cell r="B5" t="str">
            <v>General Government Services, Other</v>
          </cell>
        </row>
        <row r="6">
          <cell r="B6" t="str">
            <v>General Government</v>
          </cell>
        </row>
        <row r="7">
          <cell r="B7" t="str">
            <v>Security of Persons and Property Services</v>
          </cell>
        </row>
        <row r="8">
          <cell r="B8" t="str">
            <v>Court Equity</v>
          </cell>
        </row>
        <row r="9">
          <cell r="B9" t="str">
            <v>Drug Case Information Management</v>
          </cell>
        </row>
        <row r="10">
          <cell r="B10" t="str">
            <v>Drunk Driving Case Flow Assistance</v>
          </cell>
        </row>
        <row r="11">
          <cell r="B11" t="str">
            <v>Crime Victims Rights</v>
          </cell>
        </row>
        <row r="12">
          <cell r="B12" t="str">
            <v>Indigent Defense</v>
          </cell>
        </row>
        <row r="13">
          <cell r="B13" t="str">
            <v>Public Safety Services</v>
          </cell>
        </row>
        <row r="14">
          <cell r="B14" t="str">
            <v>Highways and Streets</v>
          </cell>
        </row>
        <row r="15">
          <cell r="B15" t="str">
            <v>Public Health and Sanitation Services</v>
          </cell>
        </row>
        <row r="16">
          <cell r="B16" t="str">
            <v>Medical Care Facility</v>
          </cell>
        </row>
        <row r="17">
          <cell r="B17" t="str">
            <v>Ambulance</v>
          </cell>
        </row>
        <row r="18">
          <cell r="B18" t="str">
            <v>State Health Benefit</v>
          </cell>
        </row>
        <row r="19">
          <cell r="B19" t="str">
            <v>Health</v>
          </cell>
        </row>
        <row r="20">
          <cell r="B20" t="str">
            <v>Welfare</v>
          </cell>
        </row>
        <row r="21">
          <cell r="B21" t="str">
            <v>Health and Welfare</v>
          </cell>
        </row>
        <row r="22">
          <cell r="B22" t="str">
            <v>Electricity and Power Services</v>
          </cell>
        </row>
        <row r="23">
          <cell r="B23" t="str">
            <v>Public Utilities</v>
          </cell>
        </row>
        <row r="24">
          <cell r="B24" t="str">
            <v>Community Services</v>
          </cell>
        </row>
        <row r="25">
          <cell r="B25" t="str">
            <v>Community Development</v>
          </cell>
        </row>
        <row r="26">
          <cell r="B26" t="str">
            <v>Economic Development Services</v>
          </cell>
        </row>
        <row r="27">
          <cell r="B27" t="str">
            <v>Other Development Services</v>
          </cell>
        </row>
        <row r="28">
          <cell r="B28" t="str">
            <v>Community Development Block Grants</v>
          </cell>
        </row>
        <row r="29">
          <cell r="B29" t="str">
            <v>Local Community Stabilization Share</v>
          </cell>
        </row>
        <row r="30">
          <cell r="B30" t="str">
            <v>Community and Economic Development Services</v>
          </cell>
        </row>
        <row r="31">
          <cell r="B31" t="str">
            <v>Library</v>
          </cell>
        </row>
        <row r="32">
          <cell r="B32" t="str">
            <v>Golf</v>
          </cell>
        </row>
        <row r="33">
          <cell r="B33" t="str">
            <v>Harbor Services</v>
          </cell>
        </row>
        <row r="34">
          <cell r="B34" t="str">
            <v>Convention Center Services</v>
          </cell>
        </row>
        <row r="35">
          <cell r="B35" t="str">
            <v>Parks and Recreation</v>
          </cell>
        </row>
        <row r="36">
          <cell r="B36" t="str">
            <v>Revenues for Cultural Activities</v>
          </cell>
        </row>
        <row r="37">
          <cell r="B37" t="str">
            <v>Recreation and Culture</v>
          </cell>
        </row>
        <row r="38">
          <cell r="B38" t="str">
            <v>Conservation Services</v>
          </cell>
        </row>
        <row r="39">
          <cell r="B39" t="str">
            <v>Airport Services</v>
          </cell>
        </row>
        <row r="40">
          <cell r="B40" t="str">
            <v>Transportation Services</v>
          </cell>
        </row>
        <row r="41">
          <cell r="B41" t="str">
            <v>Sanitary Sewer Services</v>
          </cell>
        </row>
        <row r="42">
          <cell r="B42" t="str">
            <v>Water Supply Services</v>
          </cell>
        </row>
        <row r="43">
          <cell r="B43" t="str">
            <v>Storm Sewer Services</v>
          </cell>
        </row>
        <row r="44">
          <cell r="B44" t="str">
            <v>Sanitation</v>
          </cell>
        </row>
        <row r="45">
          <cell r="B45" t="str">
            <v>Public Works Services</v>
          </cell>
        </row>
        <row r="46">
          <cell r="B46" t="str">
            <v>Court Related Charges</v>
          </cell>
        </row>
        <row r="47">
          <cell r="B47" t="str">
            <v>Fees</v>
          </cell>
        </row>
        <row r="48">
          <cell r="B48" t="str">
            <v>Court Filing Fees</v>
          </cell>
        </row>
        <row r="49">
          <cell r="B49" t="str">
            <v>Jury Demand Fees</v>
          </cell>
        </row>
        <row r="50">
          <cell r="B50" t="str">
            <v>Writ of Garnishment, Restitution, Attachment or Execution</v>
          </cell>
        </row>
        <row r="51">
          <cell r="B51" t="str">
            <v>Attorney Fee Reimbursement</v>
          </cell>
        </row>
        <row r="52">
          <cell r="B52" t="str">
            <v>Guardian Ad Litem Reimbursement</v>
          </cell>
        </row>
        <row r="53">
          <cell r="B53" t="str">
            <v>Probation Oversight Fee</v>
          </cell>
        </row>
        <row r="54">
          <cell r="B54" t="str">
            <v>Estate Inventory Fee</v>
          </cell>
        </row>
        <row r="55">
          <cell r="B55" t="str">
            <v>Friend of the Court Statutory Handling Fee</v>
          </cell>
        </row>
        <row r="56">
          <cell r="B56" t="str">
            <v>Friend of the Court Service Fee</v>
          </cell>
        </row>
        <row r="57">
          <cell r="B57" t="str">
            <v>Miscellaneous Court Costs and Fees</v>
          </cell>
        </row>
        <row r="58">
          <cell r="B58" t="str">
            <v>Services Rendered</v>
          </cell>
        </row>
        <row r="59">
          <cell r="B59" t="str">
            <v>Building Inspection Fees</v>
          </cell>
        </row>
        <row r="60">
          <cell r="B60" t="str">
            <v>Ambulance Transport Fees</v>
          </cell>
        </row>
        <row r="61">
          <cell r="B61" t="str">
            <v>Title Search Fee</v>
          </cell>
        </row>
        <row r="62">
          <cell r="B62" t="str">
            <v>Pre Forfeiture Mailing Notice Cost</v>
          </cell>
        </row>
        <row r="63">
          <cell r="B63" t="str">
            <v>Sales</v>
          </cell>
        </row>
        <row r="64">
          <cell r="B64" t="str">
            <v>Use and Admission Fees</v>
          </cell>
        </row>
        <row r="65">
          <cell r="B65" t="str">
            <v>Parking Fees</v>
          </cell>
        </row>
        <row r="66">
          <cell r="B66" t="str">
            <v>Charges for Services</v>
          </cell>
        </row>
        <row r="67">
          <cell r="B67" t="str">
            <v>Traffic Violations</v>
          </cell>
        </row>
        <row r="68">
          <cell r="B68" t="str">
            <v>Ordinance Fines and Costs</v>
          </cell>
        </row>
        <row r="69">
          <cell r="B69" t="str">
            <v>Statute Costs</v>
          </cell>
        </row>
        <row r="70">
          <cell r="B70" t="str">
            <v>Bond Forfeitures and Bond Costs</v>
          </cell>
        </row>
        <row r="71">
          <cell r="B71" t="str">
            <v>Revenues from Fines and Forfeitures and Penalties</v>
          </cell>
        </row>
        <row r="72">
          <cell r="B72" t="str">
            <v>Business Licenses and Permits</v>
          </cell>
        </row>
        <row r="73">
          <cell r="B73" t="str">
            <v>Cable TV Franchise Fees</v>
          </cell>
        </row>
        <row r="74">
          <cell r="B74" t="str">
            <v>Non Business Licenses and Permits</v>
          </cell>
        </row>
        <row r="75">
          <cell r="B75" t="str">
            <v>Licenses and Permits and Franchise Fees</v>
          </cell>
        </row>
        <row r="76">
          <cell r="B76" t="str">
            <v>Public Schools Services</v>
          </cell>
        </row>
        <row r="77">
          <cell r="B77" t="str">
            <v>Public Ways and Facilities Services</v>
          </cell>
        </row>
        <row r="78">
          <cell r="B78" t="str">
            <v>Public Assistance Services</v>
          </cell>
        </row>
        <row r="79">
          <cell r="B79" t="str">
            <v>Special Election Reimbursement</v>
          </cell>
        </row>
        <row r="80">
          <cell r="B80" t="str">
            <v>Elections</v>
          </cell>
        </row>
        <row r="81">
          <cell r="B81" t="str">
            <v>Survey and Remonumentation</v>
          </cell>
        </row>
        <row r="82">
          <cell r="B82" t="str">
            <v>Planning and Zoning</v>
          </cell>
        </row>
        <row r="83">
          <cell r="B83" t="str">
            <v>Cemetery</v>
          </cell>
        </row>
        <row r="84">
          <cell r="B84" t="str">
            <v>Equipment and Equipment Rental</v>
          </cell>
        </row>
        <row r="85">
          <cell r="B85" t="str">
            <v>Property Maintenance</v>
          </cell>
        </row>
        <row r="86">
          <cell r="B86" t="str">
            <v>Homestead</v>
          </cell>
        </row>
        <row r="87">
          <cell r="B87" t="str">
            <v>Building Authority</v>
          </cell>
        </row>
        <row r="88">
          <cell r="B88" t="str">
            <v>Telecommunications</v>
          </cell>
        </row>
        <row r="89">
          <cell r="B89" t="str">
            <v>Facilities Maintenance</v>
          </cell>
        </row>
        <row r="90">
          <cell r="B90" t="str">
            <v>Township Properties</v>
          </cell>
        </row>
        <row r="91">
          <cell r="B91" t="str">
            <v>Education Services</v>
          </cell>
        </row>
        <row r="92">
          <cell r="B92" t="str">
            <v>Higher Education</v>
          </cell>
        </row>
        <row r="93">
          <cell r="B93" t="str">
            <v>Unemployment Compensation</v>
          </cell>
        </row>
        <row r="94">
          <cell r="B94" t="str">
            <v>Garage Services</v>
          </cell>
        </row>
        <row r="95">
          <cell r="B95" t="str">
            <v>Jail Stores Commissary Services</v>
          </cell>
        </row>
        <row r="96">
          <cell r="B96" t="str">
            <v>Contingency Services</v>
          </cell>
        </row>
        <row r="97">
          <cell r="B97" t="str">
            <v>Other Public Services</v>
          </cell>
        </row>
        <row r="98">
          <cell r="B98" t="str">
            <v>Revenue Sharing</v>
          </cell>
        </row>
        <row r="99">
          <cell r="B99" t="str">
            <v>Other Programs</v>
          </cell>
        </row>
        <row r="100">
          <cell r="B100" t="str">
            <v>Program Revenues</v>
          </cell>
        </row>
        <row r="101">
          <cell r="B101" t="str">
            <v>Information Technology</v>
          </cell>
        </row>
        <row r="102">
          <cell r="B102" t="str">
            <v>Housing and Community Development</v>
          </cell>
        </row>
        <row r="103">
          <cell r="B103" t="str">
            <v>Lottery Prize Awards</v>
          </cell>
        </row>
        <row r="104">
          <cell r="B104" t="str">
            <v>Capital Outlay</v>
          </cell>
        </row>
        <row r="105">
          <cell r="B105" t="str">
            <v>Depreciation Expense</v>
          </cell>
        </row>
        <row r="106">
          <cell r="B106" t="str">
            <v>Debt Service, Principal Repayment</v>
          </cell>
        </row>
        <row r="107">
          <cell r="B107" t="str">
            <v>Debt Service, Interest and Fiscal Charges</v>
          </cell>
        </row>
        <row r="108">
          <cell r="B108" t="str">
            <v>Debt Service</v>
          </cell>
        </row>
        <row r="109">
          <cell r="B109" t="str">
            <v>Depreciation Unallocated</v>
          </cell>
        </row>
        <row r="110">
          <cell r="B110" t="str">
            <v>Cost of Issue of Bonds and Securities</v>
          </cell>
        </row>
        <row r="111">
          <cell r="B111" t="str">
            <v/>
          </cell>
        </row>
        <row r="112">
          <cell r="B112" t="str">
            <v>National Forest Reserve Taxes</v>
          </cell>
        </row>
        <row r="113">
          <cell r="B113" t="str">
            <v>Trailer Tax</v>
          </cell>
        </row>
        <row r="114">
          <cell r="B114" t="str">
            <v>Accommodations Tax (PA 263 of 1974)</v>
          </cell>
        </row>
        <row r="115">
          <cell r="B115" t="str">
            <v>Parking Occupancy Tax</v>
          </cell>
        </row>
        <row r="116">
          <cell r="B116" t="str">
            <v>Industrial Facilities Tax</v>
          </cell>
        </row>
        <row r="117">
          <cell r="B117" t="str">
            <v>Commercial Facilities Tax</v>
          </cell>
        </row>
        <row r="118">
          <cell r="B118" t="str">
            <v>Income Tax</v>
          </cell>
        </row>
        <row r="119">
          <cell r="B119" t="str">
            <v>Transaction Privilege Tax</v>
          </cell>
        </row>
        <row r="120">
          <cell r="B120" t="str">
            <v>Current Property Taxes, Extra or Special Voted</v>
          </cell>
        </row>
        <row r="121">
          <cell r="B121" t="str">
            <v>Current Personal Property Tax</v>
          </cell>
        </row>
        <row r="122">
          <cell r="B122" t="str">
            <v>Current Real Property Tax</v>
          </cell>
        </row>
        <row r="123">
          <cell r="B123" t="str">
            <v>Property Tax</v>
          </cell>
        </row>
        <row r="124">
          <cell r="B124" t="str">
            <v>Delinquent Real Property Tax</v>
          </cell>
        </row>
        <row r="125">
          <cell r="B125" t="str">
            <v>Delinquent Personal Property Tax</v>
          </cell>
        </row>
        <row r="126">
          <cell r="B126" t="str">
            <v>Marijuana Tax</v>
          </cell>
        </row>
        <row r="127">
          <cell r="B127" t="str">
            <v>City Utility Users Tax</v>
          </cell>
        </row>
        <row r="128">
          <cell r="B128" t="str">
            <v>Motor Fuel Tax</v>
          </cell>
        </row>
        <row r="129">
          <cell r="B129" t="str">
            <v>Lottery for Education, Lottery Proceeds</v>
          </cell>
        </row>
        <row r="130">
          <cell r="B130" t="str">
            <v>Corporate Tax</v>
          </cell>
        </row>
        <row r="131">
          <cell r="B131" t="str">
            <v>Usage of Utilities Tax</v>
          </cell>
        </row>
        <row r="132">
          <cell r="B132" t="str">
            <v>Convention Tax</v>
          </cell>
        </row>
        <row r="133">
          <cell r="B133" t="str">
            <v>Sales and Use Tax</v>
          </cell>
        </row>
        <row r="134">
          <cell r="B134" t="str">
            <v>Sales Tax</v>
          </cell>
        </row>
        <row r="135">
          <cell r="B135" t="str">
            <v>Unclaimed Property</v>
          </cell>
        </row>
        <row r="136">
          <cell r="B136" t="str">
            <v>Nursing Home and Hospital Provider Fees</v>
          </cell>
        </row>
        <row r="137">
          <cell r="B137" t="str">
            <v>Business License Tax</v>
          </cell>
        </row>
        <row r="138">
          <cell r="B138" t="str">
            <v>Property Transfer Tax</v>
          </cell>
        </row>
        <row r="139">
          <cell r="B139" t="str">
            <v>Documents Transfer Tax</v>
          </cell>
        </row>
        <row r="140">
          <cell r="B140" t="str">
            <v>Transfer Stamps Tax</v>
          </cell>
        </row>
        <row r="141">
          <cell r="B141" t="str">
            <v>Hotel and Motel Tax</v>
          </cell>
        </row>
        <row r="142">
          <cell r="B142" t="str">
            <v>Vehicles Tax</v>
          </cell>
        </row>
        <row r="143">
          <cell r="B143" t="str">
            <v>Parking Occupancy Tax</v>
          </cell>
        </row>
        <row r="144">
          <cell r="B144" t="str">
            <v>Meals Tax</v>
          </cell>
        </row>
        <row r="145">
          <cell r="B145" t="str">
            <v>Franchise Income Tax</v>
          </cell>
        </row>
        <row r="146">
          <cell r="B146" t="str">
            <v>Other Tax for General Purpose</v>
          </cell>
        </row>
        <row r="147">
          <cell r="B147" t="str">
            <v>Taxes</v>
          </cell>
        </row>
        <row r="148">
          <cell r="B148" t="str">
            <v>Allowance for Chargebacks</v>
          </cell>
        </row>
        <row r="149">
          <cell r="B149" t="str">
            <v>Allowance for Refunds</v>
          </cell>
        </row>
        <row r="150">
          <cell r="B150" t="str">
            <v>Collection Fees</v>
          </cell>
        </row>
        <row r="151">
          <cell r="B151" t="str">
            <v>Interest and Penalties on Taxes</v>
          </cell>
        </row>
        <row r="152">
          <cell r="B152" t="str">
            <v>Community Wide Special Assessments</v>
          </cell>
        </row>
        <row r="153">
          <cell r="B153" t="str">
            <v>Redemptions and Reconveyance</v>
          </cell>
        </row>
        <row r="154">
          <cell r="B154" t="str">
            <v>County Expense of Sale</v>
          </cell>
        </row>
        <row r="155">
          <cell r="B155" t="str">
            <v>Commercial Forest Reserve</v>
          </cell>
        </row>
        <row r="156">
          <cell r="B156" t="str">
            <v>Sub Marginal Land Act</v>
          </cell>
        </row>
        <row r="157">
          <cell r="B157" t="str">
            <v>Tax Reverted Property</v>
          </cell>
        </row>
        <row r="158">
          <cell r="B158" t="str">
            <v>Payment in Lieu of Taxes</v>
          </cell>
        </row>
        <row r="159">
          <cell r="B159" t="str">
            <v>Property Tax Administration Fee</v>
          </cell>
        </row>
        <row r="160">
          <cell r="B160" t="str">
            <v>Taxes and Tax Related Revenues</v>
          </cell>
        </row>
        <row r="161">
          <cell r="B161" t="str">
            <v>Interest and Penalties on Special Assessments</v>
          </cell>
        </row>
        <row r="162">
          <cell r="B162" t="str">
            <v>Special Assessments</v>
          </cell>
        </row>
        <row r="163">
          <cell r="B163" t="str">
            <v>Revenue for Business Licenses and Permits</v>
          </cell>
        </row>
        <row r="164">
          <cell r="B164" t="str">
            <v>Revenue for Cable TV Franchise Fees</v>
          </cell>
        </row>
        <row r="165">
          <cell r="B165" t="str">
            <v>Revenue for Non Business Licenses and Permits</v>
          </cell>
        </row>
        <row r="166">
          <cell r="B166" t="str">
            <v>Revenue for Licenses and Permits and Franchise Fees</v>
          </cell>
        </row>
        <row r="167">
          <cell r="B167" t="str">
            <v>Revenue for Traffic Violations</v>
          </cell>
        </row>
        <row r="168">
          <cell r="B168" t="str">
            <v>Revenue for Ordinance Fines and Costs</v>
          </cell>
        </row>
        <row r="169">
          <cell r="B169" t="str">
            <v>Revenue for Statute Costs</v>
          </cell>
        </row>
        <row r="170">
          <cell r="B170" t="str">
            <v>Revenue for Bond Forfeitures and Bond Costs</v>
          </cell>
        </row>
        <row r="171">
          <cell r="B171" t="str">
            <v>Fines and Forfeitures and Penalties</v>
          </cell>
        </row>
        <row r="172">
          <cell r="B172" t="str">
            <v>Dividends</v>
          </cell>
        </row>
        <row r="173">
          <cell r="B173" t="str">
            <v>Interest</v>
          </cell>
        </row>
        <row r="174">
          <cell r="B174" t="str">
            <v>Interest and Dividends</v>
          </cell>
        </row>
        <row r="175">
          <cell r="B175" t="str">
            <v>Investment Gains (Losses)</v>
          </cell>
        </row>
        <row r="176">
          <cell r="B176" t="str">
            <v>Interest and Dividends</v>
          </cell>
        </row>
        <row r="177">
          <cell r="B177" t="str">
            <v>Investment Income</v>
          </cell>
        </row>
        <row r="178">
          <cell r="B178" t="str">
            <v>Interest, Dividends, Royalties and Rent</v>
          </cell>
        </row>
        <row r="179">
          <cell r="B179" t="str">
            <v>Lease Investment Income</v>
          </cell>
        </row>
        <row r="180">
          <cell r="B180" t="str">
            <v>Investment Income and Rentals</v>
          </cell>
        </row>
        <row r="181">
          <cell r="B181" t="str">
            <v>Rent</v>
          </cell>
        </row>
        <row r="182">
          <cell r="B182" t="str">
            <v>Royalties</v>
          </cell>
        </row>
        <row r="183">
          <cell r="B183" t="str">
            <v>Rents and Royalties</v>
          </cell>
        </row>
        <row r="184">
          <cell r="B184" t="str">
            <v>Shared Revenue</v>
          </cell>
        </row>
        <row r="185">
          <cell r="B185" t="str">
            <v>Use of Money and Property</v>
          </cell>
        </row>
        <row r="186">
          <cell r="B186" t="str">
            <v>Gas and Oil Royalties</v>
          </cell>
        </row>
        <row r="187">
          <cell r="B187" t="str">
            <v>Casino Revenue Sharing</v>
          </cell>
        </row>
        <row r="188">
          <cell r="B188" t="str">
            <v>Recreation Fees</v>
          </cell>
        </row>
        <row r="189">
          <cell r="B189" t="str">
            <v>Refunds and Rebates</v>
          </cell>
        </row>
        <row r="190">
          <cell r="B190" t="str">
            <v>Reimbursements</v>
          </cell>
        </row>
        <row r="191">
          <cell r="B191" t="str">
            <v>Grants and Entitlements Not Restricted for Specific Programs</v>
          </cell>
        </row>
        <row r="192">
          <cell r="B192" t="str">
            <v>Grants, Contributions and Donations from Federal Governmental Entities</v>
          </cell>
        </row>
        <row r="193">
          <cell r="B193" t="str">
            <v>Grants, Contributions and Donations from State Governmental Entities</v>
          </cell>
        </row>
        <row r="194">
          <cell r="B194" t="str">
            <v>Grants, Contributions and Donations from Local Units</v>
          </cell>
        </row>
        <row r="195">
          <cell r="B195" t="str">
            <v>Grants, Contributions and Donations from Others</v>
          </cell>
        </row>
        <row r="196">
          <cell r="B196" t="str">
            <v>Public and Private Contributions</v>
          </cell>
        </row>
        <row r="197">
          <cell r="B197" t="str">
            <v>Proceeds from Bond and Note Issuance</v>
          </cell>
        </row>
        <row r="198">
          <cell r="B198" t="str">
            <v>Private Contributions and Donations</v>
          </cell>
        </row>
        <row r="199">
          <cell r="B199" t="str">
            <v>Cash Over or Short</v>
          </cell>
        </row>
        <row r="200">
          <cell r="B200" t="str">
            <v>Gain (Loss) on Sale of Capital Assets</v>
          </cell>
        </row>
        <row r="201">
          <cell r="B201" t="str">
            <v>Recovery of Cost Incurred</v>
          </cell>
        </row>
        <row r="202">
          <cell r="B202" t="str">
            <v>Other General Revenues</v>
          </cell>
        </row>
        <row r="203">
          <cell r="B203" t="str">
            <v>General Revenues, Net</v>
          </cell>
        </row>
        <row r="204">
          <cell r="B204" t="str">
            <v>Transfers, Net</v>
          </cell>
        </row>
        <row r="205">
          <cell r="B205" t="str">
            <v>Transfer of Capital Assets In</v>
          </cell>
        </row>
        <row r="206">
          <cell r="B206" t="str">
            <v>Transfers of Capital Assets Out</v>
          </cell>
        </row>
        <row r="207">
          <cell r="B207" t="str">
            <v>Internal Transfers</v>
          </cell>
        </row>
        <row r="208">
          <cell r="B208" t="str">
            <v>Transfer to Escrow for Bond Refunding</v>
          </cell>
        </row>
        <row r="209">
          <cell r="B209" t="str">
            <v>Other Financing Sources, Lease Financing</v>
          </cell>
        </row>
        <row r="210">
          <cell r="B210" t="str">
            <v>Discounts on Bonds or Notes</v>
          </cell>
        </row>
        <row r="211">
          <cell r="B211" t="str">
            <v>Premium on Bonds or Notes</v>
          </cell>
        </row>
        <row r="212">
          <cell r="B212" t="str">
            <v>Bond or Insurance Recoveries</v>
          </cell>
        </row>
        <row r="213">
          <cell r="B213" t="str">
            <v>Special Items</v>
          </cell>
        </row>
        <row r="214">
          <cell r="B214" t="str">
            <v>Extraordinary Items</v>
          </cell>
        </row>
        <row r="215">
          <cell r="B215" t="str">
            <v>Adjustments for Transfer of Revenues Within Activities</v>
          </cell>
        </row>
        <row r="216">
          <cell r="B216" t="str">
            <v>Proceeds from Bond and Note Issuance</v>
          </cell>
        </row>
        <row r="217">
          <cell r="B217" t="str">
            <v>General Revenues and Transfers</v>
          </cell>
        </row>
      </sheetData>
      <sheetData sheetId="2">
        <row r="2">
          <cell r="C2" t="str">
            <v>City of Clayton</v>
          </cell>
        </row>
        <row r="3">
          <cell r="C3" t="str">
            <v>California</v>
          </cell>
        </row>
        <row r="4">
          <cell r="C4">
            <v>44742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/>
  <dimension ref="A1:C522"/>
  <sheetViews>
    <sheetView workbookViewId="0">
      <selection activeCell="C21" sqref="C21"/>
    </sheetView>
  </sheetViews>
  <sheetFormatPr baseColWidth="10" defaultColWidth="8.83203125" defaultRowHeight="13"/>
  <cols>
    <col min="1" max="1" width="18.1640625" bestFit="1" customWidth="1"/>
    <col min="2" max="2" width="91.5" bestFit="1" customWidth="1"/>
    <col min="3" max="3" width="84" bestFit="1" customWidth="1"/>
  </cols>
  <sheetData>
    <row r="1" spans="1:3" ht="15">
      <c r="A1" s="1" t="s">
        <v>57</v>
      </c>
      <c r="B1" s="1" t="s">
        <v>56</v>
      </c>
      <c r="C1" s="1" t="s">
        <v>1072</v>
      </c>
    </row>
    <row r="2" spans="1:3">
      <c r="A2" t="s">
        <v>59</v>
      </c>
      <c r="B2" t="s">
        <v>313</v>
      </c>
      <c r="C2" t="s">
        <v>585</v>
      </c>
    </row>
    <row r="3" spans="1:3">
      <c r="A3" t="s">
        <v>59</v>
      </c>
      <c r="B3" t="s">
        <v>314</v>
      </c>
      <c r="C3" t="s">
        <v>586</v>
      </c>
    </row>
    <row r="4" spans="1:3">
      <c r="A4" t="s">
        <v>59</v>
      </c>
      <c r="B4" t="s">
        <v>315</v>
      </c>
      <c r="C4" t="s">
        <v>5</v>
      </c>
    </row>
    <row r="5" spans="1:3">
      <c r="A5" t="s">
        <v>59</v>
      </c>
      <c r="B5" t="s">
        <v>427</v>
      </c>
      <c r="C5" t="s">
        <v>590</v>
      </c>
    </row>
    <row r="6" spans="1:3">
      <c r="A6" t="s">
        <v>59</v>
      </c>
      <c r="B6" t="s">
        <v>428</v>
      </c>
      <c r="C6" t="s">
        <v>591</v>
      </c>
    </row>
    <row r="7" spans="1:3">
      <c r="A7" t="s">
        <v>59</v>
      </c>
      <c r="B7" t="s">
        <v>429</v>
      </c>
      <c r="C7" t="s">
        <v>592</v>
      </c>
    </row>
    <row r="8" spans="1:3">
      <c r="A8" t="s">
        <v>59</v>
      </c>
      <c r="B8" t="s">
        <v>420</v>
      </c>
      <c r="C8" t="s">
        <v>6</v>
      </c>
    </row>
    <row r="9" spans="1:3">
      <c r="A9" t="s">
        <v>59</v>
      </c>
      <c r="B9" t="s">
        <v>422</v>
      </c>
      <c r="C9" t="s">
        <v>593</v>
      </c>
    </row>
    <row r="10" spans="1:3">
      <c r="A10" t="s">
        <v>59</v>
      </c>
      <c r="B10" t="s">
        <v>94</v>
      </c>
      <c r="C10" t="s">
        <v>594</v>
      </c>
    </row>
    <row r="11" spans="1:3">
      <c r="A11" t="s">
        <v>59</v>
      </c>
      <c r="B11" t="s">
        <v>115</v>
      </c>
      <c r="C11" t="s">
        <v>595</v>
      </c>
    </row>
    <row r="12" spans="1:3">
      <c r="A12" t="s">
        <v>59</v>
      </c>
      <c r="B12" t="s">
        <v>335</v>
      </c>
      <c r="C12" t="s">
        <v>599</v>
      </c>
    </row>
    <row r="13" spans="1:3">
      <c r="A13" t="s">
        <v>59</v>
      </c>
      <c r="B13" t="s">
        <v>125</v>
      </c>
      <c r="C13" t="s">
        <v>600</v>
      </c>
    </row>
    <row r="14" spans="1:3">
      <c r="A14" t="s">
        <v>59</v>
      </c>
      <c r="B14" t="s">
        <v>126</v>
      </c>
      <c r="C14" t="s">
        <v>601</v>
      </c>
    </row>
    <row r="15" spans="1:3">
      <c r="A15" t="s">
        <v>59</v>
      </c>
      <c r="B15" t="s">
        <v>127</v>
      </c>
      <c r="C15" t="s">
        <v>602</v>
      </c>
    </row>
    <row r="16" spans="1:3">
      <c r="A16" t="s">
        <v>59</v>
      </c>
      <c r="B16" t="s">
        <v>405</v>
      </c>
      <c r="C16" t="s">
        <v>603</v>
      </c>
    </row>
    <row r="17" spans="1:3">
      <c r="A17" t="s">
        <v>59</v>
      </c>
      <c r="B17" t="s">
        <v>114</v>
      </c>
      <c r="C17" t="s">
        <v>604</v>
      </c>
    </row>
    <row r="18" spans="1:3">
      <c r="A18" t="s">
        <v>59</v>
      </c>
      <c r="B18" t="s">
        <v>414</v>
      </c>
      <c r="C18" t="s">
        <v>605</v>
      </c>
    </row>
    <row r="19" spans="1:3">
      <c r="A19" t="s">
        <v>59</v>
      </c>
      <c r="B19" t="s">
        <v>393</v>
      </c>
      <c r="C19" t="s">
        <v>606</v>
      </c>
    </row>
    <row r="20" spans="1:3">
      <c r="A20" t="s">
        <v>59</v>
      </c>
      <c r="B20" t="s">
        <v>333</v>
      </c>
      <c r="C20" t="s">
        <v>607</v>
      </c>
    </row>
    <row r="21" spans="1:3">
      <c r="A21" t="s">
        <v>59</v>
      </c>
      <c r="B21" t="s">
        <v>169</v>
      </c>
      <c r="C21" t="s">
        <v>608</v>
      </c>
    </row>
    <row r="22" spans="1:3">
      <c r="A22" t="s">
        <v>59</v>
      </c>
      <c r="B22" t="s">
        <v>74</v>
      </c>
      <c r="C22" t="s">
        <v>609</v>
      </c>
    </row>
    <row r="23" spans="1:3">
      <c r="A23" t="s">
        <v>59</v>
      </c>
      <c r="B23" t="s">
        <v>92</v>
      </c>
      <c r="C23" t="s">
        <v>610</v>
      </c>
    </row>
    <row r="24" spans="1:3">
      <c r="A24" t="s">
        <v>59</v>
      </c>
      <c r="B24" t="s">
        <v>548</v>
      </c>
      <c r="C24" t="s">
        <v>611</v>
      </c>
    </row>
    <row r="25" spans="1:3">
      <c r="A25" t="s">
        <v>59</v>
      </c>
      <c r="B25" t="s">
        <v>545</v>
      </c>
      <c r="C25" t="s">
        <v>612</v>
      </c>
    </row>
    <row r="26" spans="1:3">
      <c r="A26" t="s">
        <v>59</v>
      </c>
      <c r="B26" t="s">
        <v>546</v>
      </c>
      <c r="C26" t="s">
        <v>613</v>
      </c>
    </row>
    <row r="27" spans="1:3">
      <c r="A27" t="s">
        <v>59</v>
      </c>
      <c r="B27" t="s">
        <v>547</v>
      </c>
      <c r="C27" t="s">
        <v>614</v>
      </c>
    </row>
    <row r="28" spans="1:3">
      <c r="A28" t="s">
        <v>59</v>
      </c>
      <c r="B28" t="s">
        <v>359</v>
      </c>
      <c r="C28" t="s">
        <v>615</v>
      </c>
    </row>
    <row r="29" spans="1:3">
      <c r="A29" t="s">
        <v>59</v>
      </c>
      <c r="B29" t="s">
        <v>584</v>
      </c>
      <c r="C29" t="s">
        <v>616</v>
      </c>
    </row>
    <row r="30" spans="1:3">
      <c r="A30" t="s">
        <v>59</v>
      </c>
      <c r="B30" t="s">
        <v>360</v>
      </c>
      <c r="C30" t="s">
        <v>617</v>
      </c>
    </row>
    <row r="31" spans="1:3">
      <c r="A31" t="s">
        <v>59</v>
      </c>
      <c r="B31" t="s">
        <v>332</v>
      </c>
      <c r="C31" t="s">
        <v>618</v>
      </c>
    </row>
    <row r="32" spans="1:3">
      <c r="A32" t="s">
        <v>59</v>
      </c>
      <c r="B32" t="s">
        <v>358</v>
      </c>
      <c r="C32" t="s">
        <v>619</v>
      </c>
    </row>
    <row r="33" spans="1:3">
      <c r="A33" t="s">
        <v>59</v>
      </c>
      <c r="B33" t="s">
        <v>357</v>
      </c>
      <c r="C33" t="s">
        <v>620</v>
      </c>
    </row>
    <row r="34" spans="1:3">
      <c r="A34" t="s">
        <v>59</v>
      </c>
      <c r="B34" t="s">
        <v>583</v>
      </c>
      <c r="C34" t="s">
        <v>621</v>
      </c>
    </row>
    <row r="35" spans="1:3">
      <c r="A35" t="s">
        <v>59</v>
      </c>
      <c r="B35" t="s">
        <v>397</v>
      </c>
      <c r="C35" t="s">
        <v>622</v>
      </c>
    </row>
    <row r="36" spans="1:3">
      <c r="A36" t="s">
        <v>59</v>
      </c>
      <c r="B36" t="s">
        <v>78</v>
      </c>
      <c r="C36" t="s">
        <v>623</v>
      </c>
    </row>
    <row r="37" spans="1:3">
      <c r="A37" t="s">
        <v>59</v>
      </c>
      <c r="B37" t="s">
        <v>79</v>
      </c>
      <c r="C37" t="s">
        <v>624</v>
      </c>
    </row>
    <row r="38" spans="1:3">
      <c r="A38" t="s">
        <v>59</v>
      </c>
      <c r="B38" t="s">
        <v>80</v>
      </c>
      <c r="C38" t="s">
        <v>625</v>
      </c>
    </row>
    <row r="39" spans="1:3">
      <c r="A39" t="s">
        <v>59</v>
      </c>
      <c r="B39" s="3" t="s">
        <v>65</v>
      </c>
      <c r="C39" t="s">
        <v>626</v>
      </c>
    </row>
    <row r="40" spans="1:3">
      <c r="A40" t="s">
        <v>59</v>
      </c>
      <c r="B40" t="s">
        <v>180</v>
      </c>
      <c r="C40" t="s">
        <v>627</v>
      </c>
    </row>
    <row r="41" spans="1:3">
      <c r="A41" t="s">
        <v>59</v>
      </c>
      <c r="B41" t="s">
        <v>181</v>
      </c>
      <c r="C41" t="s">
        <v>628</v>
      </c>
    </row>
    <row r="42" spans="1:3">
      <c r="A42" t="s">
        <v>59</v>
      </c>
      <c r="B42" t="s">
        <v>182</v>
      </c>
      <c r="C42" t="s">
        <v>629</v>
      </c>
    </row>
    <row r="43" spans="1:3">
      <c r="A43" t="s">
        <v>59</v>
      </c>
      <c r="B43" t="s">
        <v>116</v>
      </c>
      <c r="C43" t="s">
        <v>630</v>
      </c>
    </row>
    <row r="44" spans="1:3">
      <c r="A44" t="s">
        <v>59</v>
      </c>
      <c r="B44" t="s">
        <v>410</v>
      </c>
      <c r="C44" t="s">
        <v>631</v>
      </c>
    </row>
    <row r="45" spans="1:3">
      <c r="A45" t="s">
        <v>59</v>
      </c>
      <c r="B45" t="s">
        <v>95</v>
      </c>
      <c r="C45" t="s">
        <v>632</v>
      </c>
    </row>
    <row r="46" spans="1:3">
      <c r="A46" t="s">
        <v>59</v>
      </c>
      <c r="B46" t="s">
        <v>119</v>
      </c>
      <c r="C46" t="s">
        <v>9</v>
      </c>
    </row>
    <row r="47" spans="1:3">
      <c r="A47" t="s">
        <v>59</v>
      </c>
      <c r="B47" t="s">
        <v>117</v>
      </c>
      <c r="C47" t="s">
        <v>633</v>
      </c>
    </row>
    <row r="48" spans="1:3">
      <c r="A48" t="s">
        <v>59</v>
      </c>
      <c r="B48" t="s">
        <v>244</v>
      </c>
      <c r="C48" t="s">
        <v>634</v>
      </c>
    </row>
    <row r="49" spans="1:3">
      <c r="A49" t="s">
        <v>59</v>
      </c>
      <c r="B49" t="s">
        <v>243</v>
      </c>
      <c r="C49" t="s">
        <v>635</v>
      </c>
    </row>
    <row r="50" spans="1:3">
      <c r="A50" t="s">
        <v>59</v>
      </c>
      <c r="B50" t="s">
        <v>245</v>
      </c>
      <c r="C50" t="s">
        <v>636</v>
      </c>
    </row>
    <row r="51" spans="1:3">
      <c r="A51" t="s">
        <v>59</v>
      </c>
      <c r="B51" t="s">
        <v>519</v>
      </c>
      <c r="C51" t="s">
        <v>637</v>
      </c>
    </row>
    <row r="52" spans="1:3">
      <c r="A52" t="s">
        <v>59</v>
      </c>
      <c r="B52" t="s">
        <v>136</v>
      </c>
      <c r="C52" t="s">
        <v>638</v>
      </c>
    </row>
    <row r="53" spans="1:3">
      <c r="A53" t="s">
        <v>59</v>
      </c>
      <c r="B53" t="s">
        <v>549</v>
      </c>
      <c r="C53" t="s">
        <v>639</v>
      </c>
    </row>
    <row r="54" spans="1:3">
      <c r="A54" t="s">
        <v>59</v>
      </c>
      <c r="B54" t="s">
        <v>550</v>
      </c>
      <c r="C54" t="s">
        <v>640</v>
      </c>
    </row>
    <row r="55" spans="1:3">
      <c r="A55" t="s">
        <v>59</v>
      </c>
      <c r="B55" t="s">
        <v>551</v>
      </c>
      <c r="C55" t="s">
        <v>641</v>
      </c>
    </row>
    <row r="56" spans="1:3">
      <c r="A56" t="s">
        <v>59</v>
      </c>
      <c r="B56" t="s">
        <v>86</v>
      </c>
      <c r="C56" t="s">
        <v>642</v>
      </c>
    </row>
    <row r="57" spans="1:3">
      <c r="A57" t="s">
        <v>59</v>
      </c>
      <c r="B57" t="s">
        <v>113</v>
      </c>
      <c r="C57" t="s">
        <v>643</v>
      </c>
    </row>
    <row r="58" spans="1:3">
      <c r="A58" t="s">
        <v>59</v>
      </c>
      <c r="B58" t="s">
        <v>412</v>
      </c>
      <c r="C58" t="s">
        <v>644</v>
      </c>
    </row>
    <row r="59" spans="1:3">
      <c r="A59" t="s">
        <v>59</v>
      </c>
      <c r="B59" t="s">
        <v>471</v>
      </c>
      <c r="C59" t="s">
        <v>645</v>
      </c>
    </row>
    <row r="60" spans="1:3">
      <c r="A60" t="s">
        <v>59</v>
      </c>
      <c r="B60" t="s">
        <v>105</v>
      </c>
      <c r="C60" t="s">
        <v>646</v>
      </c>
    </row>
    <row r="61" spans="1:3">
      <c r="A61" t="s">
        <v>59</v>
      </c>
      <c r="B61" t="s">
        <v>472</v>
      </c>
      <c r="C61" t="s">
        <v>647</v>
      </c>
    </row>
    <row r="62" spans="1:3">
      <c r="A62" t="s">
        <v>59</v>
      </c>
      <c r="B62" t="s">
        <v>463</v>
      </c>
      <c r="C62" t="s">
        <v>648</v>
      </c>
    </row>
    <row r="63" spans="1:3">
      <c r="A63" t="s">
        <v>59</v>
      </c>
      <c r="B63" t="s">
        <v>103</v>
      </c>
      <c r="C63" t="s">
        <v>649</v>
      </c>
    </row>
    <row r="64" spans="1:3">
      <c r="A64" t="s">
        <v>59</v>
      </c>
      <c r="B64" t="s">
        <v>464</v>
      </c>
      <c r="C64" t="s">
        <v>650</v>
      </c>
    </row>
    <row r="65" spans="1:3">
      <c r="A65" t="s">
        <v>59</v>
      </c>
      <c r="B65" t="s">
        <v>479</v>
      </c>
      <c r="C65" t="s">
        <v>651</v>
      </c>
    </row>
    <row r="66" spans="1:3">
      <c r="A66" t="s">
        <v>59</v>
      </c>
      <c r="B66" t="s">
        <v>462</v>
      </c>
      <c r="C66" t="s">
        <v>652</v>
      </c>
    </row>
    <row r="67" spans="1:3">
      <c r="A67" t="s">
        <v>59</v>
      </c>
      <c r="B67" t="s">
        <v>482</v>
      </c>
      <c r="C67" t="s">
        <v>653</v>
      </c>
    </row>
    <row r="68" spans="1:3">
      <c r="A68" t="s">
        <v>59</v>
      </c>
      <c r="B68" t="s">
        <v>473</v>
      </c>
      <c r="C68" t="s">
        <v>654</v>
      </c>
    </row>
    <row r="69" spans="1:3">
      <c r="A69" t="s">
        <v>59</v>
      </c>
      <c r="B69" t="s">
        <v>467</v>
      </c>
      <c r="C69" t="s">
        <v>655</v>
      </c>
    </row>
    <row r="70" spans="1:3">
      <c r="A70" t="s">
        <v>59</v>
      </c>
      <c r="B70" t="s">
        <v>481</v>
      </c>
      <c r="C70" t="s">
        <v>656</v>
      </c>
    </row>
    <row r="71" spans="1:3">
      <c r="A71" t="s">
        <v>59</v>
      </c>
      <c r="B71" t="s">
        <v>101</v>
      </c>
      <c r="C71" t="s">
        <v>657</v>
      </c>
    </row>
    <row r="72" spans="1:3">
      <c r="A72" t="s">
        <v>59</v>
      </c>
      <c r="B72" t="s">
        <v>104</v>
      </c>
      <c r="C72" t="s">
        <v>658</v>
      </c>
    </row>
    <row r="73" spans="1:3">
      <c r="A73" t="s">
        <v>59</v>
      </c>
      <c r="B73" t="s">
        <v>102</v>
      </c>
      <c r="C73" t="s">
        <v>659</v>
      </c>
    </row>
    <row r="74" spans="1:3">
      <c r="A74" t="s">
        <v>59</v>
      </c>
      <c r="B74" t="s">
        <v>474</v>
      </c>
      <c r="C74" t="s">
        <v>660</v>
      </c>
    </row>
    <row r="75" spans="1:3">
      <c r="A75" t="s">
        <v>59</v>
      </c>
      <c r="B75" t="s">
        <v>475</v>
      </c>
      <c r="C75" t="s">
        <v>661</v>
      </c>
    </row>
    <row r="76" spans="1:3">
      <c r="A76" t="s">
        <v>59</v>
      </c>
      <c r="B76" t="s">
        <v>478</v>
      </c>
      <c r="C76" t="s">
        <v>662</v>
      </c>
    </row>
    <row r="77" spans="1:3">
      <c r="A77" t="s">
        <v>59</v>
      </c>
      <c r="B77" t="s">
        <v>465</v>
      </c>
      <c r="C77" t="s">
        <v>663</v>
      </c>
    </row>
    <row r="78" spans="1:3">
      <c r="A78" t="s">
        <v>59</v>
      </c>
      <c r="B78" t="s">
        <v>476</v>
      </c>
      <c r="C78" t="s">
        <v>664</v>
      </c>
    </row>
    <row r="79" spans="1:3">
      <c r="A79" t="s">
        <v>59</v>
      </c>
      <c r="B79" t="s">
        <v>480</v>
      </c>
      <c r="C79" t="s">
        <v>665</v>
      </c>
    </row>
    <row r="80" spans="1:3">
      <c r="A80" t="s">
        <v>59</v>
      </c>
      <c r="B80" t="s">
        <v>477</v>
      </c>
      <c r="C80" t="s">
        <v>666</v>
      </c>
    </row>
    <row r="81" spans="1:3">
      <c r="A81" t="s">
        <v>59</v>
      </c>
      <c r="B81" t="s">
        <v>70</v>
      </c>
      <c r="C81" t="s">
        <v>667</v>
      </c>
    </row>
    <row r="82" spans="1:3">
      <c r="A82" t="s">
        <v>59</v>
      </c>
      <c r="B82" t="s">
        <v>97</v>
      </c>
      <c r="C82" t="s">
        <v>668</v>
      </c>
    </row>
    <row r="83" spans="1:3">
      <c r="A83" t="s">
        <v>59</v>
      </c>
      <c r="B83" t="s">
        <v>395</v>
      </c>
      <c r="C83" t="s">
        <v>669</v>
      </c>
    </row>
    <row r="84" spans="1:3">
      <c r="A84" t="s">
        <v>59</v>
      </c>
      <c r="B84" t="s">
        <v>343</v>
      </c>
      <c r="C84" t="s">
        <v>670</v>
      </c>
    </row>
    <row r="85" spans="1:3">
      <c r="A85" t="s">
        <v>59</v>
      </c>
      <c r="B85" t="s">
        <v>344</v>
      </c>
      <c r="C85" t="s">
        <v>671</v>
      </c>
    </row>
    <row r="86" spans="1:3">
      <c r="A86" t="s">
        <v>59</v>
      </c>
      <c r="B86" t="s">
        <v>345</v>
      </c>
      <c r="C86" t="s">
        <v>672</v>
      </c>
    </row>
    <row r="87" spans="1:3">
      <c r="A87" t="s">
        <v>59</v>
      </c>
      <c r="B87" t="s">
        <v>361</v>
      </c>
      <c r="C87" t="s">
        <v>673</v>
      </c>
    </row>
    <row r="88" spans="1:3">
      <c r="A88" t="s">
        <v>59</v>
      </c>
      <c r="B88" t="s">
        <v>362</v>
      </c>
      <c r="C88" t="s">
        <v>674</v>
      </c>
    </row>
    <row r="89" spans="1:3">
      <c r="A89" t="s">
        <v>59</v>
      </c>
      <c r="B89" t="s">
        <v>363</v>
      </c>
      <c r="C89" t="s">
        <v>675</v>
      </c>
    </row>
    <row r="90" spans="1:3">
      <c r="A90" t="s">
        <v>59</v>
      </c>
      <c r="B90" t="s">
        <v>520</v>
      </c>
      <c r="C90" t="s">
        <v>678</v>
      </c>
    </row>
    <row r="91" spans="1:3">
      <c r="A91" t="s">
        <v>59</v>
      </c>
      <c r="B91" t="s">
        <v>407</v>
      </c>
      <c r="C91" t="s">
        <v>679</v>
      </c>
    </row>
    <row r="92" spans="1:3">
      <c r="A92" t="s">
        <v>59</v>
      </c>
      <c r="B92" t="s">
        <v>72</v>
      </c>
      <c r="C92" t="s">
        <v>680</v>
      </c>
    </row>
    <row r="93" spans="1:3">
      <c r="A93" t="s">
        <v>59</v>
      </c>
      <c r="B93" t="s">
        <v>423</v>
      </c>
      <c r="C93" t="s">
        <v>681</v>
      </c>
    </row>
    <row r="94" spans="1:3">
      <c r="A94" t="s">
        <v>59</v>
      </c>
      <c r="B94" t="s">
        <v>388</v>
      </c>
      <c r="C94" t="s">
        <v>682</v>
      </c>
    </row>
    <row r="95" spans="1:3">
      <c r="A95" t="s">
        <v>59</v>
      </c>
      <c r="B95" t="s">
        <v>389</v>
      </c>
      <c r="C95" t="s">
        <v>683</v>
      </c>
    </row>
    <row r="96" spans="1:3">
      <c r="A96" t="s">
        <v>59</v>
      </c>
      <c r="B96" t="s">
        <v>390</v>
      </c>
      <c r="C96" t="s">
        <v>684</v>
      </c>
    </row>
    <row r="97" spans="1:3">
      <c r="A97" t="s">
        <v>59</v>
      </c>
      <c r="B97" t="s">
        <v>93</v>
      </c>
      <c r="C97" t="s">
        <v>685</v>
      </c>
    </row>
    <row r="98" spans="1:3">
      <c r="A98" t="s">
        <v>59</v>
      </c>
      <c r="B98" t="s">
        <v>421</v>
      </c>
      <c r="C98" t="s">
        <v>686</v>
      </c>
    </row>
    <row r="99" spans="1:3">
      <c r="A99" t="s">
        <v>59</v>
      </c>
      <c r="B99" t="s">
        <v>404</v>
      </c>
      <c r="C99" t="s">
        <v>687</v>
      </c>
    </row>
    <row r="100" spans="1:3">
      <c r="A100" t="s">
        <v>59</v>
      </c>
      <c r="B100" t="s">
        <v>466</v>
      </c>
      <c r="C100" t="s">
        <v>7</v>
      </c>
    </row>
    <row r="101" spans="1:3">
      <c r="A101" t="s">
        <v>59</v>
      </c>
      <c r="B101" t="s">
        <v>122</v>
      </c>
      <c r="C101" t="s">
        <v>688</v>
      </c>
    </row>
    <row r="102" spans="1:3">
      <c r="A102" t="s">
        <v>59</v>
      </c>
      <c r="B102" t="s">
        <v>121</v>
      </c>
      <c r="C102" t="s">
        <v>689</v>
      </c>
    </row>
    <row r="103" spans="1:3">
      <c r="A103" t="s">
        <v>59</v>
      </c>
      <c r="B103" t="s">
        <v>120</v>
      </c>
      <c r="C103" t="s">
        <v>690</v>
      </c>
    </row>
    <row r="104" spans="1:3">
      <c r="A104" t="s">
        <v>59</v>
      </c>
      <c r="B104" t="s">
        <v>73</v>
      </c>
      <c r="C104" t="s">
        <v>691</v>
      </c>
    </row>
    <row r="105" spans="1:3">
      <c r="A105" t="s">
        <v>59</v>
      </c>
      <c r="B105" t="s">
        <v>342</v>
      </c>
      <c r="C105" t="s">
        <v>692</v>
      </c>
    </row>
    <row r="106" spans="1:3">
      <c r="A106" t="s">
        <v>59</v>
      </c>
      <c r="B106" t="s">
        <v>87</v>
      </c>
      <c r="C106" t="s">
        <v>693</v>
      </c>
    </row>
    <row r="107" spans="1:3">
      <c r="A107" t="s">
        <v>59</v>
      </c>
      <c r="B107" t="s">
        <v>554</v>
      </c>
      <c r="C107" t="s">
        <v>694</v>
      </c>
    </row>
    <row r="108" spans="1:3">
      <c r="A108" t="s">
        <v>59</v>
      </c>
      <c r="B108" t="s">
        <v>85</v>
      </c>
      <c r="C108" t="s">
        <v>695</v>
      </c>
    </row>
    <row r="109" spans="1:3">
      <c r="A109" t="s">
        <v>59</v>
      </c>
      <c r="B109" t="s">
        <v>84</v>
      </c>
      <c r="C109" t="s">
        <v>696</v>
      </c>
    </row>
    <row r="110" spans="1:3">
      <c r="A110" t="s">
        <v>59</v>
      </c>
      <c r="B110" t="s">
        <v>392</v>
      </c>
      <c r="C110" t="s">
        <v>697</v>
      </c>
    </row>
    <row r="111" spans="1:3">
      <c r="A111" t="s">
        <v>59</v>
      </c>
      <c r="B111" t="s">
        <v>163</v>
      </c>
      <c r="C111" t="s">
        <v>698</v>
      </c>
    </row>
    <row r="112" spans="1:3">
      <c r="A112" t="s">
        <v>59</v>
      </c>
      <c r="B112" t="s">
        <v>164</v>
      </c>
      <c r="C112" t="s">
        <v>699</v>
      </c>
    </row>
    <row r="113" spans="1:3">
      <c r="A113" t="s">
        <v>59</v>
      </c>
      <c r="B113" t="s">
        <v>165</v>
      </c>
      <c r="C113" t="s">
        <v>700</v>
      </c>
    </row>
    <row r="114" spans="1:3">
      <c r="A114" t="s">
        <v>59</v>
      </c>
      <c r="B114" t="s">
        <v>71</v>
      </c>
      <c r="C114" t="s">
        <v>701</v>
      </c>
    </row>
    <row r="115" spans="1:3">
      <c r="A115" t="s">
        <v>59</v>
      </c>
      <c r="B115" t="s">
        <v>400</v>
      </c>
      <c r="C115" t="s">
        <v>702</v>
      </c>
    </row>
    <row r="116" spans="1:3">
      <c r="A116" t="s">
        <v>59</v>
      </c>
      <c r="B116" t="s">
        <v>329</v>
      </c>
      <c r="C116" t="s">
        <v>703</v>
      </c>
    </row>
    <row r="117" spans="1:3">
      <c r="A117" t="s">
        <v>59</v>
      </c>
      <c r="B117" t="s">
        <v>330</v>
      </c>
      <c r="C117" t="s">
        <v>704</v>
      </c>
    </row>
    <row r="118" spans="1:3">
      <c r="A118" t="s">
        <v>59</v>
      </c>
      <c r="B118" t="s">
        <v>331</v>
      </c>
      <c r="C118" t="s">
        <v>706</v>
      </c>
    </row>
    <row r="119" spans="1:3">
      <c r="A119" t="s">
        <v>59</v>
      </c>
      <c r="B119" t="s">
        <v>403</v>
      </c>
      <c r="C119" t="s">
        <v>708</v>
      </c>
    </row>
    <row r="120" spans="1:3">
      <c r="A120" t="s">
        <v>59</v>
      </c>
      <c r="B120" t="s">
        <v>166</v>
      </c>
      <c r="C120" t="s">
        <v>709</v>
      </c>
    </row>
    <row r="121" spans="1:3">
      <c r="A121" t="s">
        <v>59</v>
      </c>
      <c r="B121" t="s">
        <v>167</v>
      </c>
      <c r="C121" t="s">
        <v>710</v>
      </c>
    </row>
    <row r="122" spans="1:3">
      <c r="A122" t="s">
        <v>59</v>
      </c>
      <c r="B122" t="s">
        <v>168</v>
      </c>
      <c r="C122" t="s">
        <v>711</v>
      </c>
    </row>
    <row r="123" spans="1:3">
      <c r="A123" t="s">
        <v>59</v>
      </c>
      <c r="B123" t="s">
        <v>399</v>
      </c>
      <c r="C123" t="s">
        <v>712</v>
      </c>
    </row>
    <row r="124" spans="1:3">
      <c r="A124" t="s">
        <v>59</v>
      </c>
      <c r="B124" t="s">
        <v>435</v>
      </c>
      <c r="C124" t="s">
        <v>713</v>
      </c>
    </row>
    <row r="125" spans="1:3">
      <c r="A125" t="s">
        <v>59</v>
      </c>
      <c r="B125" t="s">
        <v>436</v>
      </c>
      <c r="C125" t="s">
        <v>714</v>
      </c>
    </row>
    <row r="126" spans="1:3">
      <c r="A126" t="s">
        <v>59</v>
      </c>
      <c r="B126" t="s">
        <v>437</v>
      </c>
      <c r="C126" t="s">
        <v>715</v>
      </c>
    </row>
    <row r="127" spans="1:3">
      <c r="A127" t="s">
        <v>59</v>
      </c>
      <c r="B127" t="s">
        <v>100</v>
      </c>
      <c r="C127" t="s">
        <v>716</v>
      </c>
    </row>
    <row r="128" spans="1:3">
      <c r="A128" t="s">
        <v>59</v>
      </c>
      <c r="B128" t="s">
        <v>408</v>
      </c>
      <c r="C128" t="s">
        <v>717</v>
      </c>
    </row>
    <row r="129" spans="1:3">
      <c r="A129" t="s">
        <v>59</v>
      </c>
      <c r="B129" t="s">
        <v>106</v>
      </c>
      <c r="C129" t="s">
        <v>718</v>
      </c>
    </row>
    <row r="130" spans="1:3">
      <c r="A130" t="s">
        <v>59</v>
      </c>
      <c r="B130" t="s">
        <v>398</v>
      </c>
      <c r="C130" t="s">
        <v>722</v>
      </c>
    </row>
    <row r="131" spans="1:3">
      <c r="A131" t="s">
        <v>59</v>
      </c>
      <c r="B131" t="s">
        <v>132</v>
      </c>
      <c r="C131" t="s">
        <v>13</v>
      </c>
    </row>
    <row r="132" spans="1:3">
      <c r="A132" t="s">
        <v>59</v>
      </c>
      <c r="B132" t="s">
        <v>133</v>
      </c>
      <c r="C132" t="s">
        <v>723</v>
      </c>
    </row>
    <row r="133" spans="1:3">
      <c r="A133" t="s">
        <v>59</v>
      </c>
      <c r="B133" t="s">
        <v>134</v>
      </c>
      <c r="C133" t="s">
        <v>724</v>
      </c>
    </row>
    <row r="134" spans="1:3">
      <c r="A134" t="s">
        <v>59</v>
      </c>
      <c r="B134" t="s">
        <v>310</v>
      </c>
      <c r="C134" t="s">
        <v>725</v>
      </c>
    </row>
    <row r="135" spans="1:3">
      <c r="A135" t="s">
        <v>59</v>
      </c>
      <c r="B135" t="s">
        <v>311</v>
      </c>
      <c r="C135" t="s">
        <v>726</v>
      </c>
    </row>
    <row r="136" spans="1:3">
      <c r="A136" t="s">
        <v>59</v>
      </c>
      <c r="B136" t="s">
        <v>312</v>
      </c>
      <c r="C136" t="s">
        <v>727</v>
      </c>
    </row>
    <row r="137" spans="1:3">
      <c r="A137" t="s">
        <v>59</v>
      </c>
      <c r="B137" t="s">
        <v>118</v>
      </c>
      <c r="C137" t="s">
        <v>728</v>
      </c>
    </row>
    <row r="138" spans="1:3">
      <c r="A138" t="s">
        <v>59</v>
      </c>
      <c r="B138" t="s">
        <v>341</v>
      </c>
      <c r="C138" t="s">
        <v>729</v>
      </c>
    </row>
    <row r="139" spans="1:3">
      <c r="A139" t="s">
        <v>59</v>
      </c>
      <c r="B139" t="s">
        <v>98</v>
      </c>
      <c r="C139" t="s">
        <v>730</v>
      </c>
    </row>
    <row r="140" spans="1:3">
      <c r="A140" t="s">
        <v>59</v>
      </c>
      <c r="B140" t="s">
        <v>564</v>
      </c>
      <c r="C140" t="s">
        <v>731</v>
      </c>
    </row>
    <row r="141" spans="1:3">
      <c r="A141" t="s">
        <v>59</v>
      </c>
      <c r="B141" t="s">
        <v>522</v>
      </c>
      <c r="C141" t="s">
        <v>732</v>
      </c>
    </row>
    <row r="142" spans="1:3">
      <c r="A142" t="s">
        <v>59</v>
      </c>
      <c r="B142" t="s">
        <v>66</v>
      </c>
      <c r="C142" t="s">
        <v>733</v>
      </c>
    </row>
    <row r="143" spans="1:3">
      <c r="A143" t="s">
        <v>59</v>
      </c>
      <c r="B143" t="s">
        <v>99</v>
      </c>
      <c r="C143" t="s">
        <v>734</v>
      </c>
    </row>
    <row r="144" spans="1:3">
      <c r="A144" t="s">
        <v>59</v>
      </c>
      <c r="B144" t="s">
        <v>183</v>
      </c>
      <c r="C144" t="s">
        <v>735</v>
      </c>
    </row>
    <row r="145" spans="1:3">
      <c r="A145" t="s">
        <v>59</v>
      </c>
      <c r="B145" t="s">
        <v>184</v>
      </c>
      <c r="C145" t="s">
        <v>736</v>
      </c>
    </row>
    <row r="146" spans="1:3">
      <c r="A146" t="s">
        <v>59</v>
      </c>
      <c r="B146" t="s">
        <v>185</v>
      </c>
      <c r="C146" t="s">
        <v>737</v>
      </c>
    </row>
    <row r="147" spans="1:3">
      <c r="A147" t="s">
        <v>59</v>
      </c>
      <c r="B147" t="s">
        <v>406</v>
      </c>
      <c r="C147" t="s">
        <v>738</v>
      </c>
    </row>
    <row r="148" spans="1:3">
      <c r="A148" t="s">
        <v>59</v>
      </c>
      <c r="B148" t="s">
        <v>340</v>
      </c>
      <c r="C148" t="s">
        <v>739</v>
      </c>
    </row>
    <row r="149" spans="1:3">
      <c r="A149" t="s">
        <v>59</v>
      </c>
      <c r="B149" t="s">
        <v>108</v>
      </c>
      <c r="C149" t="s">
        <v>740</v>
      </c>
    </row>
    <row r="150" spans="1:3">
      <c r="A150" t="s">
        <v>59</v>
      </c>
      <c r="B150" t="s">
        <v>107</v>
      </c>
      <c r="C150" t="s">
        <v>8</v>
      </c>
    </row>
    <row r="151" spans="1:3">
      <c r="A151" t="s">
        <v>59</v>
      </c>
      <c r="B151" t="s">
        <v>109</v>
      </c>
      <c r="C151" t="s">
        <v>741</v>
      </c>
    </row>
    <row r="152" spans="1:3">
      <c r="A152" t="s">
        <v>59</v>
      </c>
      <c r="B152" t="s">
        <v>424</v>
      </c>
      <c r="C152" t="s">
        <v>742</v>
      </c>
    </row>
    <row r="153" spans="1:3">
      <c r="A153" t="s">
        <v>59</v>
      </c>
      <c r="B153" t="s">
        <v>425</v>
      </c>
      <c r="C153" t="s">
        <v>743</v>
      </c>
    </row>
    <row r="154" spans="1:3">
      <c r="A154" t="s">
        <v>59</v>
      </c>
      <c r="B154" t="s">
        <v>426</v>
      </c>
      <c r="C154" t="s">
        <v>744</v>
      </c>
    </row>
    <row r="155" spans="1:3">
      <c r="A155" t="s">
        <v>59</v>
      </c>
      <c r="B155" t="s">
        <v>334</v>
      </c>
      <c r="C155" t="s">
        <v>745</v>
      </c>
    </row>
    <row r="156" spans="1:3">
      <c r="A156" t="s">
        <v>59</v>
      </c>
      <c r="B156" t="s">
        <v>336</v>
      </c>
      <c r="C156" t="s">
        <v>746</v>
      </c>
    </row>
    <row r="157" spans="1:3">
      <c r="A157" t="s">
        <v>59</v>
      </c>
      <c r="B157" t="s">
        <v>110</v>
      </c>
      <c r="C157" t="s">
        <v>747</v>
      </c>
    </row>
    <row r="158" spans="1:3">
      <c r="A158" t="s">
        <v>59</v>
      </c>
      <c r="B158" t="s">
        <v>555</v>
      </c>
      <c r="C158" t="s">
        <v>748</v>
      </c>
    </row>
    <row r="159" spans="1:3">
      <c r="A159" t="s">
        <v>59</v>
      </c>
      <c r="B159" t="s">
        <v>566</v>
      </c>
      <c r="C159" t="s">
        <v>749</v>
      </c>
    </row>
    <row r="160" spans="1:3">
      <c r="A160" t="s">
        <v>59</v>
      </c>
      <c r="B160" t="s">
        <v>563</v>
      </c>
      <c r="C160" t="s">
        <v>750</v>
      </c>
    </row>
    <row r="161" spans="1:3">
      <c r="A161" t="s">
        <v>59</v>
      </c>
      <c r="B161" t="s">
        <v>557</v>
      </c>
      <c r="C161" t="s">
        <v>751</v>
      </c>
    </row>
    <row r="162" spans="1:3">
      <c r="A162" t="s">
        <v>59</v>
      </c>
      <c r="B162" t="s">
        <v>558</v>
      </c>
      <c r="C162" t="s">
        <v>752</v>
      </c>
    </row>
    <row r="163" spans="1:3">
      <c r="A163" t="s">
        <v>59</v>
      </c>
      <c r="B163" t="s">
        <v>565</v>
      </c>
      <c r="C163" t="s">
        <v>753</v>
      </c>
    </row>
    <row r="164" spans="1:3">
      <c r="A164" t="s">
        <v>59</v>
      </c>
      <c r="B164" t="s">
        <v>552</v>
      </c>
      <c r="C164" t="s">
        <v>754</v>
      </c>
    </row>
    <row r="165" spans="1:3">
      <c r="A165" t="s">
        <v>59</v>
      </c>
      <c r="B165" t="s">
        <v>553</v>
      </c>
      <c r="C165" t="s">
        <v>755</v>
      </c>
    </row>
    <row r="166" spans="1:3">
      <c r="A166" t="s">
        <v>59</v>
      </c>
      <c r="B166" t="s">
        <v>562</v>
      </c>
      <c r="C166" t="s">
        <v>756</v>
      </c>
    </row>
    <row r="167" spans="1:3">
      <c r="A167" t="s">
        <v>59</v>
      </c>
      <c r="B167" t="s">
        <v>561</v>
      </c>
      <c r="C167" t="s">
        <v>757</v>
      </c>
    </row>
    <row r="168" spans="1:3">
      <c r="A168" t="s">
        <v>59</v>
      </c>
      <c r="B168" t="s">
        <v>559</v>
      </c>
      <c r="C168" t="s">
        <v>758</v>
      </c>
    </row>
    <row r="169" spans="1:3">
      <c r="A169" t="s">
        <v>59</v>
      </c>
      <c r="B169" t="s">
        <v>556</v>
      </c>
      <c r="C169" t="s">
        <v>759</v>
      </c>
    </row>
    <row r="170" spans="1:3">
      <c r="A170" t="s">
        <v>59</v>
      </c>
      <c r="B170" t="s">
        <v>560</v>
      </c>
      <c r="C170" t="s">
        <v>760</v>
      </c>
    </row>
    <row r="171" spans="1:3">
      <c r="A171" t="s">
        <v>59</v>
      </c>
      <c r="B171" t="s">
        <v>401</v>
      </c>
      <c r="C171" t="s">
        <v>761</v>
      </c>
    </row>
    <row r="172" spans="1:3">
      <c r="A172" t="s">
        <v>59</v>
      </c>
      <c r="B172" t="s">
        <v>521</v>
      </c>
      <c r="C172" t="s">
        <v>762</v>
      </c>
    </row>
    <row r="173" spans="1:3">
      <c r="A173" t="s">
        <v>59</v>
      </c>
      <c r="B173" t="s">
        <v>112</v>
      </c>
      <c r="C173" t="s">
        <v>763</v>
      </c>
    </row>
    <row r="174" spans="1:3">
      <c r="A174" t="s">
        <v>59</v>
      </c>
      <c r="B174" t="s">
        <v>411</v>
      </c>
      <c r="C174" t="s">
        <v>764</v>
      </c>
    </row>
    <row r="175" spans="1:3">
      <c r="A175" t="s">
        <v>59</v>
      </c>
      <c r="B175" t="s">
        <v>396</v>
      </c>
      <c r="C175" t="s">
        <v>765</v>
      </c>
    </row>
    <row r="176" spans="1:3">
      <c r="A176" t="s">
        <v>59</v>
      </c>
      <c r="B176" t="s">
        <v>96</v>
      </c>
      <c r="C176" t="s">
        <v>766</v>
      </c>
    </row>
    <row r="177" spans="1:3">
      <c r="A177" t="s">
        <v>59</v>
      </c>
      <c r="B177" t="s">
        <v>123</v>
      </c>
      <c r="C177" t="s">
        <v>767</v>
      </c>
    </row>
    <row r="178" spans="1:3">
      <c r="A178" t="s">
        <v>59</v>
      </c>
      <c r="B178" t="s">
        <v>124</v>
      </c>
      <c r="C178" t="s">
        <v>768</v>
      </c>
    </row>
    <row r="179" spans="1:3">
      <c r="A179" t="s">
        <v>59</v>
      </c>
      <c r="B179" t="s">
        <v>518</v>
      </c>
      <c r="C179" t="s">
        <v>769</v>
      </c>
    </row>
    <row r="180" spans="1:3">
      <c r="A180" t="s">
        <v>59</v>
      </c>
      <c r="B180" t="s">
        <v>523</v>
      </c>
      <c r="C180" t="s">
        <v>770</v>
      </c>
    </row>
    <row r="181" spans="1:3">
      <c r="A181" t="s">
        <v>59</v>
      </c>
      <c r="B181" t="s">
        <v>517</v>
      </c>
      <c r="C181" t="s">
        <v>771</v>
      </c>
    </row>
    <row r="182" spans="1:3">
      <c r="A182" t="s">
        <v>59</v>
      </c>
      <c r="B182" t="s">
        <v>516</v>
      </c>
      <c r="C182" t="s">
        <v>772</v>
      </c>
    </row>
    <row r="183" spans="1:3">
      <c r="A183" t="s">
        <v>59</v>
      </c>
      <c r="B183" t="s">
        <v>514</v>
      </c>
      <c r="C183" t="s">
        <v>773</v>
      </c>
    </row>
    <row r="184" spans="1:3">
      <c r="A184" t="s">
        <v>59</v>
      </c>
      <c r="B184" t="s">
        <v>515</v>
      </c>
      <c r="C184" t="s">
        <v>774</v>
      </c>
    </row>
    <row r="185" spans="1:3">
      <c r="A185" t="s">
        <v>59</v>
      </c>
      <c r="B185" t="s">
        <v>81</v>
      </c>
      <c r="C185" t="s">
        <v>775</v>
      </c>
    </row>
    <row r="186" spans="1:3">
      <c r="A186" t="s">
        <v>59</v>
      </c>
      <c r="B186" t="s">
        <v>82</v>
      </c>
      <c r="C186" t="s">
        <v>776</v>
      </c>
    </row>
    <row r="187" spans="1:3">
      <c r="A187" t="s">
        <v>59</v>
      </c>
      <c r="B187" t="s">
        <v>83</v>
      </c>
      <c r="C187" t="s">
        <v>777</v>
      </c>
    </row>
    <row r="188" spans="1:3">
      <c r="A188" t="s">
        <v>59</v>
      </c>
      <c r="B188" t="s">
        <v>67</v>
      </c>
      <c r="C188" t="s">
        <v>778</v>
      </c>
    </row>
    <row r="189" spans="1:3">
      <c r="A189" t="s">
        <v>59</v>
      </c>
      <c r="B189" t="s">
        <v>75</v>
      </c>
      <c r="C189" t="s">
        <v>779</v>
      </c>
    </row>
    <row r="190" spans="1:3">
      <c r="A190" t="s">
        <v>59</v>
      </c>
      <c r="B190" t="s">
        <v>76</v>
      </c>
      <c r="C190" t="s">
        <v>780</v>
      </c>
    </row>
    <row r="191" spans="1:3">
      <c r="A191" t="s">
        <v>59</v>
      </c>
      <c r="B191" t="s">
        <v>77</v>
      </c>
      <c r="C191" t="s">
        <v>781</v>
      </c>
    </row>
    <row r="192" spans="1:3">
      <c r="A192" t="s">
        <v>59</v>
      </c>
      <c r="B192" t="s">
        <v>68</v>
      </c>
      <c r="C192" t="s">
        <v>782</v>
      </c>
    </row>
    <row r="193" spans="1:3">
      <c r="A193" t="s">
        <v>59</v>
      </c>
      <c r="B193" t="s">
        <v>90</v>
      </c>
      <c r="C193" t="s">
        <v>783</v>
      </c>
    </row>
    <row r="194" spans="1:3">
      <c r="A194" t="s">
        <v>59</v>
      </c>
      <c r="B194" t="s">
        <v>89</v>
      </c>
      <c r="C194" t="s">
        <v>784</v>
      </c>
    </row>
    <row r="195" spans="1:3">
      <c r="A195" t="s">
        <v>59</v>
      </c>
      <c r="B195" t="s">
        <v>91</v>
      </c>
      <c r="C195" t="s">
        <v>785</v>
      </c>
    </row>
    <row r="196" spans="1:3">
      <c r="A196" t="s">
        <v>59</v>
      </c>
      <c r="B196" t="s">
        <v>394</v>
      </c>
      <c r="C196" t="s">
        <v>786</v>
      </c>
    </row>
    <row r="197" spans="1:3">
      <c r="A197" t="s">
        <v>59</v>
      </c>
      <c r="B197" t="s">
        <v>111</v>
      </c>
      <c r="C197" t="s">
        <v>787</v>
      </c>
    </row>
    <row r="198" spans="1:3">
      <c r="A198" t="s">
        <v>59</v>
      </c>
      <c r="B198" t="s">
        <v>391</v>
      </c>
      <c r="C198" t="s">
        <v>788</v>
      </c>
    </row>
    <row r="199" spans="1:3">
      <c r="A199" t="s">
        <v>59</v>
      </c>
      <c r="B199" t="s">
        <v>402</v>
      </c>
      <c r="C199" t="s">
        <v>789</v>
      </c>
    </row>
    <row r="200" spans="1:3">
      <c r="A200" t="s">
        <v>59</v>
      </c>
      <c r="B200" t="s">
        <v>135</v>
      </c>
      <c r="C200" t="s">
        <v>790</v>
      </c>
    </row>
    <row r="201" spans="1:3">
      <c r="A201" t="s">
        <v>59</v>
      </c>
      <c r="B201" t="s">
        <v>137</v>
      </c>
      <c r="C201" t="s">
        <v>791</v>
      </c>
    </row>
    <row r="202" spans="1:3">
      <c r="A202" t="s">
        <v>59</v>
      </c>
      <c r="B202" t="s">
        <v>138</v>
      </c>
      <c r="C202" t="s">
        <v>792</v>
      </c>
    </row>
    <row r="203" spans="1:3">
      <c r="A203" t="s">
        <v>59</v>
      </c>
      <c r="B203" t="s">
        <v>409</v>
      </c>
      <c r="C203" t="s">
        <v>793</v>
      </c>
    </row>
    <row r="204" spans="1:3">
      <c r="A204" t="s">
        <v>59</v>
      </c>
      <c r="B204" t="s">
        <v>69</v>
      </c>
      <c r="C204" t="s">
        <v>794</v>
      </c>
    </row>
    <row r="205" spans="1:3">
      <c r="A205" t="s">
        <v>60</v>
      </c>
      <c r="B205" t="s">
        <v>442</v>
      </c>
      <c r="C205" t="s">
        <v>26</v>
      </c>
    </row>
    <row r="206" spans="1:3">
      <c r="A206" t="s">
        <v>60</v>
      </c>
      <c r="B206" t="s">
        <v>525</v>
      </c>
      <c r="C206" t="s">
        <v>795</v>
      </c>
    </row>
    <row r="207" spans="1:3">
      <c r="A207" t="s">
        <v>60</v>
      </c>
      <c r="B207" t="s">
        <v>174</v>
      </c>
      <c r="C207" t="s">
        <v>796</v>
      </c>
    </row>
    <row r="208" spans="1:3">
      <c r="A208" t="s">
        <v>60</v>
      </c>
      <c r="B208" t="s">
        <v>322</v>
      </c>
      <c r="C208" t="s">
        <v>797</v>
      </c>
    </row>
    <row r="209" spans="1:3">
      <c r="A209" t="s">
        <v>60</v>
      </c>
      <c r="B209" t="s">
        <v>570</v>
      </c>
      <c r="C209" t="s">
        <v>798</v>
      </c>
    </row>
    <row r="210" spans="1:3">
      <c r="A210" t="s">
        <v>60</v>
      </c>
      <c r="B210" t="s">
        <v>571</v>
      </c>
      <c r="C210" t="s">
        <v>799</v>
      </c>
    </row>
    <row r="211" spans="1:3">
      <c r="A211" t="s">
        <v>60</v>
      </c>
      <c r="B211" t="s">
        <v>262</v>
      </c>
      <c r="C211" t="s">
        <v>800</v>
      </c>
    </row>
    <row r="212" spans="1:3">
      <c r="A212" t="s">
        <v>60</v>
      </c>
      <c r="B212" t="s">
        <v>527</v>
      </c>
      <c r="C212" t="s">
        <v>801</v>
      </c>
    </row>
    <row r="213" spans="1:3">
      <c r="A213" t="s">
        <v>60</v>
      </c>
      <c r="B213" t="s">
        <v>316</v>
      </c>
      <c r="C213" t="s">
        <v>802</v>
      </c>
    </row>
    <row r="214" spans="1:3">
      <c r="A214" t="s">
        <v>60</v>
      </c>
      <c r="B214" t="s">
        <v>573</v>
      </c>
      <c r="C214" t="s">
        <v>803</v>
      </c>
    </row>
    <row r="215" spans="1:3">
      <c r="A215" t="s">
        <v>60</v>
      </c>
      <c r="B215" t="s">
        <v>488</v>
      </c>
      <c r="C215" t="s">
        <v>804</v>
      </c>
    </row>
    <row r="216" spans="1:3">
      <c r="A216" t="s">
        <v>60</v>
      </c>
      <c r="B216" t="s">
        <v>569</v>
      </c>
      <c r="C216" t="s">
        <v>805</v>
      </c>
    </row>
    <row r="217" spans="1:3">
      <c r="A217" t="s">
        <v>60</v>
      </c>
      <c r="B217" t="s">
        <v>487</v>
      </c>
      <c r="C217" t="s">
        <v>806</v>
      </c>
    </row>
    <row r="218" spans="1:3">
      <c r="A218" t="s">
        <v>60</v>
      </c>
      <c r="B218" t="s">
        <v>567</v>
      </c>
      <c r="C218" t="s">
        <v>807</v>
      </c>
    </row>
    <row r="219" spans="1:3">
      <c r="A219" t="s">
        <v>60</v>
      </c>
      <c r="B219" t="s">
        <v>568</v>
      </c>
      <c r="C219" t="s">
        <v>28</v>
      </c>
    </row>
    <row r="220" spans="1:3">
      <c r="A220" t="s">
        <v>60</v>
      </c>
      <c r="B220" t="s">
        <v>433</v>
      </c>
      <c r="C220" t="s">
        <v>808</v>
      </c>
    </row>
    <row r="221" spans="1:3">
      <c r="A221" t="s">
        <v>60</v>
      </c>
      <c r="B221" t="s">
        <v>368</v>
      </c>
      <c r="C221" t="s">
        <v>809</v>
      </c>
    </row>
    <row r="222" spans="1:3">
      <c r="A222" t="s">
        <v>60</v>
      </c>
      <c r="B222" t="s">
        <v>432</v>
      </c>
      <c r="C222" t="s">
        <v>810</v>
      </c>
    </row>
    <row r="223" spans="1:3">
      <c r="A223" t="s">
        <v>60</v>
      </c>
      <c r="B223" t="s">
        <v>430</v>
      </c>
      <c r="C223" t="s">
        <v>811</v>
      </c>
    </row>
    <row r="224" spans="1:3">
      <c r="A224" t="s">
        <v>60</v>
      </c>
      <c r="B224" t="s">
        <v>364</v>
      </c>
      <c r="C224" t="s">
        <v>812</v>
      </c>
    </row>
    <row r="225" spans="1:3">
      <c r="A225" t="s">
        <v>60</v>
      </c>
      <c r="B225" t="s">
        <v>175</v>
      </c>
      <c r="C225" t="s">
        <v>813</v>
      </c>
    </row>
    <row r="226" spans="1:3">
      <c r="A226" t="s">
        <v>60</v>
      </c>
      <c r="B226" t="s">
        <v>325</v>
      </c>
      <c r="C226" t="s">
        <v>814</v>
      </c>
    </row>
    <row r="227" spans="1:3">
      <c r="A227" t="s">
        <v>60</v>
      </c>
      <c r="B227" t="s">
        <v>431</v>
      </c>
      <c r="C227" t="s">
        <v>815</v>
      </c>
    </row>
    <row r="228" spans="1:3">
      <c r="A228" t="s">
        <v>60</v>
      </c>
      <c r="B228" t="s">
        <v>365</v>
      </c>
      <c r="C228" t="s">
        <v>816</v>
      </c>
    </row>
    <row r="229" spans="1:3">
      <c r="A229" t="s">
        <v>60</v>
      </c>
      <c r="B229" t="s">
        <v>366</v>
      </c>
      <c r="C229" t="s">
        <v>817</v>
      </c>
    </row>
    <row r="230" spans="1:3">
      <c r="A230" t="s">
        <v>60</v>
      </c>
      <c r="B230" t="s">
        <v>367</v>
      </c>
      <c r="C230" t="s">
        <v>818</v>
      </c>
    </row>
    <row r="231" spans="1:3">
      <c r="A231" t="s">
        <v>60</v>
      </c>
      <c r="B231" t="s">
        <v>371</v>
      </c>
      <c r="C231" t="s">
        <v>819</v>
      </c>
    </row>
    <row r="232" spans="1:3">
      <c r="A232" t="s">
        <v>60</v>
      </c>
      <c r="B232" t="s">
        <v>369</v>
      </c>
      <c r="C232" t="s">
        <v>820</v>
      </c>
    </row>
    <row r="233" spans="1:3">
      <c r="A233" t="s">
        <v>60</v>
      </c>
      <c r="B233" t="s">
        <v>272</v>
      </c>
      <c r="C233" t="s">
        <v>821</v>
      </c>
    </row>
    <row r="234" spans="1:3">
      <c r="A234" t="s">
        <v>60</v>
      </c>
      <c r="B234" t="s">
        <v>526</v>
      </c>
      <c r="C234" t="s">
        <v>822</v>
      </c>
    </row>
    <row r="235" spans="1:3">
      <c r="A235" t="s">
        <v>60</v>
      </c>
      <c r="B235" t="s">
        <v>170</v>
      </c>
      <c r="C235" t="s">
        <v>823</v>
      </c>
    </row>
    <row r="236" spans="1:3">
      <c r="A236" t="s">
        <v>60</v>
      </c>
      <c r="B236" t="s">
        <v>317</v>
      </c>
      <c r="C236" t="s">
        <v>824</v>
      </c>
    </row>
    <row r="237" spans="1:3">
      <c r="A237" t="s">
        <v>60</v>
      </c>
      <c r="B237" t="s">
        <v>264</v>
      </c>
      <c r="C237" t="s">
        <v>825</v>
      </c>
    </row>
    <row r="238" spans="1:3">
      <c r="A238" t="s">
        <v>60</v>
      </c>
      <c r="B238" t="s">
        <v>263</v>
      </c>
      <c r="C238" t="s">
        <v>826</v>
      </c>
    </row>
    <row r="239" spans="1:3">
      <c r="A239" t="s">
        <v>60</v>
      </c>
      <c r="B239" t="s">
        <v>282</v>
      </c>
      <c r="C239" t="s">
        <v>827</v>
      </c>
    </row>
    <row r="240" spans="1:3">
      <c r="A240" t="s">
        <v>60</v>
      </c>
      <c r="B240" t="s">
        <v>489</v>
      </c>
      <c r="C240" t="s">
        <v>30</v>
      </c>
    </row>
    <row r="241" spans="1:3">
      <c r="A241" t="s">
        <v>60</v>
      </c>
      <c r="B241" t="s">
        <v>321</v>
      </c>
      <c r="C241" t="s">
        <v>828</v>
      </c>
    </row>
    <row r="242" spans="1:3">
      <c r="A242" t="s">
        <v>60</v>
      </c>
      <c r="B242" t="s">
        <v>265</v>
      </c>
      <c r="C242" t="s">
        <v>829</v>
      </c>
    </row>
    <row r="243" spans="1:3">
      <c r="A243" t="s">
        <v>60</v>
      </c>
      <c r="B243" t="s">
        <v>309</v>
      </c>
      <c r="C243" t="s">
        <v>32</v>
      </c>
    </row>
    <row r="244" spans="1:3">
      <c r="A244" t="s">
        <v>60</v>
      </c>
      <c r="B244" t="s">
        <v>307</v>
      </c>
      <c r="C244" t="s">
        <v>830</v>
      </c>
    </row>
    <row r="245" spans="1:3">
      <c r="A245" t="s">
        <v>60</v>
      </c>
      <c r="B245" t="s">
        <v>328</v>
      </c>
      <c r="C245" t="s">
        <v>831</v>
      </c>
    </row>
    <row r="246" spans="1:3">
      <c r="A246" t="s">
        <v>60</v>
      </c>
      <c r="B246" t="s">
        <v>284</v>
      </c>
      <c r="C246" t="s">
        <v>832</v>
      </c>
    </row>
    <row r="247" spans="1:3">
      <c r="A247" t="s">
        <v>60</v>
      </c>
      <c r="B247" t="s">
        <v>320</v>
      </c>
      <c r="C247" t="s">
        <v>833</v>
      </c>
    </row>
    <row r="248" spans="1:3">
      <c r="A248" t="s">
        <v>60</v>
      </c>
      <c r="B248" t="s">
        <v>285</v>
      </c>
      <c r="C248" t="s">
        <v>27</v>
      </c>
    </row>
    <row r="249" spans="1:3">
      <c r="A249" t="s">
        <v>60</v>
      </c>
      <c r="B249" t="s">
        <v>271</v>
      </c>
      <c r="C249" t="s">
        <v>834</v>
      </c>
    </row>
    <row r="250" spans="1:3">
      <c r="A250" t="s">
        <v>60</v>
      </c>
      <c r="B250" t="s">
        <v>346</v>
      </c>
      <c r="C250" t="s">
        <v>835</v>
      </c>
    </row>
    <row r="251" spans="1:3">
      <c r="A251" t="s">
        <v>60</v>
      </c>
      <c r="B251" t="s">
        <v>293</v>
      </c>
      <c r="C251" t="s">
        <v>836</v>
      </c>
    </row>
    <row r="252" spans="1:3">
      <c r="A252" t="s">
        <v>60</v>
      </c>
      <c r="B252" t="s">
        <v>288</v>
      </c>
      <c r="C252" t="s">
        <v>837</v>
      </c>
    </row>
    <row r="253" spans="1:3">
      <c r="A253" t="s">
        <v>60</v>
      </c>
      <c r="B253" t="s">
        <v>347</v>
      </c>
      <c r="C253" t="s">
        <v>838</v>
      </c>
    </row>
    <row r="254" spans="1:3">
      <c r="A254" t="s">
        <v>60</v>
      </c>
      <c r="B254" t="s">
        <v>295</v>
      </c>
      <c r="C254" t="s">
        <v>839</v>
      </c>
    </row>
    <row r="255" spans="1:3">
      <c r="A255" t="s">
        <v>60</v>
      </c>
      <c r="B255" t="s">
        <v>297</v>
      </c>
      <c r="C255" t="s">
        <v>840</v>
      </c>
    </row>
    <row r="256" spans="1:3">
      <c r="A256" t="s">
        <v>60</v>
      </c>
      <c r="B256" t="s">
        <v>289</v>
      </c>
      <c r="C256" t="s">
        <v>841</v>
      </c>
    </row>
    <row r="257" spans="1:3">
      <c r="A257" t="s">
        <v>60</v>
      </c>
      <c r="B257" t="s">
        <v>354</v>
      </c>
      <c r="C257" t="s">
        <v>842</v>
      </c>
    </row>
    <row r="258" spans="1:3">
      <c r="A258" t="s">
        <v>60</v>
      </c>
      <c r="B258" t="s">
        <v>128</v>
      </c>
      <c r="C258" t="s">
        <v>843</v>
      </c>
    </row>
    <row r="259" spans="1:3">
      <c r="A259" t="s">
        <v>60</v>
      </c>
      <c r="B259" t="s">
        <v>290</v>
      </c>
      <c r="C259" t="s">
        <v>844</v>
      </c>
    </row>
    <row r="260" spans="1:3">
      <c r="A260" t="s">
        <v>60</v>
      </c>
      <c r="B260" t="s">
        <v>291</v>
      </c>
      <c r="C260" t="s">
        <v>845</v>
      </c>
    </row>
    <row r="261" spans="1:3">
      <c r="A261" t="s">
        <v>60</v>
      </c>
      <c r="B261" t="s">
        <v>130</v>
      </c>
      <c r="C261" t="s">
        <v>846</v>
      </c>
    </row>
    <row r="262" spans="1:3">
      <c r="A262" t="s">
        <v>60</v>
      </c>
      <c r="B262" t="s">
        <v>292</v>
      </c>
      <c r="C262" t="s">
        <v>847</v>
      </c>
    </row>
    <row r="263" spans="1:3">
      <c r="A263" t="s">
        <v>60</v>
      </c>
      <c r="B263" t="s">
        <v>348</v>
      </c>
      <c r="C263" t="s">
        <v>848</v>
      </c>
    </row>
    <row r="264" spans="1:3">
      <c r="A264" t="s">
        <v>60</v>
      </c>
      <c r="B264" t="s">
        <v>324</v>
      </c>
      <c r="C264" t="s">
        <v>849</v>
      </c>
    </row>
    <row r="265" spans="1:3">
      <c r="A265" t="s">
        <v>60</v>
      </c>
      <c r="B265" t="s">
        <v>131</v>
      </c>
      <c r="C265" t="s">
        <v>850</v>
      </c>
    </row>
    <row r="266" spans="1:3">
      <c r="A266" t="s">
        <v>60</v>
      </c>
      <c r="B266" t="s">
        <v>355</v>
      </c>
      <c r="C266" t="s">
        <v>851</v>
      </c>
    </row>
    <row r="267" spans="1:3">
      <c r="A267" t="s">
        <v>60</v>
      </c>
      <c r="B267" t="s">
        <v>299</v>
      </c>
      <c r="C267" t="s">
        <v>55</v>
      </c>
    </row>
    <row r="268" spans="1:3">
      <c r="A268" t="s">
        <v>60</v>
      </c>
      <c r="B268" t="s">
        <v>287</v>
      </c>
      <c r="C268" t="s">
        <v>852</v>
      </c>
    </row>
    <row r="269" spans="1:3">
      <c r="A269" t="s">
        <v>60</v>
      </c>
      <c r="B269" t="s">
        <v>129</v>
      </c>
      <c r="C269" t="s">
        <v>853</v>
      </c>
    </row>
    <row r="270" spans="1:3">
      <c r="A270" t="s">
        <v>60</v>
      </c>
      <c r="B270" t="s">
        <v>298</v>
      </c>
      <c r="C270" t="s">
        <v>854</v>
      </c>
    </row>
    <row r="271" spans="1:3">
      <c r="A271" t="s">
        <v>60</v>
      </c>
      <c r="B271" t="s">
        <v>349</v>
      </c>
      <c r="C271" t="s">
        <v>855</v>
      </c>
    </row>
    <row r="272" spans="1:3">
      <c r="A272" t="s">
        <v>60</v>
      </c>
      <c r="B272" t="s">
        <v>350</v>
      </c>
      <c r="C272" t="s">
        <v>856</v>
      </c>
    </row>
    <row r="273" spans="1:3">
      <c r="A273" t="s">
        <v>60</v>
      </c>
      <c r="B273" t="s">
        <v>294</v>
      </c>
      <c r="C273" t="s">
        <v>857</v>
      </c>
    </row>
    <row r="274" spans="1:3">
      <c r="A274" t="s">
        <v>60</v>
      </c>
      <c r="B274" t="s">
        <v>353</v>
      </c>
      <c r="C274" t="s">
        <v>858</v>
      </c>
    </row>
    <row r="275" spans="1:3">
      <c r="A275" t="s">
        <v>60</v>
      </c>
      <c r="B275" t="s">
        <v>296</v>
      </c>
      <c r="C275" t="s">
        <v>859</v>
      </c>
    </row>
    <row r="276" spans="1:3">
      <c r="A276" t="s">
        <v>60</v>
      </c>
      <c r="B276" t="s">
        <v>351</v>
      </c>
      <c r="C276" t="s">
        <v>860</v>
      </c>
    </row>
    <row r="277" spans="1:3">
      <c r="A277" t="s">
        <v>60</v>
      </c>
      <c r="B277" t="s">
        <v>352</v>
      </c>
      <c r="C277" t="s">
        <v>861</v>
      </c>
    </row>
    <row r="278" spans="1:3">
      <c r="A278" t="s">
        <v>60</v>
      </c>
      <c r="B278" t="s">
        <v>356</v>
      </c>
      <c r="C278" t="s">
        <v>862</v>
      </c>
    </row>
    <row r="279" spans="1:3">
      <c r="A279" t="s">
        <v>60</v>
      </c>
      <c r="B279" t="s">
        <v>301</v>
      </c>
      <c r="C279" t="s">
        <v>863</v>
      </c>
    </row>
    <row r="280" spans="1:3">
      <c r="A280" t="s">
        <v>60</v>
      </c>
      <c r="B280" t="s">
        <v>173</v>
      </c>
      <c r="C280" t="s">
        <v>864</v>
      </c>
    </row>
    <row r="281" spans="1:3">
      <c r="A281" t="s">
        <v>60</v>
      </c>
      <c r="B281" t="s">
        <v>276</v>
      </c>
      <c r="C281" t="s">
        <v>865</v>
      </c>
    </row>
    <row r="282" spans="1:3">
      <c r="A282" t="s">
        <v>60</v>
      </c>
      <c r="B282" t="s">
        <v>269</v>
      </c>
      <c r="C282" t="s">
        <v>866</v>
      </c>
    </row>
    <row r="283" spans="1:3">
      <c r="A283" t="s">
        <v>60</v>
      </c>
      <c r="B283" t="s">
        <v>300</v>
      </c>
      <c r="C283" t="s">
        <v>867</v>
      </c>
    </row>
    <row r="284" spans="1:3">
      <c r="A284" t="s">
        <v>60</v>
      </c>
      <c r="B284" t="s">
        <v>171</v>
      </c>
      <c r="C284" t="s">
        <v>868</v>
      </c>
    </row>
    <row r="285" spans="1:3">
      <c r="A285" t="s">
        <v>60</v>
      </c>
      <c r="B285" t="s">
        <v>319</v>
      </c>
      <c r="C285" t="s">
        <v>869</v>
      </c>
    </row>
    <row r="286" spans="1:3">
      <c r="A286" t="s">
        <v>60</v>
      </c>
      <c r="B286" t="s">
        <v>304</v>
      </c>
      <c r="C286" t="s">
        <v>870</v>
      </c>
    </row>
    <row r="287" spans="1:3">
      <c r="A287" t="s">
        <v>60</v>
      </c>
      <c r="B287" t="s">
        <v>303</v>
      </c>
      <c r="C287" t="s">
        <v>871</v>
      </c>
    </row>
    <row r="288" spans="1:3">
      <c r="A288" t="s">
        <v>60</v>
      </c>
      <c r="B288" t="s">
        <v>172</v>
      </c>
      <c r="C288" t="s">
        <v>872</v>
      </c>
    </row>
    <row r="289" spans="1:3">
      <c r="A289" t="s">
        <v>60</v>
      </c>
      <c r="B289" t="s">
        <v>178</v>
      </c>
      <c r="C289" t="s">
        <v>873</v>
      </c>
    </row>
    <row r="290" spans="1:3">
      <c r="A290" t="s">
        <v>60</v>
      </c>
      <c r="B290" t="s">
        <v>441</v>
      </c>
      <c r="C290" t="s">
        <v>874</v>
      </c>
    </row>
    <row r="291" spans="1:3">
      <c r="A291" t="s">
        <v>60</v>
      </c>
      <c r="B291" t="s">
        <v>524</v>
      </c>
      <c r="C291" t="s">
        <v>875</v>
      </c>
    </row>
    <row r="292" spans="1:3">
      <c r="A292" t="s">
        <v>60</v>
      </c>
      <c r="B292" t="s">
        <v>572</v>
      </c>
      <c r="C292" t="s">
        <v>876</v>
      </c>
    </row>
    <row r="293" spans="1:3">
      <c r="A293" t="s">
        <v>60</v>
      </c>
      <c r="B293" t="s">
        <v>370</v>
      </c>
      <c r="C293" t="s">
        <v>877</v>
      </c>
    </row>
    <row r="294" spans="1:3">
      <c r="A294" t="s">
        <v>60</v>
      </c>
      <c r="B294" t="s">
        <v>308</v>
      </c>
      <c r="C294" t="s">
        <v>31</v>
      </c>
    </row>
    <row r="295" spans="1:3">
      <c r="A295" t="s">
        <v>60</v>
      </c>
      <c r="B295" t="s">
        <v>327</v>
      </c>
      <c r="C295" t="s">
        <v>878</v>
      </c>
    </row>
    <row r="296" spans="1:3">
      <c r="A296" t="s">
        <v>60</v>
      </c>
      <c r="B296" t="s">
        <v>177</v>
      </c>
      <c r="C296" t="s">
        <v>879</v>
      </c>
    </row>
    <row r="297" spans="1:3">
      <c r="A297" t="s">
        <v>60</v>
      </c>
      <c r="B297" t="s">
        <v>277</v>
      </c>
      <c r="C297" t="s">
        <v>880</v>
      </c>
    </row>
    <row r="298" spans="1:3">
      <c r="A298" t="s">
        <v>60</v>
      </c>
      <c r="B298" t="s">
        <v>179</v>
      </c>
      <c r="C298" t="s">
        <v>881</v>
      </c>
    </row>
    <row r="299" spans="1:3">
      <c r="A299" t="s">
        <v>60</v>
      </c>
      <c r="B299" t="s">
        <v>176</v>
      </c>
      <c r="C299" t="s">
        <v>882</v>
      </c>
    </row>
    <row r="300" spans="1:3">
      <c r="A300" t="s">
        <v>60</v>
      </c>
      <c r="B300" t="s">
        <v>266</v>
      </c>
      <c r="C300" t="s">
        <v>883</v>
      </c>
    </row>
    <row r="301" spans="1:3">
      <c r="A301" t="s">
        <v>60</v>
      </c>
      <c r="B301" t="s">
        <v>440</v>
      </c>
      <c r="C301" t="s">
        <v>884</v>
      </c>
    </row>
    <row r="302" spans="1:3">
      <c r="A302" t="s">
        <v>60</v>
      </c>
      <c r="B302" t="s">
        <v>267</v>
      </c>
      <c r="C302" t="s">
        <v>885</v>
      </c>
    </row>
    <row r="303" spans="1:3">
      <c r="A303" t="s">
        <v>60</v>
      </c>
      <c r="B303" t="s">
        <v>286</v>
      </c>
      <c r="C303" t="s">
        <v>886</v>
      </c>
    </row>
    <row r="304" spans="1:3">
      <c r="A304" t="s">
        <v>60</v>
      </c>
      <c r="B304" t="s">
        <v>281</v>
      </c>
      <c r="C304" t="s">
        <v>887</v>
      </c>
    </row>
    <row r="305" spans="1:3">
      <c r="A305" t="s">
        <v>60</v>
      </c>
      <c r="B305" t="s">
        <v>302</v>
      </c>
      <c r="C305" t="s">
        <v>888</v>
      </c>
    </row>
    <row r="306" spans="1:3">
      <c r="A306" t="s">
        <v>60</v>
      </c>
      <c r="B306" t="s">
        <v>283</v>
      </c>
      <c r="C306" t="s">
        <v>889</v>
      </c>
    </row>
    <row r="307" spans="1:3">
      <c r="A307" t="s">
        <v>60</v>
      </c>
      <c r="B307" t="s">
        <v>278</v>
      </c>
      <c r="C307" t="s">
        <v>890</v>
      </c>
    </row>
    <row r="308" spans="1:3">
      <c r="A308" t="s">
        <v>60</v>
      </c>
      <c r="B308" t="s">
        <v>274</v>
      </c>
      <c r="C308" t="s">
        <v>891</v>
      </c>
    </row>
    <row r="309" spans="1:3">
      <c r="A309" t="s">
        <v>60</v>
      </c>
      <c r="B309" t="s">
        <v>318</v>
      </c>
      <c r="C309" t="s">
        <v>892</v>
      </c>
    </row>
    <row r="310" spans="1:3">
      <c r="A310" t="s">
        <v>60</v>
      </c>
      <c r="B310" t="s">
        <v>268</v>
      </c>
      <c r="C310" t="s">
        <v>893</v>
      </c>
    </row>
    <row r="311" spans="1:3">
      <c r="A311" t="s">
        <v>60</v>
      </c>
      <c r="B311" t="s">
        <v>273</v>
      </c>
      <c r="C311" t="s">
        <v>894</v>
      </c>
    </row>
    <row r="312" spans="1:3">
      <c r="A312" t="s">
        <v>60</v>
      </c>
      <c r="B312" t="s">
        <v>323</v>
      </c>
      <c r="C312" t="s">
        <v>895</v>
      </c>
    </row>
    <row r="313" spans="1:3">
      <c r="A313" t="s">
        <v>60</v>
      </c>
      <c r="B313" t="s">
        <v>275</v>
      </c>
      <c r="C313" t="s">
        <v>896</v>
      </c>
    </row>
    <row r="314" spans="1:3">
      <c r="A314" t="s">
        <v>60</v>
      </c>
      <c r="B314" t="s">
        <v>279</v>
      </c>
      <c r="C314" t="s">
        <v>897</v>
      </c>
    </row>
    <row r="315" spans="1:3">
      <c r="A315" t="s">
        <v>60</v>
      </c>
      <c r="B315" t="s">
        <v>280</v>
      </c>
      <c r="C315" t="s">
        <v>898</v>
      </c>
    </row>
    <row r="316" spans="1:3">
      <c r="A316" t="s">
        <v>60</v>
      </c>
      <c r="B316" t="s">
        <v>305</v>
      </c>
      <c r="C316" t="s">
        <v>29</v>
      </c>
    </row>
    <row r="317" spans="1:3">
      <c r="A317" t="s">
        <v>60</v>
      </c>
      <c r="B317" t="s">
        <v>326</v>
      </c>
      <c r="C317" t="s">
        <v>899</v>
      </c>
    </row>
    <row r="318" spans="1:3">
      <c r="A318" t="s">
        <v>60</v>
      </c>
      <c r="B318" t="s">
        <v>306</v>
      </c>
      <c r="C318" t="s">
        <v>900</v>
      </c>
    </row>
    <row r="319" spans="1:3">
      <c r="A319" t="s">
        <v>60</v>
      </c>
      <c r="B319" t="s">
        <v>270</v>
      </c>
      <c r="C319" t="s">
        <v>901</v>
      </c>
    </row>
    <row r="320" spans="1:3">
      <c r="A320" t="s">
        <v>63</v>
      </c>
      <c r="B320" t="s">
        <v>491</v>
      </c>
      <c r="C320" t="s">
        <v>902</v>
      </c>
    </row>
    <row r="321" spans="1:3">
      <c r="A321" t="s">
        <v>63</v>
      </c>
      <c r="B321" t="s">
        <v>503</v>
      </c>
      <c r="C321" t="s">
        <v>903</v>
      </c>
    </row>
    <row r="322" spans="1:3">
      <c r="A322" t="s">
        <v>63</v>
      </c>
      <c r="B322" t="s">
        <v>509</v>
      </c>
      <c r="C322" t="s">
        <v>904</v>
      </c>
    </row>
    <row r="323" spans="1:3">
      <c r="A323" t="s">
        <v>63</v>
      </c>
      <c r="B323" t="s">
        <v>512</v>
      </c>
      <c r="C323" t="s">
        <v>44</v>
      </c>
    </row>
    <row r="324" spans="1:3">
      <c r="A324" t="s">
        <v>63</v>
      </c>
      <c r="B324" t="s">
        <v>510</v>
      </c>
      <c r="C324" t="s">
        <v>905</v>
      </c>
    </row>
    <row r="325" spans="1:3">
      <c r="A325" t="s">
        <v>63</v>
      </c>
      <c r="B325" t="s">
        <v>496</v>
      </c>
      <c r="C325" t="s">
        <v>906</v>
      </c>
    </row>
    <row r="326" spans="1:3">
      <c r="A326" t="s">
        <v>63</v>
      </c>
      <c r="B326" t="s">
        <v>493</v>
      </c>
      <c r="C326" t="s">
        <v>907</v>
      </c>
    </row>
    <row r="327" spans="1:3">
      <c r="A327" t="s">
        <v>63</v>
      </c>
      <c r="B327" t="s">
        <v>495</v>
      </c>
      <c r="C327" t="s">
        <v>908</v>
      </c>
    </row>
    <row r="328" spans="1:3">
      <c r="A328" t="s">
        <v>63</v>
      </c>
      <c r="B328" t="s">
        <v>497</v>
      </c>
      <c r="C328" t="s">
        <v>43</v>
      </c>
    </row>
    <row r="329" spans="1:3">
      <c r="A329" t="s">
        <v>63</v>
      </c>
      <c r="B329" t="s">
        <v>499</v>
      </c>
      <c r="C329" t="s">
        <v>909</v>
      </c>
    </row>
    <row r="330" spans="1:3">
      <c r="A330" t="s">
        <v>63</v>
      </c>
      <c r="B330" t="s">
        <v>500</v>
      </c>
      <c r="C330" t="s">
        <v>910</v>
      </c>
    </row>
    <row r="331" spans="1:3">
      <c r="A331" t="s">
        <v>63</v>
      </c>
      <c r="B331" t="s">
        <v>504</v>
      </c>
      <c r="C331" t="s">
        <v>42</v>
      </c>
    </row>
    <row r="332" spans="1:3">
      <c r="A332" t="s">
        <v>63</v>
      </c>
      <c r="B332" t="s">
        <v>498</v>
      </c>
      <c r="C332" t="s">
        <v>911</v>
      </c>
    </row>
    <row r="333" spans="1:3">
      <c r="A333" t="s">
        <v>63</v>
      </c>
      <c r="B333" t="s">
        <v>505</v>
      </c>
      <c r="C333" t="s">
        <v>912</v>
      </c>
    </row>
    <row r="334" spans="1:3">
      <c r="A334" t="s">
        <v>63</v>
      </c>
      <c r="B334" t="s">
        <v>506</v>
      </c>
      <c r="C334" t="s">
        <v>913</v>
      </c>
    </row>
    <row r="335" spans="1:3">
      <c r="A335" t="s">
        <v>63</v>
      </c>
      <c r="B335" t="s">
        <v>492</v>
      </c>
      <c r="C335" t="s">
        <v>914</v>
      </c>
    </row>
    <row r="336" spans="1:3">
      <c r="A336" t="s">
        <v>63</v>
      </c>
      <c r="B336" t="s">
        <v>494</v>
      </c>
      <c r="C336" t="s">
        <v>915</v>
      </c>
    </row>
    <row r="337" spans="1:3">
      <c r="A337" t="s">
        <v>63</v>
      </c>
      <c r="B337" t="s">
        <v>490</v>
      </c>
      <c r="C337" t="s">
        <v>916</v>
      </c>
    </row>
    <row r="338" spans="1:3">
      <c r="A338" t="s">
        <v>63</v>
      </c>
      <c r="B338" t="s">
        <v>501</v>
      </c>
      <c r="C338" t="s">
        <v>917</v>
      </c>
    </row>
    <row r="339" spans="1:3">
      <c r="A339" t="s">
        <v>63</v>
      </c>
      <c r="B339" t="s">
        <v>502</v>
      </c>
      <c r="C339" t="s">
        <v>918</v>
      </c>
    </row>
    <row r="340" spans="1:3">
      <c r="A340" t="s">
        <v>63</v>
      </c>
      <c r="B340" t="s">
        <v>507</v>
      </c>
      <c r="C340" t="s">
        <v>919</v>
      </c>
    </row>
    <row r="341" spans="1:3">
      <c r="A341" t="s">
        <v>63</v>
      </c>
      <c r="B341" t="s">
        <v>508</v>
      </c>
      <c r="C341" t="s">
        <v>920</v>
      </c>
    </row>
    <row r="342" spans="1:3">
      <c r="A342" t="s">
        <v>63</v>
      </c>
      <c r="B342" t="s">
        <v>511</v>
      </c>
      <c r="C342" t="s">
        <v>921</v>
      </c>
    </row>
    <row r="343" spans="1:3">
      <c r="A343" t="s">
        <v>61</v>
      </c>
      <c r="B343" t="s">
        <v>534</v>
      </c>
      <c r="C343" t="s">
        <v>922</v>
      </c>
    </row>
    <row r="344" spans="1:3">
      <c r="A344" t="s">
        <v>61</v>
      </c>
      <c r="B344" t="s">
        <v>541</v>
      </c>
      <c r="C344" t="s">
        <v>923</v>
      </c>
    </row>
    <row r="345" spans="1:3">
      <c r="A345" t="s">
        <v>61</v>
      </c>
      <c r="B345" t="s">
        <v>544</v>
      </c>
      <c r="C345" t="s">
        <v>23</v>
      </c>
    </row>
    <row r="346" spans="1:3">
      <c r="A346" t="s">
        <v>61</v>
      </c>
      <c r="B346" t="s">
        <v>542</v>
      </c>
      <c r="C346" t="s">
        <v>924</v>
      </c>
    </row>
    <row r="347" spans="1:3">
      <c r="A347" t="s">
        <v>61</v>
      </c>
      <c r="B347" t="s">
        <v>528</v>
      </c>
      <c r="C347" t="s">
        <v>925</v>
      </c>
    </row>
    <row r="348" spans="1:3">
      <c r="A348" t="s">
        <v>61</v>
      </c>
      <c r="B348" t="s">
        <v>529</v>
      </c>
      <c r="C348" t="s">
        <v>22</v>
      </c>
    </row>
    <row r="349" spans="1:3">
      <c r="A349" t="s">
        <v>61</v>
      </c>
      <c r="B349" t="s">
        <v>530</v>
      </c>
      <c r="C349" t="s">
        <v>926</v>
      </c>
    </row>
    <row r="350" spans="1:3">
      <c r="A350" t="s">
        <v>61</v>
      </c>
      <c r="B350" t="s">
        <v>531</v>
      </c>
      <c r="C350" t="s">
        <v>927</v>
      </c>
    </row>
    <row r="351" spans="1:3">
      <c r="A351" t="s">
        <v>61</v>
      </c>
      <c r="B351" t="s">
        <v>533</v>
      </c>
      <c r="C351" t="s">
        <v>928</v>
      </c>
    </row>
    <row r="352" spans="1:3">
      <c r="A352" t="s">
        <v>61</v>
      </c>
      <c r="B352" t="s">
        <v>535</v>
      </c>
      <c r="C352" t="s">
        <v>929</v>
      </c>
    </row>
    <row r="353" spans="1:3">
      <c r="A353" t="s">
        <v>61</v>
      </c>
      <c r="B353" t="s">
        <v>536</v>
      </c>
      <c r="C353" t="s">
        <v>21</v>
      </c>
    </row>
    <row r="354" spans="1:3">
      <c r="A354" t="s">
        <v>61</v>
      </c>
      <c r="B354" t="s">
        <v>537</v>
      </c>
      <c r="C354" t="s">
        <v>930</v>
      </c>
    </row>
    <row r="355" spans="1:3">
      <c r="A355" t="s">
        <v>61</v>
      </c>
      <c r="B355" t="s">
        <v>538</v>
      </c>
      <c r="C355" t="s">
        <v>931</v>
      </c>
    </row>
    <row r="356" spans="1:3">
      <c r="A356" t="s">
        <v>61</v>
      </c>
      <c r="B356" t="s">
        <v>540</v>
      </c>
      <c r="C356" t="s">
        <v>932</v>
      </c>
    </row>
    <row r="357" spans="1:3">
      <c r="A357" t="s">
        <v>61</v>
      </c>
      <c r="B357" t="s">
        <v>532</v>
      </c>
      <c r="C357" t="s">
        <v>933</v>
      </c>
    </row>
    <row r="358" spans="1:3">
      <c r="A358" t="s">
        <v>61</v>
      </c>
      <c r="B358" t="s">
        <v>539</v>
      </c>
      <c r="C358" t="s">
        <v>934</v>
      </c>
    </row>
    <row r="359" spans="1:3">
      <c r="A359" t="s">
        <v>61</v>
      </c>
      <c r="B359" t="s">
        <v>543</v>
      </c>
      <c r="C359" t="s">
        <v>935</v>
      </c>
    </row>
    <row r="360" spans="1:3">
      <c r="A360" t="s">
        <v>64</v>
      </c>
      <c r="B360" t="s">
        <v>186</v>
      </c>
      <c r="C360" t="s">
        <v>47</v>
      </c>
    </row>
    <row r="361" spans="1:3">
      <c r="A361" t="s">
        <v>64</v>
      </c>
      <c r="B361" t="s">
        <v>188</v>
      </c>
      <c r="C361" t="s">
        <v>50</v>
      </c>
    </row>
    <row r="362" spans="1:3">
      <c r="A362" t="s">
        <v>64</v>
      </c>
      <c r="B362" t="s">
        <v>460</v>
      </c>
      <c r="C362" t="s">
        <v>936</v>
      </c>
    </row>
    <row r="363" spans="1:3">
      <c r="A363" t="s">
        <v>64</v>
      </c>
      <c r="B363" t="s">
        <v>459</v>
      </c>
      <c r="C363" t="s">
        <v>937</v>
      </c>
    </row>
    <row r="364" spans="1:3">
      <c r="A364" t="s">
        <v>64</v>
      </c>
      <c r="B364" t="s">
        <v>461</v>
      </c>
      <c r="C364" t="s">
        <v>48</v>
      </c>
    </row>
    <row r="365" spans="1:3">
      <c r="A365" t="s">
        <v>64</v>
      </c>
      <c r="B365" t="s">
        <v>444</v>
      </c>
      <c r="C365" t="s">
        <v>938</v>
      </c>
    </row>
    <row r="366" spans="1:3">
      <c r="A366" t="s">
        <v>64</v>
      </c>
      <c r="B366" t="s">
        <v>448</v>
      </c>
      <c r="C366" t="s">
        <v>939</v>
      </c>
    </row>
    <row r="367" spans="1:3">
      <c r="A367" t="s">
        <v>64</v>
      </c>
      <c r="B367" t="s">
        <v>443</v>
      </c>
      <c r="C367" t="s">
        <v>940</v>
      </c>
    </row>
    <row r="368" spans="1:3">
      <c r="A368" t="s">
        <v>64</v>
      </c>
      <c r="B368" t="s">
        <v>456</v>
      </c>
      <c r="C368" t="s">
        <v>941</v>
      </c>
    </row>
    <row r="369" spans="1:3">
      <c r="A369" t="s">
        <v>64</v>
      </c>
      <c r="B369" t="s">
        <v>445</v>
      </c>
      <c r="C369" t="s">
        <v>942</v>
      </c>
    </row>
    <row r="370" spans="1:3">
      <c r="A370" t="s">
        <v>64</v>
      </c>
      <c r="B370" t="s">
        <v>455</v>
      </c>
      <c r="C370" t="s">
        <v>943</v>
      </c>
    </row>
    <row r="371" spans="1:3">
      <c r="A371" t="s">
        <v>64</v>
      </c>
      <c r="B371" t="s">
        <v>449</v>
      </c>
      <c r="C371" t="s">
        <v>944</v>
      </c>
    </row>
    <row r="372" spans="1:3">
      <c r="A372" t="s">
        <v>64</v>
      </c>
      <c r="B372" t="s">
        <v>447</v>
      </c>
      <c r="C372" t="s">
        <v>945</v>
      </c>
    </row>
    <row r="373" spans="1:3">
      <c r="A373" t="s">
        <v>64</v>
      </c>
      <c r="B373" t="s">
        <v>446</v>
      </c>
      <c r="C373" t="s">
        <v>946</v>
      </c>
    </row>
    <row r="374" spans="1:3">
      <c r="A374" t="s">
        <v>64</v>
      </c>
      <c r="B374" t="s">
        <v>458</v>
      </c>
      <c r="C374" t="s">
        <v>947</v>
      </c>
    </row>
    <row r="375" spans="1:3">
      <c r="A375" t="s">
        <v>64</v>
      </c>
      <c r="B375" t="s">
        <v>453</v>
      </c>
      <c r="C375" t="s">
        <v>948</v>
      </c>
    </row>
    <row r="376" spans="1:3">
      <c r="A376" t="s">
        <v>64</v>
      </c>
      <c r="B376" t="s">
        <v>457</v>
      </c>
      <c r="C376" t="s">
        <v>949</v>
      </c>
    </row>
    <row r="377" spans="1:3">
      <c r="A377" t="s">
        <v>64</v>
      </c>
      <c r="B377" t="s">
        <v>451</v>
      </c>
      <c r="C377" t="s">
        <v>950</v>
      </c>
    </row>
    <row r="378" spans="1:3">
      <c r="A378" t="s">
        <v>64</v>
      </c>
      <c r="B378" t="s">
        <v>450</v>
      </c>
      <c r="C378" t="s">
        <v>951</v>
      </c>
    </row>
    <row r="379" spans="1:3">
      <c r="A379" t="s">
        <v>64</v>
      </c>
      <c r="B379" t="s">
        <v>452</v>
      </c>
      <c r="C379" t="s">
        <v>952</v>
      </c>
    </row>
    <row r="380" spans="1:3">
      <c r="A380" t="s">
        <v>64</v>
      </c>
      <c r="B380" t="s">
        <v>454</v>
      </c>
      <c r="C380" t="s">
        <v>953</v>
      </c>
    </row>
    <row r="381" spans="1:3">
      <c r="A381" t="s">
        <v>64</v>
      </c>
      <c r="B381" t="s">
        <v>187</v>
      </c>
      <c r="C381" t="s">
        <v>49</v>
      </c>
    </row>
    <row r="382" spans="1:3">
      <c r="A382" s="2" t="s">
        <v>58</v>
      </c>
      <c r="B382" t="s">
        <v>419</v>
      </c>
      <c r="C382" t="s">
        <v>587</v>
      </c>
    </row>
    <row r="383" spans="1:3">
      <c r="A383" s="2" t="s">
        <v>58</v>
      </c>
      <c r="B383" t="s">
        <v>417</v>
      </c>
      <c r="C383" t="s">
        <v>588</v>
      </c>
    </row>
    <row r="384" spans="1:3">
      <c r="A384" s="2" t="s">
        <v>58</v>
      </c>
      <c r="B384" t="s">
        <v>418</v>
      </c>
      <c r="C384" t="s">
        <v>589</v>
      </c>
    </row>
    <row r="385" spans="1:3">
      <c r="A385" t="s">
        <v>58</v>
      </c>
      <c r="B385" t="s">
        <v>148</v>
      </c>
      <c r="C385" t="s">
        <v>954</v>
      </c>
    </row>
    <row r="386" spans="1:3">
      <c r="A386" t="s">
        <v>58</v>
      </c>
      <c r="B386" t="s">
        <v>575</v>
      </c>
      <c r="C386" t="s">
        <v>955</v>
      </c>
    </row>
    <row r="387" spans="1:3">
      <c r="A387" t="s">
        <v>58</v>
      </c>
      <c r="B387" t="s">
        <v>384</v>
      </c>
      <c r="C387" t="s">
        <v>956</v>
      </c>
    </row>
    <row r="388" spans="1:3">
      <c r="A388" t="s">
        <v>58</v>
      </c>
      <c r="B388" t="s">
        <v>379</v>
      </c>
      <c r="C388" t="s">
        <v>957</v>
      </c>
    </row>
    <row r="389" spans="1:3">
      <c r="A389" t="s">
        <v>58</v>
      </c>
      <c r="B389" t="s">
        <v>372</v>
      </c>
      <c r="C389" t="s">
        <v>958</v>
      </c>
    </row>
    <row r="390" spans="1:3">
      <c r="A390" t="s">
        <v>58</v>
      </c>
      <c r="B390" t="s">
        <v>383</v>
      </c>
      <c r="C390" t="s">
        <v>959</v>
      </c>
    </row>
    <row r="391" spans="1:3">
      <c r="A391" t="s">
        <v>58</v>
      </c>
      <c r="B391" t="s">
        <v>375</v>
      </c>
      <c r="C391" t="s">
        <v>960</v>
      </c>
    </row>
    <row r="392" spans="1:3">
      <c r="A392" t="s">
        <v>58</v>
      </c>
      <c r="B392" t="s">
        <v>382</v>
      </c>
      <c r="C392" t="s">
        <v>961</v>
      </c>
    </row>
    <row r="393" spans="1:3">
      <c r="A393" t="s">
        <v>58</v>
      </c>
      <c r="B393" t="s">
        <v>377</v>
      </c>
      <c r="C393" t="s">
        <v>962</v>
      </c>
    </row>
    <row r="394" spans="1:3">
      <c r="A394" t="s">
        <v>58</v>
      </c>
      <c r="B394" t="s">
        <v>373</v>
      </c>
      <c r="C394" t="s">
        <v>963</v>
      </c>
    </row>
    <row r="395" spans="1:3">
      <c r="A395" t="s">
        <v>58</v>
      </c>
      <c r="B395" t="s">
        <v>381</v>
      </c>
      <c r="C395" t="s">
        <v>964</v>
      </c>
    </row>
    <row r="396" spans="1:3">
      <c r="A396" t="s">
        <v>58</v>
      </c>
      <c r="B396" t="s">
        <v>374</v>
      </c>
      <c r="C396" t="s">
        <v>965</v>
      </c>
    </row>
    <row r="397" spans="1:3">
      <c r="A397" t="s">
        <v>58</v>
      </c>
      <c r="B397" t="s">
        <v>378</v>
      </c>
      <c r="C397" t="s">
        <v>966</v>
      </c>
    </row>
    <row r="398" spans="1:3">
      <c r="A398" t="s">
        <v>58</v>
      </c>
      <c r="B398" t="s">
        <v>380</v>
      </c>
      <c r="C398" t="s">
        <v>967</v>
      </c>
    </row>
    <row r="399" spans="1:3">
      <c r="A399" t="s">
        <v>58</v>
      </c>
      <c r="B399" t="s">
        <v>376</v>
      </c>
      <c r="C399" t="s">
        <v>968</v>
      </c>
    </row>
    <row r="400" spans="1:3">
      <c r="A400" t="s">
        <v>58</v>
      </c>
      <c r="B400" t="s">
        <v>250</v>
      </c>
      <c r="C400" t="s">
        <v>969</v>
      </c>
    </row>
    <row r="401" spans="1:3">
      <c r="A401" s="2" t="s">
        <v>58</v>
      </c>
      <c r="B401" t="s">
        <v>386</v>
      </c>
      <c r="C401" t="s">
        <v>596</v>
      </c>
    </row>
    <row r="402" spans="1:3">
      <c r="A402" s="2" t="s">
        <v>58</v>
      </c>
      <c r="B402" t="s">
        <v>581</v>
      </c>
      <c r="C402" t="s">
        <v>597</v>
      </c>
    </row>
    <row r="403" spans="1:3">
      <c r="A403" s="2" t="s">
        <v>58</v>
      </c>
      <c r="B403" t="s">
        <v>469</v>
      </c>
      <c r="C403" t="s">
        <v>598</v>
      </c>
    </row>
    <row r="404" spans="1:3">
      <c r="A404" t="s">
        <v>58</v>
      </c>
      <c r="B404" t="s">
        <v>153</v>
      </c>
      <c r="C404" t="s">
        <v>970</v>
      </c>
    </row>
    <row r="405" spans="1:3">
      <c r="A405" t="s">
        <v>58</v>
      </c>
      <c r="B405" t="s">
        <v>438</v>
      </c>
      <c r="C405" t="s">
        <v>971</v>
      </c>
    </row>
    <row r="406" spans="1:3">
      <c r="A406" t="s">
        <v>58</v>
      </c>
      <c r="B406" t="s">
        <v>483</v>
      </c>
      <c r="C406" t="s">
        <v>972</v>
      </c>
    </row>
    <row r="407" spans="1:3">
      <c r="A407" t="s">
        <v>58</v>
      </c>
      <c r="B407" t="s">
        <v>88</v>
      </c>
      <c r="C407" t="s">
        <v>973</v>
      </c>
    </row>
    <row r="408" spans="1:3">
      <c r="A408" t="s">
        <v>58</v>
      </c>
      <c r="B408" t="s">
        <v>486</v>
      </c>
      <c r="C408" t="s">
        <v>974</v>
      </c>
    </row>
    <row r="409" spans="1:3">
      <c r="A409" t="s">
        <v>58</v>
      </c>
      <c r="B409" t="s">
        <v>145</v>
      </c>
      <c r="C409" t="s">
        <v>975</v>
      </c>
    </row>
    <row r="410" spans="1:3">
      <c r="A410" t="s">
        <v>58</v>
      </c>
      <c r="B410" t="s">
        <v>253</v>
      </c>
      <c r="C410" t="s">
        <v>15</v>
      </c>
    </row>
    <row r="411" spans="1:3">
      <c r="A411" t="s">
        <v>58</v>
      </c>
      <c r="B411" t="s">
        <v>251</v>
      </c>
      <c r="C411" t="s">
        <v>976</v>
      </c>
    </row>
    <row r="412" spans="1:3">
      <c r="A412" t="s">
        <v>58</v>
      </c>
      <c r="B412" t="s">
        <v>249</v>
      </c>
      <c r="C412" t="s">
        <v>14</v>
      </c>
    </row>
    <row r="413" spans="1:3">
      <c r="A413" t="s">
        <v>58</v>
      </c>
      <c r="B413" t="s">
        <v>247</v>
      </c>
      <c r="C413" t="s">
        <v>977</v>
      </c>
    </row>
    <row r="414" spans="1:3">
      <c r="A414" t="s">
        <v>58</v>
      </c>
      <c r="B414" t="s">
        <v>139</v>
      </c>
      <c r="C414" t="s">
        <v>978</v>
      </c>
    </row>
    <row r="415" spans="1:3">
      <c r="A415" t="s">
        <v>58</v>
      </c>
      <c r="B415" t="s">
        <v>143</v>
      </c>
      <c r="C415" t="s">
        <v>979</v>
      </c>
    </row>
    <row r="416" spans="1:3">
      <c r="A416" t="s">
        <v>58</v>
      </c>
      <c r="B416" t="s">
        <v>415</v>
      </c>
      <c r="C416" t="s">
        <v>980</v>
      </c>
    </row>
    <row r="417" spans="1:3">
      <c r="A417" t="s">
        <v>58</v>
      </c>
      <c r="B417" t="s">
        <v>147</v>
      </c>
      <c r="C417" t="s">
        <v>981</v>
      </c>
    </row>
    <row r="418" spans="1:3">
      <c r="A418" t="s">
        <v>58</v>
      </c>
      <c r="B418" t="s">
        <v>151</v>
      </c>
      <c r="C418" t="s">
        <v>982</v>
      </c>
    </row>
    <row r="419" spans="1:3">
      <c r="A419" t="s">
        <v>58</v>
      </c>
      <c r="B419" t="s">
        <v>142</v>
      </c>
      <c r="C419" t="s">
        <v>983</v>
      </c>
    </row>
    <row r="420" spans="1:3">
      <c r="A420" t="s">
        <v>58</v>
      </c>
      <c r="B420" t="s">
        <v>154</v>
      </c>
      <c r="C420" t="s">
        <v>984</v>
      </c>
    </row>
    <row r="421" spans="1:3">
      <c r="A421" t="s">
        <v>58</v>
      </c>
      <c r="B421" t="s">
        <v>141</v>
      </c>
      <c r="C421" t="s">
        <v>985</v>
      </c>
    </row>
    <row r="422" spans="1:3">
      <c r="A422" t="s">
        <v>58</v>
      </c>
      <c r="B422" t="s">
        <v>140</v>
      </c>
      <c r="C422" t="s">
        <v>986</v>
      </c>
    </row>
    <row r="423" spans="1:3">
      <c r="A423" t="s">
        <v>58</v>
      </c>
      <c r="B423" t="s">
        <v>191</v>
      </c>
      <c r="C423" t="s">
        <v>987</v>
      </c>
    </row>
    <row r="424" spans="1:3">
      <c r="A424" t="s">
        <v>58</v>
      </c>
      <c r="B424" t="s">
        <v>194</v>
      </c>
      <c r="C424" t="s">
        <v>988</v>
      </c>
    </row>
    <row r="425" spans="1:3">
      <c r="A425" s="2" t="s">
        <v>58</v>
      </c>
      <c r="B425" t="s">
        <v>387</v>
      </c>
      <c r="C425" t="s">
        <v>676</v>
      </c>
    </row>
    <row r="426" spans="1:3">
      <c r="A426" s="2" t="s">
        <v>58</v>
      </c>
      <c r="B426" t="s">
        <v>385</v>
      </c>
      <c r="C426" t="s">
        <v>677</v>
      </c>
    </row>
    <row r="427" spans="1:3">
      <c r="A427" t="s">
        <v>58</v>
      </c>
      <c r="B427" t="s">
        <v>485</v>
      </c>
      <c r="C427" t="s">
        <v>989</v>
      </c>
    </row>
    <row r="428" spans="1:3">
      <c r="A428" t="s">
        <v>58</v>
      </c>
      <c r="B428" t="s">
        <v>579</v>
      </c>
      <c r="C428" t="s">
        <v>990</v>
      </c>
    </row>
    <row r="429" spans="1:3">
      <c r="A429" t="s">
        <v>58</v>
      </c>
      <c r="B429" t="s">
        <v>144</v>
      </c>
      <c r="C429" t="s">
        <v>991</v>
      </c>
    </row>
    <row r="430" spans="1:3">
      <c r="A430" t="s">
        <v>58</v>
      </c>
      <c r="B430" t="s">
        <v>150</v>
      </c>
      <c r="C430" t="s">
        <v>992</v>
      </c>
    </row>
    <row r="431" spans="1:3">
      <c r="A431" t="s">
        <v>58</v>
      </c>
      <c r="B431" t="s">
        <v>255</v>
      </c>
      <c r="C431" t="s">
        <v>993</v>
      </c>
    </row>
    <row r="432" spans="1:3">
      <c r="A432" t="s">
        <v>58</v>
      </c>
      <c r="B432" t="s">
        <v>259</v>
      </c>
      <c r="C432" t="s">
        <v>994</v>
      </c>
    </row>
    <row r="433" spans="1:3">
      <c r="A433" t="s">
        <v>58</v>
      </c>
      <c r="B433" t="s">
        <v>256</v>
      </c>
      <c r="C433" t="s">
        <v>995</v>
      </c>
    </row>
    <row r="434" spans="1:3">
      <c r="A434" t="s">
        <v>58</v>
      </c>
      <c r="B434" t="s">
        <v>258</v>
      </c>
      <c r="C434" t="s">
        <v>996</v>
      </c>
    </row>
    <row r="435" spans="1:3">
      <c r="A435" t="s">
        <v>58</v>
      </c>
      <c r="B435" t="s">
        <v>257</v>
      </c>
      <c r="C435" t="s">
        <v>997</v>
      </c>
    </row>
    <row r="436" spans="1:3">
      <c r="A436" t="s">
        <v>58</v>
      </c>
      <c r="B436" t="s">
        <v>54</v>
      </c>
      <c r="C436" t="s">
        <v>53</v>
      </c>
    </row>
    <row r="437" spans="1:3">
      <c r="A437" t="s">
        <v>58</v>
      </c>
      <c r="B437" t="s">
        <v>416</v>
      </c>
      <c r="C437" t="s">
        <v>998</v>
      </c>
    </row>
    <row r="438" spans="1:3">
      <c r="A438" t="s">
        <v>58</v>
      </c>
      <c r="B438" t="s">
        <v>339</v>
      </c>
      <c r="C438" t="s">
        <v>999</v>
      </c>
    </row>
    <row r="439" spans="1:3">
      <c r="A439" t="s">
        <v>58</v>
      </c>
      <c r="B439" t="s">
        <v>513</v>
      </c>
      <c r="C439" t="s">
        <v>1000</v>
      </c>
    </row>
    <row r="440" spans="1:3">
      <c r="A440" t="s">
        <v>58</v>
      </c>
      <c r="B440" t="s">
        <v>439</v>
      </c>
      <c r="C440" t="s">
        <v>1001</v>
      </c>
    </row>
    <row r="441" spans="1:3">
      <c r="A441" t="s">
        <v>58</v>
      </c>
      <c r="B441" t="s">
        <v>338</v>
      </c>
      <c r="C441" t="s">
        <v>1002</v>
      </c>
    </row>
    <row r="442" spans="1:3">
      <c r="A442" t="s">
        <v>58</v>
      </c>
      <c r="B442" t="s">
        <v>337</v>
      </c>
      <c r="C442" t="s">
        <v>1003</v>
      </c>
    </row>
    <row r="443" spans="1:3">
      <c r="A443" t="s">
        <v>58</v>
      </c>
      <c r="B443" t="s">
        <v>484</v>
      </c>
      <c r="C443" t="s">
        <v>1004</v>
      </c>
    </row>
    <row r="444" spans="1:3">
      <c r="A444" t="s">
        <v>58</v>
      </c>
      <c r="B444" t="s">
        <v>574</v>
      </c>
      <c r="C444" t="s">
        <v>1005</v>
      </c>
    </row>
    <row r="445" spans="1:3">
      <c r="A445" s="2" t="s">
        <v>58</v>
      </c>
      <c r="B445" t="s">
        <v>582</v>
      </c>
      <c r="C445" t="s">
        <v>705</v>
      </c>
    </row>
    <row r="446" spans="1:3">
      <c r="A446" s="2" t="s">
        <v>58</v>
      </c>
      <c r="B446" t="s">
        <v>580</v>
      </c>
      <c r="C446" t="s">
        <v>707</v>
      </c>
    </row>
    <row r="447" spans="1:3">
      <c r="A447" t="s">
        <v>58</v>
      </c>
      <c r="B447" t="s">
        <v>146</v>
      </c>
      <c r="C447" t="s">
        <v>1006</v>
      </c>
    </row>
    <row r="448" spans="1:3">
      <c r="A448" t="s">
        <v>58</v>
      </c>
      <c r="B448" t="s">
        <v>261</v>
      </c>
      <c r="C448" t="s">
        <v>1007</v>
      </c>
    </row>
    <row r="449" spans="1:3">
      <c r="A449" t="s">
        <v>58</v>
      </c>
      <c r="B449" t="s">
        <v>152</v>
      </c>
      <c r="C449" t="s">
        <v>1008</v>
      </c>
    </row>
    <row r="450" spans="1:3">
      <c r="A450" t="s">
        <v>58</v>
      </c>
      <c r="B450" t="s">
        <v>195</v>
      </c>
      <c r="C450" t="s">
        <v>1009</v>
      </c>
    </row>
    <row r="451" spans="1:3">
      <c r="A451" t="s">
        <v>58</v>
      </c>
      <c r="B451" t="s">
        <v>576</v>
      </c>
      <c r="C451" t="s">
        <v>1010</v>
      </c>
    </row>
    <row r="452" spans="1:3">
      <c r="A452" t="s">
        <v>58</v>
      </c>
      <c r="B452" t="s">
        <v>577</v>
      </c>
      <c r="C452" t="s">
        <v>1011</v>
      </c>
    </row>
    <row r="453" spans="1:3">
      <c r="A453" t="s">
        <v>58</v>
      </c>
      <c r="B453" t="s">
        <v>157</v>
      </c>
      <c r="C453" t="s">
        <v>1012</v>
      </c>
    </row>
    <row r="454" spans="1:3">
      <c r="A454" t="s">
        <v>58</v>
      </c>
      <c r="B454" t="s">
        <v>156</v>
      </c>
      <c r="C454" t="s">
        <v>1013</v>
      </c>
    </row>
    <row r="455" spans="1:3">
      <c r="A455" t="s">
        <v>58</v>
      </c>
      <c r="B455" t="s">
        <v>161</v>
      </c>
      <c r="C455" t="s">
        <v>16</v>
      </c>
    </row>
    <row r="456" spans="1:3">
      <c r="A456" t="s">
        <v>58</v>
      </c>
      <c r="B456" t="s">
        <v>159</v>
      </c>
      <c r="C456" t="s">
        <v>1014</v>
      </c>
    </row>
    <row r="457" spans="1:3">
      <c r="A457" s="2" t="s">
        <v>58</v>
      </c>
      <c r="B457" t="s">
        <v>413</v>
      </c>
      <c r="C457" t="s">
        <v>719</v>
      </c>
    </row>
    <row r="458" spans="1:3">
      <c r="A458" s="2" t="s">
        <v>58</v>
      </c>
      <c r="B458" t="s">
        <v>470</v>
      </c>
      <c r="C458" t="s">
        <v>720</v>
      </c>
    </row>
    <row r="459" spans="1:3">
      <c r="A459" s="2" t="s">
        <v>58</v>
      </c>
      <c r="B459" t="s">
        <v>468</v>
      </c>
      <c r="C459" t="s">
        <v>721</v>
      </c>
    </row>
    <row r="460" spans="1:3">
      <c r="A460" t="s">
        <v>58</v>
      </c>
      <c r="B460" t="s">
        <v>193</v>
      </c>
      <c r="C460" t="s">
        <v>1015</v>
      </c>
    </row>
    <row r="461" spans="1:3">
      <c r="A461" t="s">
        <v>58</v>
      </c>
      <c r="B461" t="s">
        <v>162</v>
      </c>
      <c r="C461" t="s">
        <v>1016</v>
      </c>
    </row>
    <row r="462" spans="1:3">
      <c r="A462" t="s">
        <v>58</v>
      </c>
      <c r="B462" t="s">
        <v>254</v>
      </c>
      <c r="C462" t="s">
        <v>1017</v>
      </c>
    </row>
    <row r="463" spans="1:3">
      <c r="A463" t="s">
        <v>58</v>
      </c>
      <c r="B463" t="s">
        <v>252</v>
      </c>
      <c r="C463" t="s">
        <v>1018</v>
      </c>
    </row>
    <row r="464" spans="1:3">
      <c r="A464" t="s">
        <v>58</v>
      </c>
      <c r="B464" t="s">
        <v>248</v>
      </c>
      <c r="C464" t="s">
        <v>1019</v>
      </c>
    </row>
    <row r="465" spans="1:3">
      <c r="A465" t="s">
        <v>58</v>
      </c>
      <c r="B465" t="s">
        <v>260</v>
      </c>
      <c r="C465" t="s">
        <v>1020</v>
      </c>
    </row>
    <row r="466" spans="1:3">
      <c r="A466" t="s">
        <v>58</v>
      </c>
      <c r="B466" t="s">
        <v>160</v>
      </c>
      <c r="C466" t="s">
        <v>12</v>
      </c>
    </row>
    <row r="467" spans="1:3">
      <c r="A467" t="s">
        <v>58</v>
      </c>
      <c r="B467" t="s">
        <v>434</v>
      </c>
      <c r="C467" t="s">
        <v>1021</v>
      </c>
    </row>
    <row r="468" spans="1:3">
      <c r="A468" t="s">
        <v>58</v>
      </c>
      <c r="B468" t="s">
        <v>155</v>
      </c>
      <c r="C468" t="s">
        <v>1022</v>
      </c>
    </row>
    <row r="469" spans="1:3">
      <c r="A469" t="s">
        <v>58</v>
      </c>
      <c r="B469" t="s">
        <v>189</v>
      </c>
      <c r="C469" t="s">
        <v>1023</v>
      </c>
    </row>
    <row r="470" spans="1:3">
      <c r="A470" t="s">
        <v>58</v>
      </c>
      <c r="B470" t="s">
        <v>190</v>
      </c>
      <c r="C470" t="s">
        <v>1024</v>
      </c>
    </row>
    <row r="471" spans="1:3">
      <c r="A471" t="s">
        <v>58</v>
      </c>
      <c r="B471" t="s">
        <v>149</v>
      </c>
      <c r="C471" t="s">
        <v>1025</v>
      </c>
    </row>
    <row r="472" spans="1:3">
      <c r="A472" t="s">
        <v>58</v>
      </c>
      <c r="B472" t="s">
        <v>158</v>
      </c>
      <c r="C472" t="s">
        <v>1026</v>
      </c>
    </row>
    <row r="473" spans="1:3">
      <c r="A473" t="s">
        <v>58</v>
      </c>
      <c r="B473" t="s">
        <v>578</v>
      </c>
      <c r="C473" t="s">
        <v>1027</v>
      </c>
    </row>
    <row r="474" spans="1:3">
      <c r="A474" t="s">
        <v>58</v>
      </c>
      <c r="B474" t="s">
        <v>246</v>
      </c>
      <c r="C474" t="s">
        <v>1028</v>
      </c>
    </row>
    <row r="475" spans="1:3">
      <c r="A475" t="s">
        <v>58</v>
      </c>
      <c r="B475" t="s">
        <v>192</v>
      </c>
      <c r="C475" t="s">
        <v>1029</v>
      </c>
    </row>
    <row r="476" spans="1:3">
      <c r="A476" t="s">
        <v>62</v>
      </c>
      <c r="B476" t="s">
        <v>209</v>
      </c>
      <c r="C476" t="s">
        <v>1030</v>
      </c>
    </row>
    <row r="477" spans="1:3">
      <c r="A477" t="s">
        <v>62</v>
      </c>
      <c r="B477" t="s">
        <v>235</v>
      </c>
      <c r="C477" t="s">
        <v>1031</v>
      </c>
    </row>
    <row r="478" spans="1:3">
      <c r="A478" t="s">
        <v>62</v>
      </c>
      <c r="B478" t="s">
        <v>204</v>
      </c>
      <c r="C478" t="s">
        <v>1032</v>
      </c>
    </row>
    <row r="479" spans="1:3">
      <c r="A479" t="s">
        <v>62</v>
      </c>
      <c r="B479" t="s">
        <v>201</v>
      </c>
      <c r="C479" t="s">
        <v>1033</v>
      </c>
    </row>
    <row r="480" spans="1:3">
      <c r="A480" t="s">
        <v>62</v>
      </c>
      <c r="B480" t="s">
        <v>200</v>
      </c>
      <c r="C480" t="s">
        <v>1034</v>
      </c>
    </row>
    <row r="481" spans="1:3">
      <c r="A481" t="s">
        <v>62</v>
      </c>
      <c r="B481" t="s">
        <v>199</v>
      </c>
      <c r="C481" t="s">
        <v>1035</v>
      </c>
    </row>
    <row r="482" spans="1:3">
      <c r="A482" t="s">
        <v>62</v>
      </c>
      <c r="B482" t="s">
        <v>198</v>
      </c>
      <c r="C482" t="s">
        <v>1036</v>
      </c>
    </row>
    <row r="483" spans="1:3">
      <c r="A483" t="s">
        <v>62</v>
      </c>
      <c r="B483" t="s">
        <v>196</v>
      </c>
      <c r="C483" t="s">
        <v>1037</v>
      </c>
    </row>
    <row r="484" spans="1:3">
      <c r="A484" t="s">
        <v>62</v>
      </c>
      <c r="B484" t="s">
        <v>197</v>
      </c>
      <c r="C484" t="s">
        <v>1038</v>
      </c>
    </row>
    <row r="485" spans="1:3">
      <c r="A485" t="s">
        <v>62</v>
      </c>
      <c r="B485" t="s">
        <v>216</v>
      </c>
      <c r="C485" t="s">
        <v>1039</v>
      </c>
    </row>
    <row r="486" spans="1:3">
      <c r="A486" t="s">
        <v>62</v>
      </c>
      <c r="B486" t="s">
        <v>210</v>
      </c>
      <c r="C486" t="s">
        <v>1040</v>
      </c>
    </row>
    <row r="487" spans="1:3">
      <c r="A487" t="s">
        <v>62</v>
      </c>
      <c r="B487" t="s">
        <v>217</v>
      </c>
      <c r="C487" t="s">
        <v>1041</v>
      </c>
    </row>
    <row r="488" spans="1:3">
      <c r="A488" t="s">
        <v>62</v>
      </c>
      <c r="B488" t="s">
        <v>233</v>
      </c>
      <c r="C488" t="s">
        <v>1042</v>
      </c>
    </row>
    <row r="489" spans="1:3">
      <c r="A489" t="s">
        <v>62</v>
      </c>
      <c r="B489" t="s">
        <v>202</v>
      </c>
      <c r="C489" t="s">
        <v>34</v>
      </c>
    </row>
    <row r="490" spans="1:3">
      <c r="A490" t="s">
        <v>62</v>
      </c>
      <c r="B490" t="s">
        <v>226</v>
      </c>
      <c r="C490" t="s">
        <v>1043</v>
      </c>
    </row>
    <row r="491" spans="1:3">
      <c r="A491" t="s">
        <v>62</v>
      </c>
      <c r="B491" t="s">
        <v>234</v>
      </c>
      <c r="C491" t="s">
        <v>1044</v>
      </c>
    </row>
    <row r="492" spans="1:3">
      <c r="A492" t="s">
        <v>62</v>
      </c>
      <c r="B492" t="s">
        <v>230</v>
      </c>
      <c r="C492" t="s">
        <v>52</v>
      </c>
    </row>
    <row r="493" spans="1:3">
      <c r="A493" t="s">
        <v>62</v>
      </c>
      <c r="B493" t="s">
        <v>231</v>
      </c>
      <c r="C493" t="s">
        <v>1045</v>
      </c>
    </row>
    <row r="494" spans="1:3">
      <c r="A494" t="s">
        <v>62</v>
      </c>
      <c r="B494" t="s">
        <v>205</v>
      </c>
      <c r="C494" t="s">
        <v>1046</v>
      </c>
    </row>
    <row r="495" spans="1:3">
      <c r="A495" t="s">
        <v>62</v>
      </c>
      <c r="B495" t="s">
        <v>203</v>
      </c>
      <c r="C495" t="s">
        <v>1047</v>
      </c>
    </row>
    <row r="496" spans="1:3">
      <c r="A496" t="s">
        <v>62</v>
      </c>
      <c r="B496" t="s">
        <v>207</v>
      </c>
      <c r="C496" t="s">
        <v>1048</v>
      </c>
    </row>
    <row r="497" spans="1:3">
      <c r="A497" t="s">
        <v>62</v>
      </c>
      <c r="B497" t="s">
        <v>211</v>
      </c>
      <c r="C497" t="s">
        <v>1049</v>
      </c>
    </row>
    <row r="498" spans="1:3">
      <c r="A498" t="s">
        <v>62</v>
      </c>
      <c r="B498" t="s">
        <v>212</v>
      </c>
      <c r="C498" t="s">
        <v>1050</v>
      </c>
    </row>
    <row r="499" spans="1:3">
      <c r="A499" t="s">
        <v>62</v>
      </c>
      <c r="B499" t="s">
        <v>215</v>
      </c>
      <c r="C499" t="s">
        <v>1051</v>
      </c>
    </row>
    <row r="500" spans="1:3">
      <c r="A500" t="s">
        <v>62</v>
      </c>
      <c r="B500" t="s">
        <v>222</v>
      </c>
      <c r="C500" t="s">
        <v>1052</v>
      </c>
    </row>
    <row r="501" spans="1:3">
      <c r="A501" t="s">
        <v>62</v>
      </c>
      <c r="B501" t="s">
        <v>214</v>
      </c>
      <c r="C501" t="s">
        <v>1053</v>
      </c>
    </row>
    <row r="502" spans="1:3">
      <c r="A502" t="s">
        <v>62</v>
      </c>
      <c r="B502" t="s">
        <v>221</v>
      </c>
      <c r="C502" t="s">
        <v>1054</v>
      </c>
    </row>
    <row r="503" spans="1:3">
      <c r="A503" t="s">
        <v>62</v>
      </c>
      <c r="B503" t="s">
        <v>220</v>
      </c>
      <c r="C503" t="s">
        <v>1055</v>
      </c>
    </row>
    <row r="504" spans="1:3">
      <c r="A504" t="s">
        <v>62</v>
      </c>
      <c r="B504" t="s">
        <v>224</v>
      </c>
      <c r="C504" t="s">
        <v>1056</v>
      </c>
    </row>
    <row r="505" spans="1:3">
      <c r="A505" t="s">
        <v>62</v>
      </c>
      <c r="B505" t="s">
        <v>228</v>
      </c>
      <c r="C505" t="s">
        <v>1057</v>
      </c>
    </row>
    <row r="506" spans="1:3">
      <c r="A506" t="s">
        <v>62</v>
      </c>
      <c r="B506" t="s">
        <v>239</v>
      </c>
      <c r="C506" t="s">
        <v>35</v>
      </c>
    </row>
    <row r="507" spans="1:3">
      <c r="A507" t="s">
        <v>62</v>
      </c>
      <c r="B507" t="s">
        <v>238</v>
      </c>
      <c r="C507" t="s">
        <v>36</v>
      </c>
    </row>
    <row r="508" spans="1:3">
      <c r="A508" t="s">
        <v>62</v>
      </c>
      <c r="B508" t="s">
        <v>242</v>
      </c>
      <c r="C508" t="s">
        <v>37</v>
      </c>
    </row>
    <row r="509" spans="1:3">
      <c r="A509" t="s">
        <v>62</v>
      </c>
      <c r="B509" t="s">
        <v>240</v>
      </c>
      <c r="C509" t="s">
        <v>1058</v>
      </c>
    </row>
    <row r="510" spans="1:3">
      <c r="A510" t="s">
        <v>62</v>
      </c>
      <c r="B510" t="s">
        <v>208</v>
      </c>
      <c r="C510" t="s">
        <v>1059</v>
      </c>
    </row>
    <row r="511" spans="1:3">
      <c r="A511" t="s">
        <v>62</v>
      </c>
      <c r="B511" t="s">
        <v>219</v>
      </c>
      <c r="C511" t="s">
        <v>1060</v>
      </c>
    </row>
    <row r="512" spans="1:3">
      <c r="A512" t="s">
        <v>62</v>
      </c>
      <c r="B512" t="s">
        <v>241</v>
      </c>
      <c r="C512" t="s">
        <v>1061</v>
      </c>
    </row>
    <row r="513" spans="1:3">
      <c r="A513" t="s">
        <v>62</v>
      </c>
      <c r="B513" t="s">
        <v>227</v>
      </c>
      <c r="C513" t="s">
        <v>1062</v>
      </c>
    </row>
    <row r="514" spans="1:3">
      <c r="A514" t="s">
        <v>62</v>
      </c>
      <c r="B514" t="s">
        <v>236</v>
      </c>
      <c r="C514" t="s">
        <v>1063</v>
      </c>
    </row>
    <row r="515" spans="1:3">
      <c r="A515" t="s">
        <v>62</v>
      </c>
      <c r="B515" t="s">
        <v>229</v>
      </c>
      <c r="C515" t="s">
        <v>1064</v>
      </c>
    </row>
    <row r="516" spans="1:3">
      <c r="A516" t="s">
        <v>62</v>
      </c>
      <c r="B516" t="s">
        <v>232</v>
      </c>
      <c r="C516" t="s">
        <v>1065</v>
      </c>
    </row>
    <row r="517" spans="1:3">
      <c r="A517" t="s">
        <v>62</v>
      </c>
      <c r="B517" t="s">
        <v>223</v>
      </c>
      <c r="C517" t="s">
        <v>1066</v>
      </c>
    </row>
    <row r="518" spans="1:3">
      <c r="A518" t="s">
        <v>62</v>
      </c>
      <c r="B518" t="s">
        <v>237</v>
      </c>
      <c r="C518" t="s">
        <v>1067</v>
      </c>
    </row>
    <row r="519" spans="1:3">
      <c r="A519" t="s">
        <v>62</v>
      </c>
      <c r="B519" t="s">
        <v>218</v>
      </c>
      <c r="C519" t="s">
        <v>1068</v>
      </c>
    </row>
    <row r="520" spans="1:3">
      <c r="A520" t="s">
        <v>62</v>
      </c>
      <c r="B520" t="s">
        <v>206</v>
      </c>
      <c r="C520" t="s">
        <v>1069</v>
      </c>
    </row>
    <row r="521" spans="1:3">
      <c r="A521" t="s">
        <v>62</v>
      </c>
      <c r="B521" t="s">
        <v>213</v>
      </c>
      <c r="C521" t="s">
        <v>1070</v>
      </c>
    </row>
    <row r="522" spans="1:3">
      <c r="A522" t="s">
        <v>62</v>
      </c>
      <c r="B522" t="s">
        <v>225</v>
      </c>
      <c r="C522" t="s">
        <v>1071</v>
      </c>
    </row>
  </sheetData>
  <sheetProtection sheet="1" objects="1" scenarios="1"/>
  <sortState xmlns:xlrd2="http://schemas.microsoft.com/office/spreadsheetml/2017/richdata2" ref="A2:C522">
    <sortCondition ref="A2:A522"/>
    <sortCondition ref="B2:B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dimension ref="A1:E218"/>
  <sheetViews>
    <sheetView zoomScale="120" zoomScaleNormal="120" workbookViewId="0">
      <selection activeCell="C1" sqref="C1:E1048576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9" t="s">
        <v>57</v>
      </c>
      <c r="B1" s="68" t="s">
        <v>1290</v>
      </c>
      <c r="C1" s="68" t="s">
        <v>1146</v>
      </c>
      <c r="D1" s="68" t="s">
        <v>1145</v>
      </c>
      <c r="E1" s="69" t="s">
        <v>1154</v>
      </c>
    </row>
    <row r="2" spans="1:5" ht="15">
      <c r="A2" s="2" t="s">
        <v>1253</v>
      </c>
      <c r="B2" s="26" t="s">
        <v>1155</v>
      </c>
      <c r="C2" s="65" t="s">
        <v>1357</v>
      </c>
      <c r="D2" s="65" t="s">
        <v>1358</v>
      </c>
      <c r="E2" s="65" t="s">
        <v>1359</v>
      </c>
    </row>
    <row r="3" spans="1:5" ht="15">
      <c r="A3" s="2" t="s">
        <v>1253</v>
      </c>
      <c r="B3" s="26" t="s">
        <v>1156</v>
      </c>
      <c r="C3" s="65" t="s">
        <v>1360</v>
      </c>
      <c r="D3" s="65" t="s">
        <v>1361</v>
      </c>
      <c r="E3" s="65" t="s">
        <v>1362</v>
      </c>
    </row>
    <row r="4" spans="1:5" ht="15">
      <c r="A4" s="2" t="s">
        <v>1253</v>
      </c>
      <c r="B4" s="26" t="s">
        <v>1157</v>
      </c>
      <c r="C4" s="65" t="s">
        <v>1363</v>
      </c>
      <c r="D4" s="65" t="s">
        <v>1364</v>
      </c>
      <c r="E4" s="65" t="s">
        <v>1365</v>
      </c>
    </row>
    <row r="5" spans="1:5" ht="15">
      <c r="A5" s="2" t="s">
        <v>1253</v>
      </c>
      <c r="B5" s="26" t="s">
        <v>1158</v>
      </c>
      <c r="C5" s="65" t="s">
        <v>1366</v>
      </c>
      <c r="D5" s="65" t="s">
        <v>1367</v>
      </c>
      <c r="E5" s="65" t="s">
        <v>1368</v>
      </c>
    </row>
    <row r="6" spans="1:5" ht="15">
      <c r="A6" s="2" t="s">
        <v>1253</v>
      </c>
      <c r="B6" s="26" t="s">
        <v>1159</v>
      </c>
      <c r="C6" s="65" t="s">
        <v>1369</v>
      </c>
      <c r="D6" s="65" t="s">
        <v>1370</v>
      </c>
      <c r="E6" s="65" t="s">
        <v>1371</v>
      </c>
    </row>
    <row r="7" spans="1:5" ht="15">
      <c r="A7" s="2" t="s">
        <v>1253</v>
      </c>
      <c r="B7" s="26" t="s">
        <v>1160</v>
      </c>
      <c r="C7" s="65" t="s">
        <v>1372</v>
      </c>
      <c r="D7" s="65" t="s">
        <v>1373</v>
      </c>
      <c r="E7" s="65" t="s">
        <v>1374</v>
      </c>
    </row>
    <row r="8" spans="1:5" ht="15">
      <c r="A8" s="2" t="s">
        <v>1253</v>
      </c>
      <c r="B8" s="26" t="s">
        <v>1161</v>
      </c>
      <c r="C8" s="65" t="s">
        <v>1375</v>
      </c>
      <c r="D8" s="65" t="s">
        <v>1376</v>
      </c>
      <c r="E8" s="65" t="s">
        <v>1377</v>
      </c>
    </row>
    <row r="9" spans="1:5" ht="15">
      <c r="A9" s="2" t="s">
        <v>1253</v>
      </c>
      <c r="B9" s="26" t="s">
        <v>1162</v>
      </c>
      <c r="C9" s="65" t="s">
        <v>1378</v>
      </c>
      <c r="D9" s="65" t="s">
        <v>1379</v>
      </c>
      <c r="E9" s="65" t="s">
        <v>1380</v>
      </c>
    </row>
    <row r="10" spans="1:5" ht="15">
      <c r="A10" s="2" t="s">
        <v>1253</v>
      </c>
      <c r="B10" s="26" t="s">
        <v>1163</v>
      </c>
      <c r="C10" s="65" t="s">
        <v>1381</v>
      </c>
      <c r="D10" s="65" t="s">
        <v>1382</v>
      </c>
      <c r="E10" s="65" t="s">
        <v>1383</v>
      </c>
    </row>
    <row r="11" spans="1:5" ht="15">
      <c r="A11" s="2" t="s">
        <v>1253</v>
      </c>
      <c r="B11" s="26" t="s">
        <v>1164</v>
      </c>
      <c r="C11" s="65" t="s">
        <v>1384</v>
      </c>
      <c r="D11" s="65" t="s">
        <v>1385</v>
      </c>
      <c r="E11" s="65" t="s">
        <v>1386</v>
      </c>
    </row>
    <row r="12" spans="1:5" ht="15">
      <c r="A12" s="2" t="s">
        <v>1253</v>
      </c>
      <c r="B12" s="26" t="s">
        <v>1165</v>
      </c>
      <c r="C12" s="65" t="s">
        <v>1387</v>
      </c>
      <c r="D12" s="65" t="s">
        <v>1388</v>
      </c>
      <c r="E12" s="65" t="s">
        <v>1389</v>
      </c>
    </row>
    <row r="13" spans="1:5" ht="15">
      <c r="A13" s="2" t="s">
        <v>1253</v>
      </c>
      <c r="B13" s="26" t="s">
        <v>1166</v>
      </c>
      <c r="C13" s="65" t="s">
        <v>1390</v>
      </c>
      <c r="D13" s="65" t="s">
        <v>1391</v>
      </c>
      <c r="E13" s="65" t="s">
        <v>1392</v>
      </c>
    </row>
    <row r="14" spans="1:5" ht="15">
      <c r="A14" s="2" t="s">
        <v>1253</v>
      </c>
      <c r="B14" s="26" t="s">
        <v>1167</v>
      </c>
      <c r="C14" s="65" t="s">
        <v>1393</v>
      </c>
      <c r="D14" s="65" t="s">
        <v>1394</v>
      </c>
      <c r="E14" s="65" t="s">
        <v>1395</v>
      </c>
    </row>
    <row r="15" spans="1:5" ht="15">
      <c r="A15" s="2" t="s">
        <v>1253</v>
      </c>
      <c r="B15" s="26" t="s">
        <v>1168</v>
      </c>
      <c r="C15" s="65" t="s">
        <v>1396</v>
      </c>
      <c r="D15" s="65" t="s">
        <v>1397</v>
      </c>
      <c r="E15" s="65" t="s">
        <v>1398</v>
      </c>
    </row>
    <row r="16" spans="1:5" ht="15">
      <c r="A16" s="2" t="s">
        <v>1253</v>
      </c>
      <c r="B16" s="26" t="s">
        <v>1169</v>
      </c>
      <c r="C16" s="65" t="s">
        <v>1399</v>
      </c>
      <c r="D16" s="65" t="s">
        <v>1400</v>
      </c>
      <c r="E16" s="65" t="s">
        <v>1401</v>
      </c>
    </row>
    <row r="17" spans="1:5" ht="15">
      <c r="A17" s="2" t="s">
        <v>1253</v>
      </c>
      <c r="B17" s="26" t="s">
        <v>1170</v>
      </c>
      <c r="C17" s="65" t="s">
        <v>1402</v>
      </c>
      <c r="D17" s="65" t="s">
        <v>1403</v>
      </c>
      <c r="E17" s="65" t="s">
        <v>1404</v>
      </c>
    </row>
    <row r="18" spans="1:5" ht="15">
      <c r="A18" s="2" t="s">
        <v>1253</v>
      </c>
      <c r="B18" s="26" t="s">
        <v>1171</v>
      </c>
      <c r="C18" s="65" t="s">
        <v>1405</v>
      </c>
      <c r="D18" s="65" t="s">
        <v>1406</v>
      </c>
      <c r="E18" s="65" t="s">
        <v>1407</v>
      </c>
    </row>
    <row r="19" spans="1:5" ht="15">
      <c r="A19" s="2" t="s">
        <v>1253</v>
      </c>
      <c r="B19" s="26" t="s">
        <v>1172</v>
      </c>
      <c r="C19" s="65" t="s">
        <v>1408</v>
      </c>
      <c r="D19" s="65" t="s">
        <v>1409</v>
      </c>
      <c r="E19" s="65" t="s">
        <v>1410</v>
      </c>
    </row>
    <row r="20" spans="1:5" ht="15">
      <c r="A20" s="2" t="s">
        <v>1253</v>
      </c>
      <c r="B20" s="26" t="s">
        <v>1173</v>
      </c>
      <c r="C20" s="65" t="s">
        <v>1411</v>
      </c>
      <c r="D20" s="65" t="s">
        <v>1412</v>
      </c>
      <c r="E20" s="65" t="s">
        <v>1413</v>
      </c>
    </row>
    <row r="21" spans="1:5" ht="15">
      <c r="A21" s="2" t="s">
        <v>1253</v>
      </c>
      <c r="B21" s="26" t="s">
        <v>1174</v>
      </c>
      <c r="C21" s="65" t="s">
        <v>1414</v>
      </c>
      <c r="D21" s="65" t="s">
        <v>1415</v>
      </c>
      <c r="E21" s="65" t="s">
        <v>1416</v>
      </c>
    </row>
    <row r="22" spans="1:5" ht="15">
      <c r="A22" s="2" t="s">
        <v>1253</v>
      </c>
      <c r="B22" s="26" t="s">
        <v>1175</v>
      </c>
      <c r="C22" s="65" t="s">
        <v>1417</v>
      </c>
      <c r="D22" s="65" t="s">
        <v>1418</v>
      </c>
      <c r="E22" s="65" t="s">
        <v>1419</v>
      </c>
    </row>
    <row r="23" spans="1:5" ht="15">
      <c r="A23" s="2" t="s">
        <v>1253</v>
      </c>
      <c r="B23" s="26" t="s">
        <v>1176</v>
      </c>
      <c r="C23" s="65" t="s">
        <v>1420</v>
      </c>
      <c r="D23" s="65" t="s">
        <v>1421</v>
      </c>
      <c r="E23" s="65" t="s">
        <v>1422</v>
      </c>
    </row>
    <row r="24" spans="1:5" ht="15">
      <c r="A24" s="2" t="s">
        <v>1253</v>
      </c>
      <c r="B24" s="26" t="s">
        <v>1177</v>
      </c>
      <c r="C24" s="65" t="s">
        <v>1423</v>
      </c>
      <c r="D24" s="65" t="s">
        <v>1424</v>
      </c>
      <c r="E24" s="65" t="s">
        <v>1425</v>
      </c>
    </row>
    <row r="25" spans="1:5" ht="15">
      <c r="A25" s="2" t="s">
        <v>1253</v>
      </c>
      <c r="B25" s="26" t="s">
        <v>1178</v>
      </c>
      <c r="C25" s="65" t="s">
        <v>1426</v>
      </c>
      <c r="D25" s="65" t="s">
        <v>1427</v>
      </c>
      <c r="E25" s="65" t="s">
        <v>1428</v>
      </c>
    </row>
    <row r="26" spans="1:5" ht="15">
      <c r="A26" s="2" t="s">
        <v>1253</v>
      </c>
      <c r="B26" s="26" t="s">
        <v>1179</v>
      </c>
      <c r="C26" s="65" t="s">
        <v>1429</v>
      </c>
      <c r="D26" s="65" t="s">
        <v>1430</v>
      </c>
      <c r="E26" s="65" t="s">
        <v>1431</v>
      </c>
    </row>
    <row r="27" spans="1:5" ht="15">
      <c r="A27" s="2" t="s">
        <v>1253</v>
      </c>
      <c r="B27" s="26" t="s">
        <v>1180</v>
      </c>
      <c r="C27" s="65" t="s">
        <v>1432</v>
      </c>
      <c r="D27" s="65" t="s">
        <v>1433</v>
      </c>
      <c r="E27" s="65" t="s">
        <v>1434</v>
      </c>
    </row>
    <row r="28" spans="1:5" ht="15">
      <c r="A28" s="2" t="s">
        <v>1253</v>
      </c>
      <c r="B28" s="26" t="s">
        <v>1181</v>
      </c>
      <c r="C28" s="65" t="s">
        <v>1435</v>
      </c>
      <c r="D28" s="65" t="s">
        <v>1436</v>
      </c>
      <c r="E28" s="65" t="s">
        <v>1437</v>
      </c>
    </row>
    <row r="29" spans="1:5" ht="15">
      <c r="A29" s="2" t="s">
        <v>1253</v>
      </c>
      <c r="B29" s="26" t="s">
        <v>1182</v>
      </c>
      <c r="C29" s="65" t="s">
        <v>1438</v>
      </c>
      <c r="D29" s="65" t="s">
        <v>1439</v>
      </c>
      <c r="E29" s="65" t="s">
        <v>1440</v>
      </c>
    </row>
    <row r="30" spans="1:5" ht="15">
      <c r="A30" s="2" t="s">
        <v>1253</v>
      </c>
      <c r="B30" s="26" t="s">
        <v>1183</v>
      </c>
      <c r="C30" s="65" t="s">
        <v>1441</v>
      </c>
      <c r="D30" s="65" t="s">
        <v>1442</v>
      </c>
      <c r="E30" s="65" t="s">
        <v>1443</v>
      </c>
    </row>
    <row r="31" spans="1:5" ht="15">
      <c r="A31" s="2" t="s">
        <v>1253</v>
      </c>
      <c r="B31" s="26" t="s">
        <v>1184</v>
      </c>
      <c r="C31" s="65" t="s">
        <v>1444</v>
      </c>
      <c r="D31" s="65" t="s">
        <v>1445</v>
      </c>
      <c r="E31" s="65" t="s">
        <v>1446</v>
      </c>
    </row>
    <row r="32" spans="1:5" ht="15">
      <c r="A32" s="2" t="s">
        <v>1253</v>
      </c>
      <c r="B32" s="26" t="s">
        <v>1185</v>
      </c>
      <c r="C32" s="65" t="s">
        <v>1447</v>
      </c>
      <c r="D32" s="65" t="s">
        <v>1448</v>
      </c>
      <c r="E32" s="65" t="s">
        <v>1449</v>
      </c>
    </row>
    <row r="33" spans="1:5" ht="15">
      <c r="A33" s="2" t="s">
        <v>1253</v>
      </c>
      <c r="B33" s="26" t="s">
        <v>1186</v>
      </c>
      <c r="C33" s="65" t="s">
        <v>1450</v>
      </c>
      <c r="D33" s="65" t="s">
        <v>1451</v>
      </c>
      <c r="E33" s="65" t="s">
        <v>1452</v>
      </c>
    </row>
    <row r="34" spans="1:5" ht="15">
      <c r="A34" s="2" t="s">
        <v>1253</v>
      </c>
      <c r="B34" s="26" t="s">
        <v>1187</v>
      </c>
      <c r="C34" s="65" t="s">
        <v>1453</v>
      </c>
      <c r="D34" s="65" t="s">
        <v>1454</v>
      </c>
      <c r="E34" s="65" t="s">
        <v>1455</v>
      </c>
    </row>
    <row r="35" spans="1:5" ht="15">
      <c r="A35" s="2" t="s">
        <v>1253</v>
      </c>
      <c r="B35" s="26" t="s">
        <v>1188</v>
      </c>
      <c r="C35" s="65" t="s">
        <v>1456</v>
      </c>
      <c r="D35" s="65" t="s">
        <v>1457</v>
      </c>
      <c r="E35" s="65" t="s">
        <v>1458</v>
      </c>
    </row>
    <row r="36" spans="1:5" ht="15">
      <c r="A36" s="2" t="s">
        <v>1253</v>
      </c>
      <c r="B36" s="26" t="s">
        <v>1134</v>
      </c>
      <c r="C36" s="65" t="s">
        <v>1459</v>
      </c>
      <c r="D36" s="65" t="s">
        <v>1460</v>
      </c>
      <c r="E36" s="65" t="s">
        <v>1461</v>
      </c>
    </row>
    <row r="37" spans="1:5" ht="15">
      <c r="A37" s="2" t="s">
        <v>1253</v>
      </c>
      <c r="B37" s="26" t="s">
        <v>1189</v>
      </c>
      <c r="C37" s="65" t="s">
        <v>1462</v>
      </c>
      <c r="D37" s="65" t="s">
        <v>1463</v>
      </c>
      <c r="E37" s="65" t="s">
        <v>1464</v>
      </c>
    </row>
    <row r="38" spans="1:5" ht="15">
      <c r="A38" s="2" t="s">
        <v>1253</v>
      </c>
      <c r="B38" s="26" t="s">
        <v>1190</v>
      </c>
      <c r="C38" s="65" t="s">
        <v>1465</v>
      </c>
      <c r="D38" s="65" t="s">
        <v>1466</v>
      </c>
      <c r="E38" s="65" t="s">
        <v>1467</v>
      </c>
    </row>
    <row r="39" spans="1:5" ht="15">
      <c r="A39" s="2" t="s">
        <v>1253</v>
      </c>
      <c r="B39" s="26" t="s">
        <v>1191</v>
      </c>
      <c r="C39" s="65" t="s">
        <v>1468</v>
      </c>
      <c r="D39" s="65" t="s">
        <v>1469</v>
      </c>
      <c r="E39" s="65" t="s">
        <v>1470</v>
      </c>
    </row>
    <row r="40" spans="1:5" ht="15">
      <c r="A40" s="2" t="s">
        <v>1253</v>
      </c>
      <c r="B40" s="26" t="s">
        <v>1192</v>
      </c>
      <c r="C40" s="65" t="s">
        <v>1471</v>
      </c>
      <c r="D40" s="65" t="s">
        <v>1472</v>
      </c>
      <c r="E40" s="65" t="s">
        <v>1473</v>
      </c>
    </row>
    <row r="41" spans="1:5" ht="15">
      <c r="A41" s="2" t="s">
        <v>1253</v>
      </c>
      <c r="B41" s="26" t="s">
        <v>1193</v>
      </c>
      <c r="C41" s="65" t="s">
        <v>1474</v>
      </c>
      <c r="D41" s="65" t="s">
        <v>1475</v>
      </c>
      <c r="E41" s="65" t="s">
        <v>1476</v>
      </c>
    </row>
    <row r="42" spans="1:5" ht="15">
      <c r="A42" s="2" t="s">
        <v>1253</v>
      </c>
      <c r="B42" s="26" t="s">
        <v>1194</v>
      </c>
      <c r="C42" s="65" t="s">
        <v>1477</v>
      </c>
      <c r="D42" s="65" t="s">
        <v>1478</v>
      </c>
      <c r="E42" s="65" t="s">
        <v>1479</v>
      </c>
    </row>
    <row r="43" spans="1:5" ht="15">
      <c r="A43" s="2" t="s">
        <v>1253</v>
      </c>
      <c r="B43" s="26" t="s">
        <v>1195</v>
      </c>
      <c r="C43" s="65" t="s">
        <v>1480</v>
      </c>
      <c r="D43" s="65" t="s">
        <v>1481</v>
      </c>
      <c r="E43" s="65" t="s">
        <v>1482</v>
      </c>
    </row>
    <row r="44" spans="1:5" ht="15">
      <c r="A44" s="2" t="s">
        <v>1253</v>
      </c>
      <c r="B44" s="26" t="s">
        <v>1196</v>
      </c>
      <c r="C44" s="65" t="s">
        <v>1483</v>
      </c>
      <c r="D44" s="65" t="s">
        <v>1484</v>
      </c>
      <c r="E44" s="65" t="s">
        <v>1485</v>
      </c>
    </row>
    <row r="45" spans="1:5" ht="15">
      <c r="A45" s="2" t="s">
        <v>1253</v>
      </c>
      <c r="B45" s="26" t="s">
        <v>1197</v>
      </c>
      <c r="C45" s="65" t="s">
        <v>1486</v>
      </c>
      <c r="D45" s="65" t="s">
        <v>1487</v>
      </c>
      <c r="E45" s="65" t="s">
        <v>1488</v>
      </c>
    </row>
    <row r="46" spans="1:5" ht="15">
      <c r="A46" s="2" t="s">
        <v>1253</v>
      </c>
      <c r="B46" s="26" t="s">
        <v>1198</v>
      </c>
      <c r="C46" s="26" t="s">
        <v>1252</v>
      </c>
      <c r="D46" s="65" t="s">
        <v>1489</v>
      </c>
      <c r="E46" s="65" t="s">
        <v>1490</v>
      </c>
    </row>
    <row r="47" spans="1:5" ht="15">
      <c r="A47" s="2" t="s">
        <v>1253</v>
      </c>
      <c r="B47" s="26" t="s">
        <v>1199</v>
      </c>
      <c r="C47" s="26" t="s">
        <v>1252</v>
      </c>
      <c r="D47" s="65" t="s">
        <v>1491</v>
      </c>
      <c r="E47" s="65" t="s">
        <v>1492</v>
      </c>
    </row>
    <row r="48" spans="1:5" ht="15">
      <c r="A48" s="2" t="s">
        <v>1253</v>
      </c>
      <c r="B48" s="26" t="s">
        <v>1200</v>
      </c>
      <c r="C48" s="26" t="s">
        <v>1252</v>
      </c>
      <c r="D48" s="65" t="s">
        <v>1493</v>
      </c>
      <c r="E48" s="65" t="s">
        <v>1494</v>
      </c>
    </row>
    <row r="49" spans="1:5" ht="15">
      <c r="A49" s="2" t="s">
        <v>1253</v>
      </c>
      <c r="B49" s="26" t="s">
        <v>1201</v>
      </c>
      <c r="C49" s="26" t="s">
        <v>1252</v>
      </c>
      <c r="D49" s="65" t="s">
        <v>1495</v>
      </c>
      <c r="E49" s="65" t="s">
        <v>1496</v>
      </c>
    </row>
    <row r="50" spans="1:5" ht="15">
      <c r="A50" s="2" t="s">
        <v>1253</v>
      </c>
      <c r="B50" s="26" t="s">
        <v>1202</v>
      </c>
      <c r="C50" s="26" t="s">
        <v>1252</v>
      </c>
      <c r="D50" s="65" t="s">
        <v>1497</v>
      </c>
      <c r="E50" s="65" t="s">
        <v>1498</v>
      </c>
    </row>
    <row r="51" spans="1:5" ht="15">
      <c r="A51" s="2" t="s">
        <v>1253</v>
      </c>
      <c r="B51" s="26" t="s">
        <v>1203</v>
      </c>
      <c r="C51" s="26" t="s">
        <v>1252</v>
      </c>
      <c r="D51" s="65" t="s">
        <v>1499</v>
      </c>
      <c r="E51" s="65" t="s">
        <v>1500</v>
      </c>
    </row>
    <row r="52" spans="1:5" ht="15">
      <c r="A52" s="2" t="s">
        <v>1253</v>
      </c>
      <c r="B52" s="26" t="s">
        <v>1204</v>
      </c>
      <c r="C52" s="26" t="s">
        <v>1252</v>
      </c>
      <c r="D52" s="65" t="s">
        <v>1501</v>
      </c>
      <c r="E52" s="65" t="s">
        <v>1502</v>
      </c>
    </row>
    <row r="53" spans="1:5" ht="15">
      <c r="A53" s="2" t="s">
        <v>1253</v>
      </c>
      <c r="B53" s="26" t="s">
        <v>1205</v>
      </c>
      <c r="C53" s="26" t="s">
        <v>1252</v>
      </c>
      <c r="D53" s="65" t="s">
        <v>1503</v>
      </c>
      <c r="E53" s="65" t="s">
        <v>1504</v>
      </c>
    </row>
    <row r="54" spans="1:5" ht="15">
      <c r="A54" s="2" t="s">
        <v>1253</v>
      </c>
      <c r="B54" s="26" t="s">
        <v>1206</v>
      </c>
      <c r="C54" s="26" t="s">
        <v>1252</v>
      </c>
      <c r="D54" s="65" t="s">
        <v>1505</v>
      </c>
      <c r="E54" s="65" t="s">
        <v>1506</v>
      </c>
    </row>
    <row r="55" spans="1:5" ht="15">
      <c r="A55" s="2" t="s">
        <v>1253</v>
      </c>
      <c r="B55" s="26" t="s">
        <v>1207</v>
      </c>
      <c r="C55" s="26" t="s">
        <v>1252</v>
      </c>
      <c r="D55" s="65" t="s">
        <v>1507</v>
      </c>
      <c r="E55" s="65" t="s">
        <v>1508</v>
      </c>
    </row>
    <row r="56" spans="1:5" ht="15">
      <c r="A56" s="2" t="s">
        <v>1253</v>
      </c>
      <c r="B56" s="26" t="s">
        <v>1208</v>
      </c>
      <c r="C56" s="26" t="s">
        <v>1252</v>
      </c>
      <c r="D56" s="65" t="s">
        <v>1509</v>
      </c>
      <c r="E56" s="65" t="s">
        <v>1510</v>
      </c>
    </row>
    <row r="57" spans="1:5" ht="15">
      <c r="A57" s="2" t="s">
        <v>1253</v>
      </c>
      <c r="B57" s="26" t="s">
        <v>1209</v>
      </c>
      <c r="C57" s="26" t="s">
        <v>1252</v>
      </c>
      <c r="D57" s="65" t="s">
        <v>1511</v>
      </c>
      <c r="E57" s="65" t="s">
        <v>1512</v>
      </c>
    </row>
    <row r="58" spans="1:5" ht="15">
      <c r="A58" s="2" t="s">
        <v>1253</v>
      </c>
      <c r="B58" s="26" t="s">
        <v>1210</v>
      </c>
      <c r="C58" s="26" t="s">
        <v>1252</v>
      </c>
      <c r="D58" s="65" t="s">
        <v>1513</v>
      </c>
      <c r="E58" s="65" t="s">
        <v>1514</v>
      </c>
    </row>
    <row r="59" spans="1:5" ht="15">
      <c r="A59" s="2" t="s">
        <v>1253</v>
      </c>
      <c r="B59" s="26" t="s">
        <v>1211</v>
      </c>
      <c r="C59" s="26" t="s">
        <v>1252</v>
      </c>
      <c r="D59" s="65" t="s">
        <v>1515</v>
      </c>
      <c r="E59" s="65" t="s">
        <v>1516</v>
      </c>
    </row>
    <row r="60" spans="1:5" ht="15">
      <c r="A60" s="2" t="s">
        <v>1253</v>
      </c>
      <c r="B60" s="26" t="s">
        <v>1212</v>
      </c>
      <c r="C60" s="26" t="s">
        <v>1252</v>
      </c>
      <c r="D60" s="65" t="s">
        <v>1517</v>
      </c>
      <c r="E60" s="65" t="s">
        <v>1518</v>
      </c>
    </row>
    <row r="61" spans="1:5" ht="15">
      <c r="A61" s="2" t="s">
        <v>1253</v>
      </c>
      <c r="B61" s="26" t="s">
        <v>1213</v>
      </c>
      <c r="C61" s="26" t="s">
        <v>1252</v>
      </c>
      <c r="D61" s="65" t="s">
        <v>1519</v>
      </c>
      <c r="E61" s="65" t="s">
        <v>1520</v>
      </c>
    </row>
    <row r="62" spans="1:5" ht="15">
      <c r="A62" s="2" t="s">
        <v>1253</v>
      </c>
      <c r="B62" s="26" t="s">
        <v>1214</v>
      </c>
      <c r="C62" s="26" t="s">
        <v>1252</v>
      </c>
      <c r="D62" s="65" t="s">
        <v>1521</v>
      </c>
      <c r="E62" s="65" t="s">
        <v>1522</v>
      </c>
    </row>
    <row r="63" spans="1:5" ht="15">
      <c r="A63" s="2" t="s">
        <v>1253</v>
      </c>
      <c r="B63" s="26" t="s">
        <v>1215</v>
      </c>
      <c r="C63" s="26" t="s">
        <v>1252</v>
      </c>
      <c r="D63" s="65" t="s">
        <v>1523</v>
      </c>
      <c r="E63" s="65" t="s">
        <v>1524</v>
      </c>
    </row>
    <row r="64" spans="1:5" ht="15">
      <c r="A64" s="2" t="s">
        <v>1253</v>
      </c>
      <c r="B64" s="26" t="s">
        <v>1216</v>
      </c>
      <c r="C64" s="26" t="s">
        <v>1252</v>
      </c>
      <c r="D64" s="65" t="s">
        <v>1525</v>
      </c>
      <c r="E64" s="65" t="s">
        <v>1526</v>
      </c>
    </row>
    <row r="65" spans="1:5" ht="15">
      <c r="A65" s="2" t="s">
        <v>1253</v>
      </c>
      <c r="B65" s="26" t="s">
        <v>1217</v>
      </c>
      <c r="C65" s="26" t="s">
        <v>1252</v>
      </c>
      <c r="D65" s="65" t="s">
        <v>1527</v>
      </c>
      <c r="E65" s="65" t="s">
        <v>1528</v>
      </c>
    </row>
    <row r="66" spans="1:5" ht="15">
      <c r="A66" s="2" t="s">
        <v>1253</v>
      </c>
      <c r="B66" s="26" t="s">
        <v>1109</v>
      </c>
      <c r="C66" s="26" t="s">
        <v>1252</v>
      </c>
      <c r="D66" s="65" t="s">
        <v>1529</v>
      </c>
      <c r="E66" s="65" t="s">
        <v>1530</v>
      </c>
    </row>
    <row r="67" spans="1:5" ht="15">
      <c r="A67" s="2" t="s">
        <v>1253</v>
      </c>
      <c r="B67" s="26" t="s">
        <v>1218</v>
      </c>
      <c r="C67" s="26" t="s">
        <v>1252</v>
      </c>
      <c r="D67" s="65" t="s">
        <v>1531</v>
      </c>
      <c r="E67" s="65" t="s">
        <v>1532</v>
      </c>
    </row>
    <row r="68" spans="1:5" ht="15">
      <c r="A68" s="2" t="s">
        <v>1253</v>
      </c>
      <c r="B68" s="26" t="s">
        <v>1219</v>
      </c>
      <c r="C68" s="26" t="s">
        <v>1252</v>
      </c>
      <c r="D68" s="65" t="s">
        <v>1533</v>
      </c>
      <c r="E68" s="65" t="s">
        <v>1534</v>
      </c>
    </row>
    <row r="69" spans="1:5" ht="15">
      <c r="A69" s="2" t="s">
        <v>1253</v>
      </c>
      <c r="B69" s="26" t="s">
        <v>1220</v>
      </c>
      <c r="C69" s="26" t="s">
        <v>1252</v>
      </c>
      <c r="D69" s="65" t="s">
        <v>1535</v>
      </c>
      <c r="E69" s="65" t="s">
        <v>1536</v>
      </c>
    </row>
    <row r="70" spans="1:5" ht="15">
      <c r="A70" s="2" t="s">
        <v>1253</v>
      </c>
      <c r="B70" s="26" t="s">
        <v>1221</v>
      </c>
      <c r="C70" s="26" t="s">
        <v>1252</v>
      </c>
      <c r="D70" s="65" t="s">
        <v>1537</v>
      </c>
      <c r="E70" s="65" t="s">
        <v>1538</v>
      </c>
    </row>
    <row r="71" spans="1:5" ht="15">
      <c r="A71" s="2" t="s">
        <v>1253</v>
      </c>
      <c r="B71" s="26" t="s">
        <v>1139</v>
      </c>
      <c r="C71" s="26" t="s">
        <v>1252</v>
      </c>
      <c r="D71" s="65" t="s">
        <v>1539</v>
      </c>
      <c r="E71" s="65" t="s">
        <v>1540</v>
      </c>
    </row>
    <row r="72" spans="1:5" ht="15">
      <c r="A72" s="2" t="s">
        <v>1253</v>
      </c>
      <c r="B72" s="26" t="s">
        <v>1222</v>
      </c>
      <c r="C72" s="26" t="s">
        <v>1252</v>
      </c>
      <c r="D72" s="65" t="s">
        <v>1541</v>
      </c>
      <c r="E72" s="65" t="s">
        <v>1542</v>
      </c>
    </row>
    <row r="73" spans="1:5" ht="15">
      <c r="A73" s="2" t="s">
        <v>1253</v>
      </c>
      <c r="B73" s="26" t="s">
        <v>1223</v>
      </c>
      <c r="C73" s="26" t="s">
        <v>1252</v>
      </c>
      <c r="D73" s="65" t="s">
        <v>1543</v>
      </c>
      <c r="E73" s="65" t="s">
        <v>1544</v>
      </c>
    </row>
    <row r="74" spans="1:5" ht="15">
      <c r="A74" s="2" t="s">
        <v>1253</v>
      </c>
      <c r="B74" s="26" t="s">
        <v>1224</v>
      </c>
      <c r="C74" s="26" t="s">
        <v>1252</v>
      </c>
      <c r="D74" s="65" t="s">
        <v>1545</v>
      </c>
      <c r="E74" s="65" t="s">
        <v>1546</v>
      </c>
    </row>
    <row r="75" spans="1:5" ht="15">
      <c r="A75" s="2" t="s">
        <v>1253</v>
      </c>
      <c r="B75" s="26" t="s">
        <v>1225</v>
      </c>
      <c r="C75" s="26" t="s">
        <v>1252</v>
      </c>
      <c r="D75" s="65" t="s">
        <v>1547</v>
      </c>
      <c r="E75" s="65" t="s">
        <v>1548</v>
      </c>
    </row>
    <row r="76" spans="1:5" ht="15">
      <c r="A76" s="2" t="s">
        <v>1253</v>
      </c>
      <c r="B76" s="26" t="s">
        <v>1226</v>
      </c>
      <c r="C76" s="65" t="s">
        <v>1549</v>
      </c>
      <c r="D76" s="65" t="s">
        <v>1550</v>
      </c>
      <c r="E76" s="65" t="s">
        <v>1551</v>
      </c>
    </row>
    <row r="77" spans="1:5" ht="15">
      <c r="A77" s="2" t="s">
        <v>1253</v>
      </c>
      <c r="B77" s="26" t="s">
        <v>1227</v>
      </c>
      <c r="C77" s="65" t="s">
        <v>1552</v>
      </c>
      <c r="D77" s="65" t="s">
        <v>1553</v>
      </c>
      <c r="E77" s="65" t="s">
        <v>1554</v>
      </c>
    </row>
    <row r="78" spans="1:5" ht="15">
      <c r="A78" s="2" t="s">
        <v>1253</v>
      </c>
      <c r="B78" s="26" t="s">
        <v>1228</v>
      </c>
      <c r="C78" s="65" t="s">
        <v>1555</v>
      </c>
      <c r="D78" s="65" t="s">
        <v>1556</v>
      </c>
      <c r="E78" s="65" t="s">
        <v>1557</v>
      </c>
    </row>
    <row r="79" spans="1:5" ht="15">
      <c r="A79" s="2" t="s">
        <v>1253</v>
      </c>
      <c r="B79" s="26" t="s">
        <v>1229</v>
      </c>
      <c r="C79" s="65" t="s">
        <v>1558</v>
      </c>
      <c r="D79" s="65" t="s">
        <v>1559</v>
      </c>
      <c r="E79" s="65" t="s">
        <v>1560</v>
      </c>
    </row>
    <row r="80" spans="1:5" ht="15">
      <c r="A80" s="2" t="s">
        <v>1253</v>
      </c>
      <c r="B80" s="26" t="s">
        <v>1230</v>
      </c>
      <c r="C80" s="65" t="s">
        <v>1561</v>
      </c>
      <c r="D80" s="65" t="s">
        <v>1562</v>
      </c>
      <c r="E80" s="65" t="s">
        <v>1563</v>
      </c>
    </row>
    <row r="81" spans="1:5" ht="15">
      <c r="A81" s="2" t="s">
        <v>1253</v>
      </c>
      <c r="B81" s="26" t="s">
        <v>1231</v>
      </c>
      <c r="C81" s="65" t="s">
        <v>1564</v>
      </c>
      <c r="D81" s="65" t="s">
        <v>1565</v>
      </c>
      <c r="E81" s="65" t="s">
        <v>1566</v>
      </c>
    </row>
    <row r="82" spans="1:5" ht="15">
      <c r="A82" s="2" t="s">
        <v>1253</v>
      </c>
      <c r="B82" s="26" t="s">
        <v>1232</v>
      </c>
      <c r="C82" s="65" t="s">
        <v>1567</v>
      </c>
      <c r="D82" s="65" t="s">
        <v>1568</v>
      </c>
      <c r="E82" s="65" t="s">
        <v>1569</v>
      </c>
    </row>
    <row r="83" spans="1:5" ht="15">
      <c r="A83" s="2" t="s">
        <v>1253</v>
      </c>
      <c r="B83" s="26" t="s">
        <v>1233</v>
      </c>
      <c r="C83" s="65" t="s">
        <v>1570</v>
      </c>
      <c r="D83" s="65" t="s">
        <v>1571</v>
      </c>
      <c r="E83" s="65" t="s">
        <v>1572</v>
      </c>
    </row>
    <row r="84" spans="1:5" ht="15">
      <c r="A84" s="2" t="s">
        <v>1253</v>
      </c>
      <c r="B84" s="26" t="s">
        <v>1234</v>
      </c>
      <c r="C84" s="65" t="s">
        <v>1573</v>
      </c>
      <c r="D84" s="65" t="s">
        <v>1574</v>
      </c>
      <c r="E84" s="65" t="s">
        <v>1575</v>
      </c>
    </row>
    <row r="85" spans="1:5" ht="15">
      <c r="A85" s="2" t="s">
        <v>1253</v>
      </c>
      <c r="B85" s="26" t="s">
        <v>1235</v>
      </c>
      <c r="C85" s="65" t="s">
        <v>1576</v>
      </c>
      <c r="D85" s="65" t="s">
        <v>1577</v>
      </c>
      <c r="E85" s="65" t="s">
        <v>1578</v>
      </c>
    </row>
    <row r="86" spans="1:5" ht="15">
      <c r="A86" s="2" t="s">
        <v>1253</v>
      </c>
      <c r="B86" s="26" t="s">
        <v>1236</v>
      </c>
      <c r="C86" s="65" t="s">
        <v>1579</v>
      </c>
      <c r="D86" s="65" t="s">
        <v>1580</v>
      </c>
      <c r="E86" s="65" t="s">
        <v>1581</v>
      </c>
    </row>
    <row r="87" spans="1:5" ht="15">
      <c r="A87" s="2" t="s">
        <v>1253</v>
      </c>
      <c r="B87" s="26" t="s">
        <v>1237</v>
      </c>
      <c r="C87" s="65" t="s">
        <v>1582</v>
      </c>
      <c r="D87" s="65" t="s">
        <v>1583</v>
      </c>
      <c r="E87" s="65" t="s">
        <v>1584</v>
      </c>
    </row>
    <row r="88" spans="1:5" ht="15">
      <c r="A88" s="2" t="s">
        <v>1253</v>
      </c>
      <c r="B88" s="26" t="s">
        <v>1238</v>
      </c>
      <c r="C88" s="65" t="s">
        <v>1585</v>
      </c>
      <c r="D88" s="65" t="s">
        <v>1586</v>
      </c>
      <c r="E88" s="65" t="s">
        <v>1587</v>
      </c>
    </row>
    <row r="89" spans="1:5" ht="15">
      <c r="A89" s="2" t="s">
        <v>1253</v>
      </c>
      <c r="B89" s="26" t="s">
        <v>1239</v>
      </c>
      <c r="C89" s="65" t="s">
        <v>1588</v>
      </c>
      <c r="D89" s="65" t="s">
        <v>1589</v>
      </c>
      <c r="E89" s="65" t="s">
        <v>1590</v>
      </c>
    </row>
    <row r="90" spans="1:5" ht="15">
      <c r="A90" s="2" t="s">
        <v>1253</v>
      </c>
      <c r="B90" s="26" t="s">
        <v>1240</v>
      </c>
      <c r="C90" s="65" t="s">
        <v>1591</v>
      </c>
      <c r="D90" s="65" t="s">
        <v>1592</v>
      </c>
      <c r="E90" s="65" t="s">
        <v>1593</v>
      </c>
    </row>
    <row r="91" spans="1:5" ht="15">
      <c r="A91" s="2" t="s">
        <v>1253</v>
      </c>
      <c r="B91" s="26" t="s">
        <v>1241</v>
      </c>
      <c r="C91" s="65" t="s">
        <v>1594</v>
      </c>
      <c r="D91" s="65" t="s">
        <v>1595</v>
      </c>
      <c r="E91" s="65" t="s">
        <v>1596</v>
      </c>
    </row>
    <row r="92" spans="1:5" ht="15">
      <c r="A92" s="2" t="s">
        <v>1253</v>
      </c>
      <c r="B92" s="26" t="s">
        <v>1242</v>
      </c>
      <c r="C92" s="65" t="s">
        <v>1597</v>
      </c>
      <c r="D92" s="65" t="s">
        <v>1598</v>
      </c>
      <c r="E92" s="65" t="s">
        <v>1599</v>
      </c>
    </row>
    <row r="93" spans="1:5" ht="15">
      <c r="A93" s="2" t="s">
        <v>1253</v>
      </c>
      <c r="B93" s="26" t="s">
        <v>1243</v>
      </c>
      <c r="C93" s="65" t="s">
        <v>1600</v>
      </c>
      <c r="D93" s="65" t="s">
        <v>1601</v>
      </c>
      <c r="E93" s="65" t="s">
        <v>1602</v>
      </c>
    </row>
    <row r="94" spans="1:5" ht="15">
      <c r="A94" s="2" t="s">
        <v>1253</v>
      </c>
      <c r="B94" s="26" t="s">
        <v>1244</v>
      </c>
      <c r="C94" s="65" t="s">
        <v>1603</v>
      </c>
      <c r="D94" s="65" t="s">
        <v>1604</v>
      </c>
      <c r="E94" s="65" t="s">
        <v>1605</v>
      </c>
    </row>
    <row r="95" spans="1:5" ht="15">
      <c r="A95" s="2" t="s">
        <v>1253</v>
      </c>
      <c r="B95" s="26" t="s">
        <v>1245</v>
      </c>
      <c r="C95" s="65" t="s">
        <v>1606</v>
      </c>
      <c r="D95" s="65" t="s">
        <v>1607</v>
      </c>
      <c r="E95" s="65" t="s">
        <v>1608</v>
      </c>
    </row>
    <row r="96" spans="1:5" ht="15">
      <c r="A96" s="2" t="s">
        <v>1253</v>
      </c>
      <c r="B96" s="26" t="s">
        <v>1246</v>
      </c>
      <c r="C96" s="65" t="s">
        <v>1609</v>
      </c>
      <c r="D96" s="65" t="s">
        <v>1610</v>
      </c>
      <c r="E96" s="65" t="s">
        <v>1611</v>
      </c>
    </row>
    <row r="97" spans="1:5" ht="15">
      <c r="A97" s="2" t="s">
        <v>1253</v>
      </c>
      <c r="B97" s="26" t="s">
        <v>1247</v>
      </c>
      <c r="C97" s="65" t="s">
        <v>1612</v>
      </c>
      <c r="D97" s="65" t="s">
        <v>1613</v>
      </c>
      <c r="E97" s="65" t="s">
        <v>1614</v>
      </c>
    </row>
    <row r="98" spans="1:5" ht="15">
      <c r="A98" s="2" t="s">
        <v>1253</v>
      </c>
      <c r="B98" s="26" t="s">
        <v>1144</v>
      </c>
      <c r="C98" s="26" t="s">
        <v>1252</v>
      </c>
      <c r="D98" s="65" t="s">
        <v>1615</v>
      </c>
      <c r="E98" s="65" t="s">
        <v>1616</v>
      </c>
    </row>
    <row r="99" spans="1:5" ht="15">
      <c r="A99" s="2" t="s">
        <v>1253</v>
      </c>
      <c r="B99" s="26" t="s">
        <v>1248</v>
      </c>
      <c r="C99" s="65" t="s">
        <v>1617</v>
      </c>
      <c r="D99" s="65" t="s">
        <v>1618</v>
      </c>
      <c r="E99" s="65" t="s">
        <v>1619</v>
      </c>
    </row>
    <row r="100" spans="1:5" ht="15">
      <c r="A100" s="2" t="s">
        <v>1253</v>
      </c>
      <c r="B100" s="26" t="s">
        <v>1120</v>
      </c>
      <c r="C100" s="65" t="s">
        <v>1620</v>
      </c>
      <c r="D100" s="65" t="s">
        <v>1621</v>
      </c>
      <c r="E100" s="65" t="s">
        <v>1622</v>
      </c>
    </row>
    <row r="101" spans="1:5" ht="15">
      <c r="A101" s="2" t="s">
        <v>1253</v>
      </c>
      <c r="B101" s="26" t="s">
        <v>1249</v>
      </c>
      <c r="C101" s="65" t="s">
        <v>1623</v>
      </c>
      <c r="D101" s="26" t="s">
        <v>1252</v>
      </c>
      <c r="E101" s="67" t="s">
        <v>1252</v>
      </c>
    </row>
    <row r="102" spans="1:5" ht="15">
      <c r="A102" s="2" t="s">
        <v>1253</v>
      </c>
      <c r="B102" s="26" t="s">
        <v>1250</v>
      </c>
      <c r="C102" s="65" t="s">
        <v>1624</v>
      </c>
      <c r="D102" s="26" t="s">
        <v>1252</v>
      </c>
      <c r="E102" s="65" t="s">
        <v>1625</v>
      </c>
    </row>
    <row r="103" spans="1:5" ht="15">
      <c r="A103" s="2" t="s">
        <v>1253</v>
      </c>
      <c r="B103" s="26" t="s">
        <v>1251</v>
      </c>
      <c r="C103" s="65" t="s">
        <v>1626</v>
      </c>
      <c r="D103" s="26" t="s">
        <v>1252</v>
      </c>
      <c r="E103" s="65" t="s">
        <v>1627</v>
      </c>
    </row>
    <row r="104" spans="1:5" ht="15">
      <c r="A104" s="2" t="s">
        <v>1253</v>
      </c>
      <c r="B104" s="26" t="s">
        <v>1147</v>
      </c>
      <c r="C104" s="65" t="s">
        <v>1628</v>
      </c>
      <c r="D104" s="26" t="s">
        <v>1252</v>
      </c>
      <c r="E104" s="65" t="s">
        <v>1629</v>
      </c>
    </row>
    <row r="105" spans="1:5" ht="15">
      <c r="A105" s="2" t="s">
        <v>1253</v>
      </c>
      <c r="B105" s="26" t="s">
        <v>1148</v>
      </c>
      <c r="C105" s="65" t="s">
        <v>1630</v>
      </c>
      <c r="D105" s="26" t="s">
        <v>1252</v>
      </c>
      <c r="E105" s="67" t="s">
        <v>1252</v>
      </c>
    </row>
    <row r="106" spans="1:5" ht="15">
      <c r="A106" s="2" t="s">
        <v>1253</v>
      </c>
      <c r="B106" s="26" t="s">
        <v>1149</v>
      </c>
      <c r="C106" s="65" t="s">
        <v>1631</v>
      </c>
      <c r="D106" s="26" t="s">
        <v>1252</v>
      </c>
      <c r="E106" s="65" t="s">
        <v>1632</v>
      </c>
    </row>
    <row r="107" spans="1:5" ht="15">
      <c r="A107" s="2" t="s">
        <v>1253</v>
      </c>
      <c r="B107" s="26" t="s">
        <v>1150</v>
      </c>
      <c r="C107" s="65" t="s">
        <v>1633</v>
      </c>
      <c r="D107" s="26" t="s">
        <v>1252</v>
      </c>
      <c r="E107" s="65" t="s">
        <v>1634</v>
      </c>
    </row>
    <row r="108" spans="1:5" ht="15">
      <c r="A108" s="2" t="s">
        <v>1253</v>
      </c>
      <c r="B108" s="26" t="s">
        <v>1151</v>
      </c>
      <c r="C108" s="65" t="s">
        <v>1635</v>
      </c>
      <c r="D108" s="26" t="s">
        <v>1252</v>
      </c>
      <c r="E108" s="65" t="s">
        <v>1636</v>
      </c>
    </row>
    <row r="109" spans="1:5" ht="15">
      <c r="A109" s="2" t="s">
        <v>1253</v>
      </c>
      <c r="B109" s="26" t="s">
        <v>1152</v>
      </c>
      <c r="C109" s="65" t="s">
        <v>1637</v>
      </c>
      <c r="D109" s="26" t="s">
        <v>1252</v>
      </c>
      <c r="E109" s="65" t="s">
        <v>1638</v>
      </c>
    </row>
    <row r="110" spans="1:5" ht="15">
      <c r="A110" s="2" t="s">
        <v>1253</v>
      </c>
      <c r="B110" s="26" t="s">
        <v>1153</v>
      </c>
      <c r="C110" s="65" t="s">
        <v>1639</v>
      </c>
      <c r="D110" s="26" t="s">
        <v>1252</v>
      </c>
      <c r="E110" s="65" t="s">
        <v>1640</v>
      </c>
    </row>
    <row r="111" spans="1:5" ht="15">
      <c r="A111" s="2"/>
      <c r="B111" t="s">
        <v>1252</v>
      </c>
      <c r="C111" t="s">
        <v>1252</v>
      </c>
      <c r="D111" t="s">
        <v>1252</v>
      </c>
      <c r="E111" s="66" t="s">
        <v>1641</v>
      </c>
    </row>
    <row r="112" spans="1:5" ht="15">
      <c r="A112" s="2" t="s">
        <v>1254</v>
      </c>
      <c r="B112" s="65" t="s">
        <v>1294</v>
      </c>
      <c r="C112" t="s">
        <v>1252</v>
      </c>
      <c r="D112" s="65" t="s">
        <v>1642</v>
      </c>
      <c r="E112" t="s">
        <v>1252</v>
      </c>
    </row>
    <row r="113" spans="1:5" ht="15">
      <c r="A113" s="2" t="s">
        <v>1254</v>
      </c>
      <c r="B113" s="65" t="s">
        <v>1295</v>
      </c>
      <c r="C113" t="s">
        <v>1252</v>
      </c>
      <c r="D113" s="65" t="s">
        <v>1643</v>
      </c>
      <c r="E113" t="s">
        <v>1252</v>
      </c>
    </row>
    <row r="114" spans="1:5" ht="15">
      <c r="A114" s="2" t="s">
        <v>1254</v>
      </c>
      <c r="B114" s="65" t="s">
        <v>1296</v>
      </c>
      <c r="C114" t="s">
        <v>1252</v>
      </c>
      <c r="D114" s="65" t="s">
        <v>1644</v>
      </c>
      <c r="E114" t="s">
        <v>1252</v>
      </c>
    </row>
    <row r="115" spans="1:5" ht="15">
      <c r="A115" s="2" t="s">
        <v>1254</v>
      </c>
      <c r="B115" s="65" t="s">
        <v>1297</v>
      </c>
      <c r="C115" t="s">
        <v>1252</v>
      </c>
      <c r="D115" s="65" t="s">
        <v>1645</v>
      </c>
      <c r="E115" t="s">
        <v>1252</v>
      </c>
    </row>
    <row r="116" spans="1:5" ht="15">
      <c r="A116" s="2" t="s">
        <v>1254</v>
      </c>
      <c r="B116" s="65" t="s">
        <v>1298</v>
      </c>
      <c r="C116" t="s">
        <v>1252</v>
      </c>
      <c r="D116" s="65" t="s">
        <v>1646</v>
      </c>
      <c r="E116" t="s">
        <v>1252</v>
      </c>
    </row>
    <row r="117" spans="1:5" ht="15">
      <c r="A117" s="2" t="s">
        <v>1254</v>
      </c>
      <c r="B117" s="65" t="s">
        <v>1299</v>
      </c>
      <c r="C117" t="s">
        <v>1252</v>
      </c>
      <c r="D117" s="65" t="s">
        <v>1647</v>
      </c>
      <c r="E117" t="s">
        <v>1252</v>
      </c>
    </row>
    <row r="118" spans="1:5" ht="15">
      <c r="A118" s="2" t="s">
        <v>1254</v>
      </c>
      <c r="B118" s="65" t="s">
        <v>1300</v>
      </c>
      <c r="C118" t="s">
        <v>1252</v>
      </c>
      <c r="D118" s="65" t="s">
        <v>1648</v>
      </c>
      <c r="E118" t="s">
        <v>1252</v>
      </c>
    </row>
    <row r="119" spans="1:5" ht="15">
      <c r="A119" s="2" t="s">
        <v>1254</v>
      </c>
      <c r="B119" s="65" t="s">
        <v>1301</v>
      </c>
      <c r="C119" t="s">
        <v>1252</v>
      </c>
      <c r="D119" s="65" t="s">
        <v>1649</v>
      </c>
      <c r="E119" t="s">
        <v>1252</v>
      </c>
    </row>
    <row r="120" spans="1:5" ht="15">
      <c r="A120" s="2" t="s">
        <v>1254</v>
      </c>
      <c r="B120" s="65" t="s">
        <v>1302</v>
      </c>
      <c r="C120" t="s">
        <v>1252</v>
      </c>
      <c r="D120" s="65" t="s">
        <v>1650</v>
      </c>
      <c r="E120" t="s">
        <v>1252</v>
      </c>
    </row>
    <row r="121" spans="1:5" ht="15">
      <c r="A121" s="2" t="s">
        <v>1254</v>
      </c>
      <c r="B121" s="65" t="s">
        <v>1303</v>
      </c>
      <c r="C121" t="s">
        <v>1252</v>
      </c>
      <c r="D121" s="65" t="s">
        <v>1651</v>
      </c>
      <c r="E121" t="s">
        <v>1252</v>
      </c>
    </row>
    <row r="122" spans="1:5" ht="15">
      <c r="A122" s="2" t="s">
        <v>1254</v>
      </c>
      <c r="B122" s="65" t="s">
        <v>1304</v>
      </c>
      <c r="C122" t="s">
        <v>1252</v>
      </c>
      <c r="D122" s="65" t="s">
        <v>1652</v>
      </c>
      <c r="E122" t="s">
        <v>1252</v>
      </c>
    </row>
    <row r="123" spans="1:5" ht="15">
      <c r="A123" s="2" t="s">
        <v>1254</v>
      </c>
      <c r="B123" s="65" t="s">
        <v>1305</v>
      </c>
      <c r="C123" t="s">
        <v>1252</v>
      </c>
      <c r="D123" s="65" t="s">
        <v>1653</v>
      </c>
      <c r="E123" t="s">
        <v>1252</v>
      </c>
    </row>
    <row r="124" spans="1:5" ht="15">
      <c r="A124" s="2" t="s">
        <v>1254</v>
      </c>
      <c r="B124" s="65" t="s">
        <v>1306</v>
      </c>
      <c r="C124" t="s">
        <v>1252</v>
      </c>
      <c r="D124" s="65" t="s">
        <v>1654</v>
      </c>
      <c r="E124" t="s">
        <v>1252</v>
      </c>
    </row>
    <row r="125" spans="1:5" ht="15">
      <c r="A125" s="2" t="s">
        <v>1254</v>
      </c>
      <c r="B125" s="65" t="s">
        <v>1307</v>
      </c>
      <c r="C125" t="s">
        <v>1252</v>
      </c>
      <c r="D125" s="65" t="s">
        <v>1655</v>
      </c>
      <c r="E125" t="s">
        <v>1252</v>
      </c>
    </row>
    <row r="126" spans="1:5" ht="15">
      <c r="A126" s="2" t="s">
        <v>1254</v>
      </c>
      <c r="B126" s="65" t="s">
        <v>1308</v>
      </c>
      <c r="C126" t="s">
        <v>1252</v>
      </c>
      <c r="D126" s="65" t="s">
        <v>1656</v>
      </c>
      <c r="E126" t="s">
        <v>1252</v>
      </c>
    </row>
    <row r="127" spans="1:5" ht="15">
      <c r="A127" s="2" t="s">
        <v>1254</v>
      </c>
      <c r="B127" s="65" t="s">
        <v>1309</v>
      </c>
      <c r="C127" t="s">
        <v>1252</v>
      </c>
      <c r="D127" s="65" t="s">
        <v>1657</v>
      </c>
      <c r="E127" t="s">
        <v>1252</v>
      </c>
    </row>
    <row r="128" spans="1:5" ht="15">
      <c r="A128" s="2" t="s">
        <v>1254</v>
      </c>
      <c r="B128" s="65" t="s">
        <v>1310</v>
      </c>
      <c r="C128" t="s">
        <v>1252</v>
      </c>
      <c r="D128" s="65" t="s">
        <v>1658</v>
      </c>
      <c r="E128" t="s">
        <v>1252</v>
      </c>
    </row>
    <row r="129" spans="1:5" ht="15">
      <c r="A129" s="2" t="s">
        <v>1254</v>
      </c>
      <c r="B129" s="65" t="s">
        <v>1311</v>
      </c>
      <c r="C129" t="s">
        <v>1252</v>
      </c>
      <c r="D129" s="65" t="s">
        <v>1659</v>
      </c>
      <c r="E129" t="s">
        <v>1252</v>
      </c>
    </row>
    <row r="130" spans="1:5" ht="15">
      <c r="A130" s="2" t="s">
        <v>1254</v>
      </c>
      <c r="B130" s="65" t="s">
        <v>1312</v>
      </c>
      <c r="C130" t="s">
        <v>1252</v>
      </c>
      <c r="D130" s="65" t="s">
        <v>1660</v>
      </c>
      <c r="E130" t="s">
        <v>1252</v>
      </c>
    </row>
    <row r="131" spans="1:5" ht="15">
      <c r="A131" s="2" t="s">
        <v>1254</v>
      </c>
      <c r="B131" s="65" t="s">
        <v>1313</v>
      </c>
      <c r="C131" t="s">
        <v>1252</v>
      </c>
      <c r="D131" s="65" t="s">
        <v>1661</v>
      </c>
      <c r="E131" t="s">
        <v>1252</v>
      </c>
    </row>
    <row r="132" spans="1:5" ht="15">
      <c r="A132" s="2" t="s">
        <v>1254</v>
      </c>
      <c r="B132" s="65" t="s">
        <v>1314</v>
      </c>
      <c r="C132" t="s">
        <v>1252</v>
      </c>
      <c r="D132" s="65" t="s">
        <v>1662</v>
      </c>
      <c r="E132" t="s">
        <v>1252</v>
      </c>
    </row>
    <row r="133" spans="1:5" ht="15">
      <c r="A133" s="2" t="s">
        <v>1254</v>
      </c>
      <c r="B133" s="65" t="s">
        <v>1315</v>
      </c>
      <c r="C133" t="s">
        <v>1252</v>
      </c>
      <c r="D133" s="65" t="s">
        <v>1663</v>
      </c>
      <c r="E133" t="s">
        <v>1252</v>
      </c>
    </row>
    <row r="134" spans="1:5" ht="15">
      <c r="A134" s="2" t="s">
        <v>1254</v>
      </c>
      <c r="B134" s="65" t="s">
        <v>1316</v>
      </c>
      <c r="C134" t="s">
        <v>1252</v>
      </c>
      <c r="D134" s="65" t="s">
        <v>1664</v>
      </c>
      <c r="E134" t="s">
        <v>1252</v>
      </c>
    </row>
    <row r="135" spans="1:5" ht="15">
      <c r="A135" s="2" t="s">
        <v>1254</v>
      </c>
      <c r="B135" s="65" t="s">
        <v>1317</v>
      </c>
      <c r="C135" t="s">
        <v>1252</v>
      </c>
      <c r="D135" s="65" t="s">
        <v>1665</v>
      </c>
      <c r="E135" t="s">
        <v>1252</v>
      </c>
    </row>
    <row r="136" spans="1:5" ht="15">
      <c r="A136" s="2" t="s">
        <v>1254</v>
      </c>
      <c r="B136" s="65" t="s">
        <v>1318</v>
      </c>
      <c r="C136" t="s">
        <v>1252</v>
      </c>
      <c r="D136" s="65" t="s">
        <v>1666</v>
      </c>
      <c r="E136" t="s">
        <v>1252</v>
      </c>
    </row>
    <row r="137" spans="1:5" ht="15">
      <c r="A137" s="2" t="s">
        <v>1254</v>
      </c>
      <c r="B137" s="65" t="s">
        <v>1319</v>
      </c>
      <c r="C137" t="s">
        <v>1252</v>
      </c>
      <c r="D137" s="65" t="s">
        <v>1667</v>
      </c>
      <c r="E137" t="s">
        <v>1252</v>
      </c>
    </row>
    <row r="138" spans="1:5" ht="15">
      <c r="A138" s="2" t="s">
        <v>1254</v>
      </c>
      <c r="B138" s="65" t="s">
        <v>1320</v>
      </c>
      <c r="C138" t="s">
        <v>1252</v>
      </c>
      <c r="D138" s="65" t="s">
        <v>1668</v>
      </c>
      <c r="E138" t="s">
        <v>1252</v>
      </c>
    </row>
    <row r="139" spans="1:5" ht="15">
      <c r="A139" s="2" t="s">
        <v>1254</v>
      </c>
      <c r="B139" s="65" t="s">
        <v>1321</v>
      </c>
      <c r="C139" t="s">
        <v>1252</v>
      </c>
      <c r="D139" s="65" t="s">
        <v>1669</v>
      </c>
      <c r="E139" t="s">
        <v>1252</v>
      </c>
    </row>
    <row r="140" spans="1:5" ht="15">
      <c r="A140" s="2" t="s">
        <v>1254</v>
      </c>
      <c r="B140" s="65" t="s">
        <v>1322</v>
      </c>
      <c r="C140" t="s">
        <v>1252</v>
      </c>
      <c r="D140" s="65" t="s">
        <v>1670</v>
      </c>
      <c r="E140" t="s">
        <v>1252</v>
      </c>
    </row>
    <row r="141" spans="1:5" ht="15">
      <c r="A141" s="2" t="s">
        <v>1254</v>
      </c>
      <c r="B141" s="65" t="s">
        <v>1323</v>
      </c>
      <c r="C141" t="s">
        <v>1252</v>
      </c>
      <c r="D141" s="65" t="s">
        <v>1671</v>
      </c>
      <c r="E141" t="s">
        <v>1252</v>
      </c>
    </row>
    <row r="142" spans="1:5" ht="15">
      <c r="A142" s="2" t="s">
        <v>1254</v>
      </c>
      <c r="B142" s="65" t="s">
        <v>1324</v>
      </c>
      <c r="C142" t="s">
        <v>1252</v>
      </c>
      <c r="D142" s="65" t="s">
        <v>1672</v>
      </c>
      <c r="E142" t="s">
        <v>1252</v>
      </c>
    </row>
    <row r="143" spans="1:5" ht="15">
      <c r="A143" s="2" t="s">
        <v>1254</v>
      </c>
      <c r="B143" s="65" t="s">
        <v>1297</v>
      </c>
      <c r="C143" t="s">
        <v>1252</v>
      </c>
      <c r="D143" s="65" t="s">
        <v>1645</v>
      </c>
      <c r="E143" t="s">
        <v>1252</v>
      </c>
    </row>
    <row r="144" spans="1:5" ht="15">
      <c r="A144" s="2" t="s">
        <v>1254</v>
      </c>
      <c r="B144" s="65" t="s">
        <v>1325</v>
      </c>
      <c r="C144" t="s">
        <v>1252</v>
      </c>
      <c r="D144" s="65" t="s">
        <v>1673</v>
      </c>
      <c r="E144" t="s">
        <v>1252</v>
      </c>
    </row>
    <row r="145" spans="1:5" ht="15">
      <c r="A145" s="2" t="s">
        <v>1254</v>
      </c>
      <c r="B145" s="65" t="s">
        <v>1326</v>
      </c>
      <c r="C145" t="s">
        <v>1252</v>
      </c>
      <c r="D145" s="65" t="s">
        <v>1674</v>
      </c>
      <c r="E145" t="s">
        <v>1252</v>
      </c>
    </row>
    <row r="146" spans="1:5" ht="15">
      <c r="A146" s="2" t="s">
        <v>1254</v>
      </c>
      <c r="B146" s="65" t="s">
        <v>1327</v>
      </c>
      <c r="C146" t="s">
        <v>1252</v>
      </c>
      <c r="D146" s="65" t="s">
        <v>1675</v>
      </c>
      <c r="E146" t="s">
        <v>1252</v>
      </c>
    </row>
    <row r="147" spans="1:5" ht="15">
      <c r="A147" s="2" t="s">
        <v>1254</v>
      </c>
      <c r="B147" s="65" t="s">
        <v>1328</v>
      </c>
      <c r="C147" t="s">
        <v>1252</v>
      </c>
      <c r="D147" s="65" t="s">
        <v>1676</v>
      </c>
      <c r="E147" t="s">
        <v>1252</v>
      </c>
    </row>
    <row r="148" spans="1:5" ht="15">
      <c r="A148" s="2" t="s">
        <v>1254</v>
      </c>
      <c r="B148" s="65" t="s">
        <v>1255</v>
      </c>
      <c r="C148" t="s">
        <v>1252</v>
      </c>
      <c r="D148" s="65" t="s">
        <v>1677</v>
      </c>
      <c r="E148" t="s">
        <v>1252</v>
      </c>
    </row>
    <row r="149" spans="1:5" ht="15">
      <c r="A149" s="2" t="s">
        <v>1254</v>
      </c>
      <c r="B149" s="65" t="s">
        <v>1256</v>
      </c>
      <c r="C149" t="s">
        <v>1252</v>
      </c>
      <c r="D149" s="65" t="s">
        <v>1678</v>
      </c>
      <c r="E149" t="s">
        <v>1252</v>
      </c>
    </row>
    <row r="150" spans="1:5" ht="15">
      <c r="A150" s="2" t="s">
        <v>1254</v>
      </c>
      <c r="B150" s="65" t="s">
        <v>1329</v>
      </c>
      <c r="C150" t="s">
        <v>1252</v>
      </c>
      <c r="D150" s="65" t="s">
        <v>1679</v>
      </c>
      <c r="E150" t="s">
        <v>1252</v>
      </c>
    </row>
    <row r="151" spans="1:5" ht="15">
      <c r="A151" s="2" t="s">
        <v>1254</v>
      </c>
      <c r="B151" s="65" t="s">
        <v>1330</v>
      </c>
      <c r="C151" t="s">
        <v>1252</v>
      </c>
      <c r="D151" s="65" t="s">
        <v>1680</v>
      </c>
      <c r="E151" t="s">
        <v>1252</v>
      </c>
    </row>
    <row r="152" spans="1:5" ht="15">
      <c r="A152" s="2" t="s">
        <v>1254</v>
      </c>
      <c r="B152" s="65" t="s">
        <v>1331</v>
      </c>
      <c r="C152" t="s">
        <v>1252</v>
      </c>
      <c r="D152" s="65" t="s">
        <v>1681</v>
      </c>
      <c r="E152" t="s">
        <v>1252</v>
      </c>
    </row>
    <row r="153" spans="1:5" ht="15">
      <c r="A153" s="2" t="s">
        <v>1254</v>
      </c>
      <c r="B153" s="65" t="s">
        <v>1257</v>
      </c>
      <c r="C153" t="s">
        <v>1252</v>
      </c>
      <c r="D153" s="65" t="s">
        <v>1682</v>
      </c>
      <c r="E153" t="s">
        <v>1252</v>
      </c>
    </row>
    <row r="154" spans="1:5" ht="15">
      <c r="A154" s="2" t="s">
        <v>1254</v>
      </c>
      <c r="B154" s="65" t="s">
        <v>1332</v>
      </c>
      <c r="C154" t="s">
        <v>1252</v>
      </c>
      <c r="D154" s="65" t="s">
        <v>1683</v>
      </c>
      <c r="E154" t="s">
        <v>1252</v>
      </c>
    </row>
    <row r="155" spans="1:5" ht="15">
      <c r="A155" s="2" t="s">
        <v>1254</v>
      </c>
      <c r="B155" s="65" t="s">
        <v>1333</v>
      </c>
      <c r="C155" t="s">
        <v>1252</v>
      </c>
      <c r="D155" s="65" t="s">
        <v>1684</v>
      </c>
      <c r="E155" t="s">
        <v>1252</v>
      </c>
    </row>
    <row r="156" spans="1:5" ht="15">
      <c r="A156" s="2" t="s">
        <v>1254</v>
      </c>
      <c r="B156" s="65" t="s">
        <v>1334</v>
      </c>
      <c r="C156" t="s">
        <v>1252</v>
      </c>
      <c r="D156" s="65" t="s">
        <v>1685</v>
      </c>
      <c r="E156" t="s">
        <v>1252</v>
      </c>
    </row>
    <row r="157" spans="1:5" ht="15">
      <c r="A157" s="2" t="s">
        <v>1254</v>
      </c>
      <c r="B157" s="65" t="s">
        <v>1335</v>
      </c>
      <c r="C157" t="s">
        <v>1252</v>
      </c>
      <c r="D157" s="65" t="s">
        <v>1686</v>
      </c>
      <c r="E157" t="s">
        <v>1252</v>
      </c>
    </row>
    <row r="158" spans="1:5" ht="15">
      <c r="A158" s="2" t="s">
        <v>1254</v>
      </c>
      <c r="B158" s="65" t="s">
        <v>1258</v>
      </c>
      <c r="C158" t="s">
        <v>1252</v>
      </c>
      <c r="D158" s="65" t="s">
        <v>1687</v>
      </c>
      <c r="E158" t="s">
        <v>1252</v>
      </c>
    </row>
    <row r="159" spans="1:5" ht="15">
      <c r="A159" s="2" t="s">
        <v>1254</v>
      </c>
      <c r="B159" s="65" t="s">
        <v>1336</v>
      </c>
      <c r="C159" t="s">
        <v>1252</v>
      </c>
      <c r="D159" s="65" t="s">
        <v>1688</v>
      </c>
      <c r="E159" t="s">
        <v>1252</v>
      </c>
    </row>
    <row r="160" spans="1:5" ht="15">
      <c r="A160" s="2" t="s">
        <v>1254</v>
      </c>
      <c r="B160" s="65" t="s">
        <v>1259</v>
      </c>
      <c r="C160" t="s">
        <v>1252</v>
      </c>
      <c r="D160" s="65" t="s">
        <v>1689</v>
      </c>
      <c r="E160" t="s">
        <v>1252</v>
      </c>
    </row>
    <row r="161" spans="1:5" ht="15">
      <c r="A161" s="2" t="s">
        <v>1254</v>
      </c>
      <c r="B161" s="65" t="s">
        <v>1337</v>
      </c>
      <c r="C161" t="s">
        <v>1252</v>
      </c>
      <c r="D161" s="65" t="s">
        <v>1690</v>
      </c>
      <c r="E161" t="s">
        <v>1252</v>
      </c>
    </row>
    <row r="162" spans="1:5" ht="15">
      <c r="A162" s="2" t="s">
        <v>1254</v>
      </c>
      <c r="B162" s="65" t="s">
        <v>1338</v>
      </c>
      <c r="C162" t="s">
        <v>1252</v>
      </c>
      <c r="D162" s="65" t="s">
        <v>1691</v>
      </c>
      <c r="E162" t="s">
        <v>1252</v>
      </c>
    </row>
    <row r="163" spans="1:5" ht="15">
      <c r="A163" s="2" t="s">
        <v>1254</v>
      </c>
      <c r="B163" s="65" t="s">
        <v>1140</v>
      </c>
      <c r="C163" t="s">
        <v>1252</v>
      </c>
      <c r="D163" s="65" t="s">
        <v>1541</v>
      </c>
      <c r="E163" t="s">
        <v>1252</v>
      </c>
    </row>
    <row r="164" spans="1:5" ht="15">
      <c r="A164" s="2" t="s">
        <v>1254</v>
      </c>
      <c r="B164" s="65" t="s">
        <v>1141</v>
      </c>
      <c r="C164" t="s">
        <v>1252</v>
      </c>
      <c r="D164" s="65" t="s">
        <v>1543</v>
      </c>
      <c r="E164" t="s">
        <v>1252</v>
      </c>
    </row>
    <row r="165" spans="1:5" ht="15">
      <c r="A165" s="2" t="s">
        <v>1254</v>
      </c>
      <c r="B165" s="65" t="s">
        <v>1142</v>
      </c>
      <c r="C165" t="s">
        <v>1252</v>
      </c>
      <c r="D165" s="65" t="s">
        <v>1545</v>
      </c>
      <c r="E165" t="s">
        <v>1252</v>
      </c>
    </row>
    <row r="166" spans="1:5" ht="15">
      <c r="A166" s="2" t="s">
        <v>1254</v>
      </c>
      <c r="B166" s="65" t="s">
        <v>1143</v>
      </c>
      <c r="C166" t="s">
        <v>1252</v>
      </c>
      <c r="D166" s="65" t="s">
        <v>1547</v>
      </c>
      <c r="E166" t="s">
        <v>1252</v>
      </c>
    </row>
    <row r="167" spans="1:5" ht="15">
      <c r="A167" s="2" t="s">
        <v>1254</v>
      </c>
      <c r="B167" s="65" t="s">
        <v>1135</v>
      </c>
      <c r="C167" t="s">
        <v>1252</v>
      </c>
      <c r="D167" s="65" t="s">
        <v>1531</v>
      </c>
      <c r="E167" t="s">
        <v>1252</v>
      </c>
    </row>
    <row r="168" spans="1:5" ht="15">
      <c r="A168" s="2" t="s">
        <v>1254</v>
      </c>
      <c r="B168" s="65" t="s">
        <v>1136</v>
      </c>
      <c r="C168" t="s">
        <v>1252</v>
      </c>
      <c r="D168" s="65" t="s">
        <v>1533</v>
      </c>
      <c r="E168" t="s">
        <v>1252</v>
      </c>
    </row>
    <row r="169" spans="1:5" ht="15">
      <c r="A169" s="2" t="s">
        <v>1254</v>
      </c>
      <c r="B169" s="65" t="s">
        <v>1137</v>
      </c>
      <c r="C169" t="s">
        <v>1252</v>
      </c>
      <c r="D169" s="65" t="s">
        <v>1535</v>
      </c>
      <c r="E169" t="s">
        <v>1252</v>
      </c>
    </row>
    <row r="170" spans="1:5" ht="15">
      <c r="A170" s="2" t="s">
        <v>1254</v>
      </c>
      <c r="B170" s="65" t="s">
        <v>1138</v>
      </c>
      <c r="C170" t="s">
        <v>1252</v>
      </c>
      <c r="D170" s="65" t="s">
        <v>1537</v>
      </c>
      <c r="E170" t="s">
        <v>1252</v>
      </c>
    </row>
    <row r="171" spans="1:5" ht="15">
      <c r="A171" s="2" t="s">
        <v>1254</v>
      </c>
      <c r="B171" s="65" t="s">
        <v>1339</v>
      </c>
      <c r="C171" t="s">
        <v>1252</v>
      </c>
      <c r="D171" s="65" t="s">
        <v>1539</v>
      </c>
      <c r="E171" t="s">
        <v>1252</v>
      </c>
    </row>
    <row r="172" spans="1:5" ht="15">
      <c r="A172" s="2" t="s">
        <v>1254</v>
      </c>
      <c r="B172" s="65" t="s">
        <v>1340</v>
      </c>
      <c r="C172" t="s">
        <v>1252</v>
      </c>
      <c r="D172" s="65" t="s">
        <v>1692</v>
      </c>
      <c r="E172" t="s">
        <v>1252</v>
      </c>
    </row>
    <row r="173" spans="1:5" ht="15">
      <c r="A173" s="2" t="s">
        <v>1254</v>
      </c>
      <c r="B173" s="65" t="s">
        <v>1341</v>
      </c>
      <c r="C173" t="s">
        <v>1252</v>
      </c>
      <c r="D173" s="65" t="s">
        <v>1693</v>
      </c>
      <c r="E173" t="s">
        <v>1252</v>
      </c>
    </row>
    <row r="174" spans="1:5" ht="15">
      <c r="A174" s="2" t="s">
        <v>1254</v>
      </c>
      <c r="B174" s="65" t="s">
        <v>1342</v>
      </c>
      <c r="C174" t="s">
        <v>1252</v>
      </c>
      <c r="D174" s="65" t="s">
        <v>1694</v>
      </c>
      <c r="E174" t="s">
        <v>1252</v>
      </c>
    </row>
    <row r="175" spans="1:5" ht="15">
      <c r="A175" s="2" t="s">
        <v>1254</v>
      </c>
      <c r="B175" s="65" t="s">
        <v>1260</v>
      </c>
      <c r="C175" t="s">
        <v>1252</v>
      </c>
      <c r="D175" s="65" t="s">
        <v>1695</v>
      </c>
      <c r="E175" t="s">
        <v>1252</v>
      </c>
    </row>
    <row r="176" spans="1:5" ht="15">
      <c r="A176" s="2" t="s">
        <v>1254</v>
      </c>
      <c r="B176" s="65" t="s">
        <v>1342</v>
      </c>
      <c r="C176" t="s">
        <v>1252</v>
      </c>
      <c r="D176" s="65" t="s">
        <v>1694</v>
      </c>
      <c r="E176" t="s">
        <v>1252</v>
      </c>
    </row>
    <row r="177" spans="1:5" ht="15">
      <c r="A177" s="2" t="s">
        <v>1254</v>
      </c>
      <c r="B177" s="65" t="s">
        <v>1261</v>
      </c>
      <c r="C177" t="s">
        <v>1252</v>
      </c>
      <c r="D177" s="65" t="s">
        <v>1696</v>
      </c>
      <c r="E177" t="s">
        <v>1252</v>
      </c>
    </row>
    <row r="178" spans="1:5" ht="15">
      <c r="A178" s="2" t="s">
        <v>1254</v>
      </c>
      <c r="B178" s="65" t="s">
        <v>1343</v>
      </c>
      <c r="C178" t="s">
        <v>1252</v>
      </c>
      <c r="D178" s="65" t="s">
        <v>1697</v>
      </c>
      <c r="E178" t="s">
        <v>1252</v>
      </c>
    </row>
    <row r="179" spans="1:5" ht="15">
      <c r="A179" s="2" t="s">
        <v>1254</v>
      </c>
      <c r="B179" s="65" t="s">
        <v>1262</v>
      </c>
      <c r="C179" t="s">
        <v>1252</v>
      </c>
      <c r="D179" s="65" t="s">
        <v>1698</v>
      </c>
      <c r="E179" t="s">
        <v>1252</v>
      </c>
    </row>
    <row r="180" spans="1:5" ht="15">
      <c r="A180" s="2" t="s">
        <v>1254</v>
      </c>
      <c r="B180" s="65" t="s">
        <v>1263</v>
      </c>
      <c r="C180" t="s">
        <v>1252</v>
      </c>
      <c r="D180" s="65" t="s">
        <v>1699</v>
      </c>
      <c r="E180" t="s">
        <v>1252</v>
      </c>
    </row>
    <row r="181" spans="1:5" ht="15">
      <c r="A181" s="2" t="s">
        <v>1254</v>
      </c>
      <c r="B181" s="65" t="s">
        <v>1344</v>
      </c>
      <c r="C181" t="s">
        <v>1252</v>
      </c>
      <c r="D181" s="65" t="s">
        <v>1700</v>
      </c>
      <c r="E181" t="s">
        <v>1252</v>
      </c>
    </row>
    <row r="182" spans="1:5" ht="15">
      <c r="A182" s="2" t="s">
        <v>1254</v>
      </c>
      <c r="B182" s="65" t="s">
        <v>1345</v>
      </c>
      <c r="C182" t="s">
        <v>1252</v>
      </c>
      <c r="D182" s="65" t="s">
        <v>1701</v>
      </c>
      <c r="E182" t="s">
        <v>1252</v>
      </c>
    </row>
    <row r="183" spans="1:5" ht="15">
      <c r="A183" s="2" t="s">
        <v>1254</v>
      </c>
      <c r="B183" s="65" t="s">
        <v>1346</v>
      </c>
      <c r="C183" t="s">
        <v>1252</v>
      </c>
      <c r="D183" s="65" t="s">
        <v>1702</v>
      </c>
      <c r="E183" t="s">
        <v>1252</v>
      </c>
    </row>
    <row r="184" spans="1:5" ht="15">
      <c r="A184" s="2" t="s">
        <v>1254</v>
      </c>
      <c r="B184" s="65" t="s">
        <v>1347</v>
      </c>
      <c r="C184" t="s">
        <v>1252</v>
      </c>
      <c r="D184" s="65" t="s">
        <v>1703</v>
      </c>
      <c r="E184" t="s">
        <v>1252</v>
      </c>
    </row>
    <row r="185" spans="1:5" ht="15">
      <c r="A185" s="2" t="s">
        <v>1254</v>
      </c>
      <c r="B185" s="65" t="s">
        <v>1348</v>
      </c>
      <c r="C185" t="s">
        <v>1252</v>
      </c>
      <c r="D185" s="65" t="s">
        <v>1704</v>
      </c>
      <c r="E185" t="s">
        <v>1252</v>
      </c>
    </row>
    <row r="186" spans="1:5" ht="15">
      <c r="A186" s="2" t="s">
        <v>1254</v>
      </c>
      <c r="B186" s="65" t="s">
        <v>1349</v>
      </c>
      <c r="C186" t="s">
        <v>1252</v>
      </c>
      <c r="D186" s="65" t="s">
        <v>1705</v>
      </c>
      <c r="E186" t="s">
        <v>1252</v>
      </c>
    </row>
    <row r="187" spans="1:5" ht="15">
      <c r="A187" s="2" t="s">
        <v>1254</v>
      </c>
      <c r="B187" s="65" t="s">
        <v>1350</v>
      </c>
      <c r="C187" t="s">
        <v>1252</v>
      </c>
      <c r="D187" s="65" t="s">
        <v>1706</v>
      </c>
      <c r="E187" t="s">
        <v>1252</v>
      </c>
    </row>
    <row r="188" spans="1:5" ht="15">
      <c r="A188" s="2" t="s">
        <v>1254</v>
      </c>
      <c r="B188" s="65" t="s">
        <v>1351</v>
      </c>
      <c r="C188" t="s">
        <v>1252</v>
      </c>
      <c r="D188" s="65" t="s">
        <v>1707</v>
      </c>
      <c r="E188" t="s">
        <v>1252</v>
      </c>
    </row>
    <row r="189" spans="1:5" ht="15">
      <c r="A189" s="2" t="s">
        <v>1254</v>
      </c>
      <c r="B189" s="65" t="s">
        <v>1352</v>
      </c>
      <c r="C189" t="s">
        <v>1252</v>
      </c>
      <c r="D189" s="65" t="s">
        <v>1708</v>
      </c>
      <c r="E189" t="s">
        <v>1252</v>
      </c>
    </row>
    <row r="190" spans="1:5" ht="15">
      <c r="A190" s="2" t="s">
        <v>1254</v>
      </c>
      <c r="B190" s="65" t="s">
        <v>1353</v>
      </c>
      <c r="C190" t="s">
        <v>1252</v>
      </c>
      <c r="D190" s="65" t="s">
        <v>1709</v>
      </c>
      <c r="E190" t="s">
        <v>1252</v>
      </c>
    </row>
    <row r="191" spans="1:5" ht="15">
      <c r="A191" s="2" t="s">
        <v>1254</v>
      </c>
      <c r="B191" s="65" t="s">
        <v>1354</v>
      </c>
      <c r="C191" t="s">
        <v>1252</v>
      </c>
      <c r="D191" s="65" t="s">
        <v>1710</v>
      </c>
      <c r="E191" t="s">
        <v>1252</v>
      </c>
    </row>
    <row r="192" spans="1:5" ht="15">
      <c r="A192" s="2" t="s">
        <v>1254</v>
      </c>
      <c r="B192" s="65" t="s">
        <v>1264</v>
      </c>
      <c r="C192" t="s">
        <v>1252</v>
      </c>
      <c r="D192" s="65" t="s">
        <v>1711</v>
      </c>
      <c r="E192" t="s">
        <v>1252</v>
      </c>
    </row>
    <row r="193" spans="1:5" ht="15">
      <c r="A193" s="2" t="s">
        <v>1254</v>
      </c>
      <c r="B193" s="65" t="s">
        <v>1265</v>
      </c>
      <c r="C193" t="s">
        <v>1252</v>
      </c>
      <c r="D193" s="65" t="s">
        <v>1712</v>
      </c>
      <c r="E193" t="s">
        <v>1252</v>
      </c>
    </row>
    <row r="194" spans="1:5" ht="15">
      <c r="A194" s="2" t="s">
        <v>1254</v>
      </c>
      <c r="B194" s="65" t="s">
        <v>1266</v>
      </c>
      <c r="C194" t="s">
        <v>1252</v>
      </c>
      <c r="D194" s="65" t="s">
        <v>1713</v>
      </c>
      <c r="E194" t="s">
        <v>1252</v>
      </c>
    </row>
    <row r="195" spans="1:5" ht="15">
      <c r="A195" s="2" t="s">
        <v>1254</v>
      </c>
      <c r="B195" s="65" t="s">
        <v>1267</v>
      </c>
      <c r="C195" t="s">
        <v>1252</v>
      </c>
      <c r="D195" s="65" t="s">
        <v>1714</v>
      </c>
      <c r="E195" t="s">
        <v>1252</v>
      </c>
    </row>
    <row r="196" spans="1:5" ht="15">
      <c r="A196" s="2" t="s">
        <v>1254</v>
      </c>
      <c r="B196" s="65" t="s">
        <v>1268</v>
      </c>
      <c r="C196" t="s">
        <v>1252</v>
      </c>
      <c r="D196" s="65" t="s">
        <v>1715</v>
      </c>
      <c r="E196" t="s">
        <v>1252</v>
      </c>
    </row>
    <row r="197" spans="1:5" ht="15">
      <c r="A197" s="2" t="s">
        <v>1254</v>
      </c>
      <c r="B197" s="65" t="s">
        <v>1269</v>
      </c>
      <c r="C197" t="s">
        <v>1252</v>
      </c>
      <c r="D197" s="65" t="s">
        <v>1716</v>
      </c>
      <c r="E197" t="s">
        <v>1252</v>
      </c>
    </row>
    <row r="198" spans="1:5" ht="15">
      <c r="A198" s="2" t="s">
        <v>1254</v>
      </c>
      <c r="B198" s="65" t="s">
        <v>1270</v>
      </c>
      <c r="C198" t="s">
        <v>1252</v>
      </c>
      <c r="D198" s="65" t="s">
        <v>1717</v>
      </c>
      <c r="E198" t="s">
        <v>1252</v>
      </c>
    </row>
    <row r="199" spans="1:5" ht="15">
      <c r="A199" s="2" t="s">
        <v>1254</v>
      </c>
      <c r="B199" s="65" t="s">
        <v>1271</v>
      </c>
      <c r="C199" t="s">
        <v>1252</v>
      </c>
      <c r="D199" s="65" t="s">
        <v>1718</v>
      </c>
      <c r="E199" t="s">
        <v>1252</v>
      </c>
    </row>
    <row r="200" spans="1:5" ht="15">
      <c r="A200" s="2" t="s">
        <v>1254</v>
      </c>
      <c r="B200" s="65" t="s">
        <v>1272</v>
      </c>
      <c r="C200" t="s">
        <v>1252</v>
      </c>
      <c r="D200" s="65" t="s">
        <v>1719</v>
      </c>
      <c r="E200" t="s">
        <v>1252</v>
      </c>
    </row>
    <row r="201" spans="1:5" ht="15">
      <c r="A201" s="2" t="s">
        <v>1254</v>
      </c>
      <c r="B201" s="65" t="s">
        <v>1273</v>
      </c>
      <c r="C201" t="s">
        <v>1252</v>
      </c>
      <c r="D201" s="65" t="s">
        <v>1720</v>
      </c>
      <c r="E201" t="s">
        <v>1252</v>
      </c>
    </row>
    <row r="202" spans="1:5" ht="15">
      <c r="A202" s="2" t="s">
        <v>1254</v>
      </c>
      <c r="B202" s="65" t="s">
        <v>1274</v>
      </c>
      <c r="C202" t="s">
        <v>1252</v>
      </c>
      <c r="D202" s="65" t="s">
        <v>1721</v>
      </c>
      <c r="E202" t="s">
        <v>1252</v>
      </c>
    </row>
    <row r="203" spans="1:5" ht="15">
      <c r="A203" s="2" t="s">
        <v>1254</v>
      </c>
      <c r="B203" s="65" t="s">
        <v>1275</v>
      </c>
      <c r="C203" t="s">
        <v>1252</v>
      </c>
      <c r="D203" s="65" t="s">
        <v>1122</v>
      </c>
      <c r="E203" t="s">
        <v>1252</v>
      </c>
    </row>
    <row r="204" spans="1:5" ht="15">
      <c r="A204" s="2" t="s">
        <v>1289</v>
      </c>
      <c r="B204" s="70" t="s">
        <v>1276</v>
      </c>
      <c r="C204" t="s">
        <v>1252</v>
      </c>
      <c r="D204" s="65" t="s">
        <v>1722</v>
      </c>
      <c r="E204" t="s">
        <v>1252</v>
      </c>
    </row>
    <row r="205" spans="1:5" ht="15">
      <c r="A205" s="2" t="s">
        <v>1289</v>
      </c>
      <c r="B205" s="70" t="s">
        <v>1277</v>
      </c>
      <c r="C205" t="s">
        <v>1252</v>
      </c>
      <c r="D205" s="65" t="s">
        <v>1723</v>
      </c>
      <c r="E205" t="s">
        <v>1252</v>
      </c>
    </row>
    <row r="206" spans="1:5" ht="15">
      <c r="A206" s="2" t="s">
        <v>1289</v>
      </c>
      <c r="B206" s="70" t="s">
        <v>1278</v>
      </c>
      <c r="C206" t="s">
        <v>1252</v>
      </c>
      <c r="D206" s="65" t="s">
        <v>1724</v>
      </c>
      <c r="E206" t="s">
        <v>1252</v>
      </c>
    </row>
    <row r="207" spans="1:5" ht="15">
      <c r="A207" s="2" t="s">
        <v>1289</v>
      </c>
      <c r="B207" s="70" t="s">
        <v>1279</v>
      </c>
      <c r="C207" t="s">
        <v>1252</v>
      </c>
      <c r="D207" s="65" t="s">
        <v>1725</v>
      </c>
      <c r="E207" t="s">
        <v>1252</v>
      </c>
    </row>
    <row r="208" spans="1:5" ht="15">
      <c r="A208" s="2" t="s">
        <v>1289</v>
      </c>
      <c r="B208" s="70" t="s">
        <v>1280</v>
      </c>
      <c r="C208" t="s">
        <v>1252</v>
      </c>
      <c r="D208" s="65" t="s">
        <v>1726</v>
      </c>
      <c r="E208" t="s">
        <v>1252</v>
      </c>
    </row>
    <row r="209" spans="1:5" ht="15">
      <c r="A209" s="2" t="s">
        <v>1289</v>
      </c>
      <c r="B209" s="70" t="s">
        <v>1281</v>
      </c>
      <c r="C209" t="s">
        <v>1252</v>
      </c>
      <c r="D209" s="65" t="s">
        <v>1727</v>
      </c>
      <c r="E209" t="s">
        <v>1252</v>
      </c>
    </row>
    <row r="210" spans="1:5" ht="15">
      <c r="A210" s="2" t="s">
        <v>1289</v>
      </c>
      <c r="B210" s="70" t="s">
        <v>1282</v>
      </c>
      <c r="C210" t="s">
        <v>1252</v>
      </c>
      <c r="D210" s="65" t="s">
        <v>1728</v>
      </c>
      <c r="E210" t="s">
        <v>1252</v>
      </c>
    </row>
    <row r="211" spans="1:5" ht="15">
      <c r="A211" s="2" t="s">
        <v>1289</v>
      </c>
      <c r="B211" s="70" t="s">
        <v>1283</v>
      </c>
      <c r="C211" t="s">
        <v>1252</v>
      </c>
      <c r="D211" s="65" t="s">
        <v>1729</v>
      </c>
      <c r="E211" t="s">
        <v>1252</v>
      </c>
    </row>
    <row r="212" spans="1:5" ht="15">
      <c r="A212" s="2" t="s">
        <v>1289</v>
      </c>
      <c r="B212" s="70" t="s">
        <v>1284</v>
      </c>
      <c r="C212" t="s">
        <v>1252</v>
      </c>
      <c r="D212" s="65" t="s">
        <v>1730</v>
      </c>
      <c r="E212" t="s">
        <v>1252</v>
      </c>
    </row>
    <row r="213" spans="1:5" ht="15">
      <c r="A213" s="2" t="s">
        <v>1289</v>
      </c>
      <c r="B213" s="70" t="s">
        <v>1285</v>
      </c>
      <c r="C213" t="s">
        <v>1252</v>
      </c>
      <c r="D213" s="65" t="s">
        <v>1731</v>
      </c>
      <c r="E213" t="s">
        <v>1252</v>
      </c>
    </row>
    <row r="214" spans="1:5" ht="15">
      <c r="A214" s="2" t="s">
        <v>1289</v>
      </c>
      <c r="B214" s="70" t="s">
        <v>1286</v>
      </c>
      <c r="C214" t="s">
        <v>1252</v>
      </c>
      <c r="D214" s="65" t="s">
        <v>1732</v>
      </c>
      <c r="E214" t="s">
        <v>1252</v>
      </c>
    </row>
    <row r="215" spans="1:5" ht="15">
      <c r="A215" s="2" t="s">
        <v>1289</v>
      </c>
      <c r="B215" s="70" t="s">
        <v>1287</v>
      </c>
      <c r="C215" t="s">
        <v>1252</v>
      </c>
      <c r="D215" s="65" t="s">
        <v>1733</v>
      </c>
      <c r="E215" t="s">
        <v>1252</v>
      </c>
    </row>
    <row r="216" spans="1:5" ht="15">
      <c r="A216" s="2" t="s">
        <v>1289</v>
      </c>
      <c r="B216" s="70" t="s">
        <v>1269</v>
      </c>
      <c r="C216" t="s">
        <v>1252</v>
      </c>
      <c r="D216" s="65" t="s">
        <v>1716</v>
      </c>
      <c r="E216" t="s">
        <v>1252</v>
      </c>
    </row>
    <row r="217" spans="1:5" ht="15">
      <c r="A217" s="2" t="s">
        <v>1289</v>
      </c>
      <c r="B217" s="70" t="s">
        <v>1288</v>
      </c>
      <c r="C217" t="s">
        <v>1252</v>
      </c>
      <c r="D217" s="65" t="s">
        <v>1734</v>
      </c>
      <c r="E217" t="s">
        <v>1252</v>
      </c>
    </row>
    <row r="218" spans="1:5">
      <c r="A2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C5" sqref="C5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7" t="s">
        <v>1073</v>
      </c>
      <c r="C2" s="32" t="s">
        <v>1078</v>
      </c>
    </row>
    <row r="3" spans="2:5">
      <c r="B3" s="28" t="s">
        <v>1291</v>
      </c>
      <c r="C3" s="81" t="s">
        <v>1292</v>
      </c>
    </row>
    <row r="4" spans="2:5" ht="16">
      <c r="B4" s="28" t="s">
        <v>1101</v>
      </c>
      <c r="C4" s="46">
        <v>44742</v>
      </c>
    </row>
    <row r="5" spans="2:5">
      <c r="B5" s="28" t="s">
        <v>1102</v>
      </c>
      <c r="C5" s="30" t="s">
        <v>1104</v>
      </c>
      <c r="E5" s="2"/>
    </row>
    <row r="6" spans="2:5" ht="14" thickBot="1">
      <c r="B6" s="29" t="s">
        <v>1103</v>
      </c>
      <c r="C6" s="31" t="s">
        <v>1104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zoomScale="125" zoomScaleNormal="140" workbookViewId="0">
      <selection activeCell="I12" sqref="I12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5" width="18.6640625" style="38" customWidth="1"/>
    <col min="6" max="6" width="17.6640625" style="38" customWidth="1"/>
    <col min="7" max="16384" width="9" style="38"/>
  </cols>
  <sheetData>
    <row r="1" spans="1:6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  <c r="E1" s="37"/>
    </row>
    <row r="2" spans="1:6" ht="16">
      <c r="A2" s="34" t="s">
        <v>1099</v>
      </c>
      <c r="B2" s="35" t="s">
        <v>1100</v>
      </c>
      <c r="C2" s="43"/>
      <c r="D2" s="37"/>
      <c r="E2" s="37"/>
    </row>
    <row r="3" spans="1:6" ht="16">
      <c r="A3" s="34" t="s">
        <v>1074</v>
      </c>
      <c r="B3" s="35" t="s">
        <v>0</v>
      </c>
      <c r="C3" s="43"/>
      <c r="D3" s="37"/>
      <c r="E3" s="37"/>
    </row>
    <row r="4" spans="1:6" ht="17" thickBot="1">
      <c r="A4" s="36" t="s">
        <v>1075</v>
      </c>
      <c r="B4" s="48">
        <f>'Master Info'!C4</f>
        <v>44742</v>
      </c>
      <c r="C4" s="43"/>
      <c r="D4" s="37"/>
      <c r="E4" s="37"/>
    </row>
    <row r="5" spans="1:6" s="40" customFormat="1" ht="16">
      <c r="A5" s="44"/>
      <c r="B5" s="45"/>
      <c r="C5" s="39"/>
      <c r="D5" s="39"/>
      <c r="E5" s="39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5" t="str">
        <f t="shared" ref="E9:E31" si="0">IF(OR($E$6="", B9=""),"",SUM(C9:D9))</f>
        <v/>
      </c>
      <c r="F9" s="18"/>
    </row>
    <row r="10" spans="1:6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5" t="str">
        <f t="shared" si="0"/>
        <v/>
      </c>
      <c r="F10" s="18"/>
    </row>
    <row r="11" spans="1:6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5" t="str">
        <f t="shared" si="0"/>
        <v/>
      </c>
      <c r="F11" s="18"/>
    </row>
    <row r="12" spans="1:6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5" t="str">
        <f t="shared" si="0"/>
        <v/>
      </c>
      <c r="F12" s="18"/>
    </row>
    <row r="13" spans="1:6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5" t="str">
        <f t="shared" si="0"/>
        <v/>
      </c>
      <c r="F13" s="18"/>
    </row>
    <row r="14" spans="1:6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5" t="str">
        <f t="shared" si="0"/>
        <v/>
      </c>
      <c r="F14" s="18"/>
    </row>
    <row r="15" spans="1:6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5" t="str">
        <f t="shared" si="0"/>
        <v/>
      </c>
      <c r="F15" s="18"/>
    </row>
    <row r="16" spans="1:6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5" t="str">
        <f t="shared" si="0"/>
        <v/>
      </c>
      <c r="F16" s="18"/>
    </row>
    <row r="17" spans="1:6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5" t="str">
        <f t="shared" si="0"/>
        <v/>
      </c>
      <c r="F17" s="18"/>
    </row>
    <row r="18" spans="1:6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5" t="str">
        <f t="shared" si="0"/>
        <v/>
      </c>
      <c r="F18" s="18"/>
    </row>
    <row r="19" spans="1:6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5" t="str">
        <f t="shared" si="0"/>
        <v/>
      </c>
      <c r="F19" s="18"/>
    </row>
    <row r="20" spans="1:6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5" t="str">
        <f t="shared" si="0"/>
        <v/>
      </c>
      <c r="F20" s="18"/>
    </row>
    <row r="21" spans="1:6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5" t="str">
        <f t="shared" si="0"/>
        <v/>
      </c>
      <c r="F21" s="18"/>
    </row>
    <row r="22" spans="1:6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5" t="str">
        <f t="shared" si="0"/>
        <v/>
      </c>
      <c r="F22" s="18"/>
    </row>
    <row r="23" spans="1:6" ht="15">
      <c r="A23" s="6" t="s">
        <v>9</v>
      </c>
      <c r="B23" s="6" t="s">
        <v>10</v>
      </c>
      <c r="C23" s="15">
        <f>IF(C6="","",SUM(C9:C22))</f>
        <v>0</v>
      </c>
      <c r="D23" s="15">
        <f>IF(D6="","",SUM(D9:D22))</f>
        <v>0</v>
      </c>
      <c r="E23" s="15">
        <f>IF(E6="","",SUM(E9:E22))</f>
        <v>0</v>
      </c>
      <c r="F23" s="15">
        <f>IF(F6="","",SUM(F9:F22))</f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_xlfn.XLOOKUP(B25,'Label Dropdowns'!$B$2:$B$522,'Label Dropdowns'!$C$2:$C$522))</f>
        <v>Choose from drop-down --&gt;</v>
      </c>
      <c r="B25" s="16"/>
      <c r="C25" s="17"/>
      <c r="D25" s="18"/>
      <c r="E25" s="15" t="str">
        <f t="shared" si="0"/>
        <v/>
      </c>
      <c r="F25" s="18"/>
    </row>
    <row r="26" spans="1:6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5" t="str">
        <f t="shared" si="0"/>
        <v/>
      </c>
      <c r="F26" s="18"/>
    </row>
    <row r="27" spans="1:6" ht="15">
      <c r="A27" s="6" t="str">
        <f>IF(B27="", "Choose from drop-down --&gt;", _xlfn.XLOOKUP(B27,'Label Dropdowns'!$B$2:$B$522,'Label Dropdowns'!$C$2:$C$522))</f>
        <v>Choose from drop-down --&gt;</v>
      </c>
      <c r="B27" s="17"/>
      <c r="C27" s="17"/>
      <c r="D27" s="18"/>
      <c r="E27" s="15" t="str">
        <f t="shared" si="0"/>
        <v/>
      </c>
      <c r="F27" s="18"/>
    </row>
    <row r="28" spans="1:6" ht="15">
      <c r="A28" s="6" t="str">
        <f>IF(B28="", "Choose from drop-down --&gt;", _xlfn.XLOOKUP(B28,'Label Dropdowns'!$B$2:$B$522,'Label Dropdowns'!$C$2:$C$522))</f>
        <v>Choose from drop-down --&gt;</v>
      </c>
      <c r="B28" s="17"/>
      <c r="C28" s="17"/>
      <c r="D28" s="18"/>
      <c r="E28" s="15" t="str">
        <f t="shared" si="0"/>
        <v/>
      </c>
      <c r="F28" s="18"/>
    </row>
    <row r="29" spans="1:6" ht="15">
      <c r="A29" s="6" t="str">
        <f>IF(B29="", "Choose from drop-down --&gt;", _xlfn.XLOOKUP(B29,'Label Dropdowns'!$B$2:$B$522,'Label Dropdowns'!$C$2:$C$522))</f>
        <v>Choose from drop-down --&gt;</v>
      </c>
      <c r="B29" s="17"/>
      <c r="C29" s="17"/>
      <c r="D29" s="18"/>
      <c r="E29" s="15" t="str">
        <f t="shared" si="0"/>
        <v/>
      </c>
      <c r="F29" s="18"/>
    </row>
    <row r="30" spans="1:6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7"/>
      <c r="E30" s="15" t="str">
        <f t="shared" si="0"/>
        <v/>
      </c>
      <c r="F30" s="17"/>
    </row>
    <row r="31" spans="1:6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7"/>
      <c r="E31" s="15" t="str">
        <f t="shared" si="0"/>
        <v/>
      </c>
      <c r="F31" s="17"/>
    </row>
    <row r="32" spans="1:6" ht="15" hidden="1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7"/>
      <c r="E32" s="15">
        <f t="shared" ref="E32:E35" si="1">SUM(C32:D32)</f>
        <v>0</v>
      </c>
      <c r="F32" s="17"/>
    </row>
    <row r="33" spans="1:6" ht="15" hidden="1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7"/>
      <c r="E33" s="15">
        <f t="shared" si="1"/>
        <v>0</v>
      </c>
      <c r="F33" s="17"/>
    </row>
    <row r="34" spans="1:6" ht="15" hidden="1">
      <c r="A34" s="6" t="str">
        <f>IF(B34="", "Choose from drop-down --&gt;", _xlfn.XLOOKUP(B34,'Label Dropdowns'!$B$2:$B$522,'Label Dropdowns'!$C$2:$C$522))</f>
        <v>Choose from drop-down --&gt;</v>
      </c>
      <c r="B34" s="16"/>
      <c r="C34" s="17"/>
      <c r="D34" s="17"/>
      <c r="E34" s="15">
        <f t="shared" si="1"/>
        <v>0</v>
      </c>
      <c r="F34" s="17"/>
    </row>
    <row r="35" spans="1:6" ht="15" hidden="1">
      <c r="A35" s="6" t="str">
        <f>IF(B35="", "Choose from drop-down --&gt;", _xlfn.XLOOKUP(B35,'Label Dropdowns'!$B$2:$B$522,'Label Dropdowns'!$C$2:$C$522))</f>
        <v>Choose from drop-down --&gt;</v>
      </c>
      <c r="B35" s="16"/>
      <c r="C35" s="17"/>
      <c r="D35" s="17"/>
      <c r="E35" s="15">
        <f t="shared" si="1"/>
        <v>0</v>
      </c>
      <c r="F35" s="17"/>
    </row>
    <row r="36" spans="1:6" ht="15" hidden="1">
      <c r="A36" s="6" t="str">
        <f>IF(B36="", "Choose from drop-down --&gt;", _xlfn.XLOOKUP(B36,'Label Dropdowns'!$B$2:$B$522,'Label Dropdowns'!$C$2:$C$522))</f>
        <v>Choose from drop-down --&gt;</v>
      </c>
      <c r="B36" s="16"/>
      <c r="C36" s="17"/>
      <c r="D36" s="17"/>
      <c r="E36" s="15">
        <f t="shared" ref="E36" si="2">SUM(C36:D36)</f>
        <v>0</v>
      </c>
      <c r="F36" s="17"/>
    </row>
    <row r="37" spans="1:6" s="40" customFormat="1" ht="15">
      <c r="A37" s="6" t="s">
        <v>16</v>
      </c>
      <c r="B37" s="6" t="s">
        <v>17</v>
      </c>
      <c r="C37" s="15">
        <f>IF(C6="","",SUM(C25:C36))</f>
        <v>0</v>
      </c>
      <c r="D37" s="15">
        <f>IF(D6="","",SUM(D25:D36))</f>
        <v>0</v>
      </c>
      <c r="E37" s="15">
        <f t="shared" ref="E37:F37" si="3">IF(E6="","",SUM(E25:E36))</f>
        <v>0</v>
      </c>
      <c r="F37" s="15">
        <f t="shared" si="3"/>
        <v>0</v>
      </c>
    </row>
    <row r="38" spans="1:6" ht="15">
      <c r="A38" s="6" t="s">
        <v>18</v>
      </c>
      <c r="B38" s="8" t="s">
        <v>19</v>
      </c>
      <c r="C38" s="19">
        <f>IF(C$6="","",C23+C37)</f>
        <v>0</v>
      </c>
      <c r="D38" s="19">
        <f t="shared" ref="D38:E38" si="4">IF(D$6="","",D23+D37)</f>
        <v>0</v>
      </c>
      <c r="E38" s="19">
        <f t="shared" si="4"/>
        <v>0</v>
      </c>
      <c r="F38" s="19">
        <f>IF(F$6="","",F23+F37)</f>
        <v>0</v>
      </c>
    </row>
    <row r="39" spans="1:6" ht="15">
      <c r="A39" s="5"/>
      <c r="B39" s="5"/>
      <c r="C39" s="20"/>
      <c r="D39" s="20"/>
      <c r="E39" s="20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5" t="str">
        <f t="shared" ref="E41:E45" si="5">IF(OR($E$6="", B41=""),"",SUM(C41:D41))</f>
        <v/>
      </c>
      <c r="F41" s="18"/>
    </row>
    <row r="42" spans="1:6" ht="15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5" t="str">
        <f t="shared" si="5"/>
        <v/>
      </c>
      <c r="F42" s="18"/>
    </row>
    <row r="43" spans="1:6" ht="15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5" t="str">
        <f t="shared" si="5"/>
        <v/>
      </c>
      <c r="F43" s="18"/>
    </row>
    <row r="44" spans="1:6" ht="15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5" t="str">
        <f t="shared" si="5"/>
        <v/>
      </c>
      <c r="F44" s="18"/>
    </row>
    <row r="45" spans="1:6" ht="15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5" t="str">
        <f t="shared" si="5"/>
        <v/>
      </c>
      <c r="F45" s="18"/>
    </row>
    <row r="46" spans="1:6" ht="15" hidden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5">
        <f t="shared" ref="E46:E48" si="6">SUM(C46:D46)</f>
        <v>0</v>
      </c>
      <c r="F46" s="18"/>
    </row>
    <row r="47" spans="1:6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5">
        <f t="shared" si="6"/>
        <v>0</v>
      </c>
      <c r="F47" s="18"/>
    </row>
    <row r="48" spans="1:6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5">
        <f t="shared" si="6"/>
        <v>0</v>
      </c>
      <c r="F48" s="18"/>
    </row>
    <row r="49" spans="1:6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8"/>
      <c r="D49" s="18"/>
      <c r="E49" s="15">
        <f t="shared" ref="E49" si="7">SUM(C49:D49)</f>
        <v>0</v>
      </c>
      <c r="F49" s="18"/>
    </row>
    <row r="50" spans="1:6" ht="15">
      <c r="A50" s="6" t="s">
        <v>23</v>
      </c>
      <c r="B50" s="8" t="s">
        <v>24</v>
      </c>
      <c r="C50" s="21">
        <f>IF(C6="","",SUM(C41:C49))</f>
        <v>0</v>
      </c>
      <c r="D50" s="21">
        <f>IF(D6="","",SUM(D41:D49))</f>
        <v>0</v>
      </c>
      <c r="E50" s="21">
        <f t="shared" ref="E50:F50" si="8">IF(E6="","",SUM(E41:E49))</f>
        <v>0</v>
      </c>
      <c r="F50" s="21">
        <f t="shared" si="8"/>
        <v>0</v>
      </c>
    </row>
    <row r="51" spans="1:6" ht="15">
      <c r="A51" s="5"/>
      <c r="B51" s="5"/>
      <c r="C51" s="20"/>
      <c r="D51" s="23"/>
      <c r="E51" s="20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1076</v>
      </c>
      <c r="C53" s="14"/>
      <c r="D53" s="14"/>
      <c r="E53" s="14"/>
      <c r="F53" s="14"/>
    </row>
    <row r="54" spans="1:6" ht="15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7"/>
      <c r="E54" s="15" t="str">
        <f t="shared" ref="E54:E59" si="9">IF(OR($E$6="", B54=""),"",SUM(C54:D54))</f>
        <v/>
      </c>
      <c r="F54" s="17"/>
    </row>
    <row r="55" spans="1:6" ht="15">
      <c r="A55" s="6" t="str">
        <f>IF(B55="", "Choose from drop-down --&gt;", _xlfn.XLOOKUP(B55,'Label Dropdowns'!$B$2:$B$522,'Label Dropdowns'!$C$2:$C$522))</f>
        <v>Choose from drop-down --&gt;</v>
      </c>
      <c r="B55" s="16"/>
      <c r="C55" s="18"/>
      <c r="D55" s="17"/>
      <c r="E55" s="15" t="str">
        <f t="shared" si="9"/>
        <v/>
      </c>
      <c r="F55" s="17"/>
    </row>
    <row r="56" spans="1:6" ht="15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5" t="str">
        <f t="shared" si="9"/>
        <v/>
      </c>
      <c r="F56" s="18"/>
    </row>
    <row r="57" spans="1:6" ht="16" customHeight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5" t="str">
        <f t="shared" si="9"/>
        <v/>
      </c>
      <c r="F57" s="18"/>
    </row>
    <row r="58" spans="1:6" ht="16" customHeight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5" t="str">
        <f t="shared" si="9"/>
        <v/>
      </c>
      <c r="F58" s="18"/>
    </row>
    <row r="59" spans="1:6" ht="16" customHeight="1">
      <c r="A59" s="6" t="str">
        <f>IF(B59="", "Choose from drop-down --&gt;", _xlfn.XLOOKUP(B59,'Label Dropdowns'!$B$2:$B$522,'Label Dropdowns'!$C$2:$C$522))</f>
        <v>Choose from drop-down --&gt;</v>
      </c>
      <c r="B59" s="16"/>
      <c r="C59" s="17"/>
      <c r="D59" s="18"/>
      <c r="E59" s="15" t="str">
        <f t="shared" si="9"/>
        <v/>
      </c>
      <c r="F59" s="18"/>
    </row>
    <row r="60" spans="1:6" ht="16" hidden="1" customHeight="1">
      <c r="A60" s="6" t="str">
        <f>IF(B60="", "Choose from drop-down --&gt;", _xlfn.XLOOKUP(B60,'Label Dropdowns'!$B$2:$B$522,'Label Dropdowns'!$C$2:$C$522))</f>
        <v>Choose from drop-down --&gt;</v>
      </c>
      <c r="B60" s="16"/>
      <c r="C60" s="17"/>
      <c r="D60" s="18"/>
      <c r="E60" s="15">
        <f t="shared" ref="E60:E77" si="10">IF($E$6="","",SUM(C60:D60))</f>
        <v>0</v>
      </c>
      <c r="F60" s="18"/>
    </row>
    <row r="61" spans="1:6" ht="16" hidden="1" customHeight="1">
      <c r="A61" s="6" t="str">
        <f>IF(B61="", "Choose from drop-down --&gt;", _xlfn.XLOOKUP(B61,'Label Dropdowns'!$B$2:$B$522,'Label Dropdowns'!$C$2:$C$522))</f>
        <v>Choose from drop-down --&gt;</v>
      </c>
      <c r="B61" s="16"/>
      <c r="C61" s="17"/>
      <c r="D61" s="18"/>
      <c r="E61" s="15">
        <f t="shared" si="10"/>
        <v>0</v>
      </c>
      <c r="F61" s="18"/>
    </row>
    <row r="62" spans="1:6" ht="15" hidden="1">
      <c r="A62" s="6" t="str">
        <f>IF(B62="", "Choose from drop-down --&gt;", _xlfn.XLOOKUP(B62,'Label Dropdowns'!$B$2:$B$522,'Label Dropdowns'!$C$2:$C$522))</f>
        <v>Choose from drop-down --&gt;</v>
      </c>
      <c r="B62" s="16"/>
      <c r="C62" s="17"/>
      <c r="D62" s="18"/>
      <c r="E62" s="15">
        <f t="shared" si="10"/>
        <v>0</v>
      </c>
      <c r="F62" s="18"/>
    </row>
    <row r="63" spans="1:6" ht="15" hidden="1">
      <c r="A63" s="6" t="str">
        <f>IF(B63="", "Choose from drop-down --&gt;", _xlfn.XLOOKUP(B63,'Label Dropdowns'!$B$2:$B$522,'Label Dropdowns'!$C$2:$C$522))</f>
        <v>Choose from drop-down --&gt;</v>
      </c>
      <c r="B63" s="16"/>
      <c r="C63" s="17"/>
      <c r="D63" s="18"/>
      <c r="E63" s="15">
        <f t="shared" si="10"/>
        <v>0</v>
      </c>
      <c r="F63" s="18"/>
    </row>
    <row r="64" spans="1:6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5">
        <f t="shared" si="10"/>
        <v>0</v>
      </c>
      <c r="F64" s="18"/>
    </row>
    <row r="65" spans="1:6" ht="15">
      <c r="A65" s="6" t="s">
        <v>32</v>
      </c>
      <c r="B65" s="6" t="s">
        <v>33</v>
      </c>
      <c r="C65" s="15">
        <f>IF(C6="","",SUM(C54:C64))</f>
        <v>0</v>
      </c>
      <c r="D65" s="15">
        <f>IF(D6="","",SUM(D54:D64))</f>
        <v>0</v>
      </c>
      <c r="E65" s="15">
        <f>IF(E$6="","",SUM(C65:D65))</f>
        <v>0</v>
      </c>
      <c r="F65" s="15">
        <f>IF(F$6="","",SUM(D65:E65))</f>
        <v>0</v>
      </c>
    </row>
    <row r="66" spans="1:6" ht="15">
      <c r="A66" s="5"/>
      <c r="B66" s="13" t="s">
        <v>1077</v>
      </c>
      <c r="C66" s="13"/>
      <c r="D66" s="13"/>
      <c r="E66" s="13"/>
    </row>
    <row r="67" spans="1:6" ht="15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5" t="str">
        <f t="shared" ref="E67:E70" si="11">IF(OR($E$6="", B67=""),"",SUM(C67:D67))</f>
        <v/>
      </c>
      <c r="F67" s="18"/>
    </row>
    <row r="68" spans="1:6" ht="15">
      <c r="A68" s="6" t="str">
        <f>IF(B68="", "Choose from drop-down --&gt;", _xlfn.XLOOKUP(B68,'Label Dropdowns'!$B$2:$B$522,'Label Dropdowns'!$C$2:$C$522))</f>
        <v>Choose from drop-down --&gt;</v>
      </c>
      <c r="B68" s="16"/>
      <c r="C68" s="17"/>
      <c r="D68" s="18"/>
      <c r="E68" s="15" t="str">
        <f t="shared" si="11"/>
        <v/>
      </c>
      <c r="F68" s="18"/>
    </row>
    <row r="69" spans="1:6" ht="15">
      <c r="A69" s="6" t="str">
        <f>IF(B69="", "Choose from drop-down --&gt;", _xlfn.XLOOKUP(B69,'Label Dropdowns'!$B$2:$B$522,'Label Dropdowns'!$C$2:$C$522))</f>
        <v>Choose from drop-down --&gt;</v>
      </c>
      <c r="B69" s="16"/>
      <c r="C69" s="17"/>
      <c r="D69" s="18"/>
      <c r="E69" s="15" t="str">
        <f t="shared" si="11"/>
        <v/>
      </c>
      <c r="F69" s="18"/>
    </row>
    <row r="70" spans="1:6" ht="15">
      <c r="A70" s="6" t="str">
        <f>IF(B70="", "Choose from drop-down --&gt;", _xlfn.XLOOKUP(B70,'Label Dropdowns'!$B$2:$B$522,'Label Dropdowns'!$C$2:$C$522))</f>
        <v>Choose from drop-down --&gt;</v>
      </c>
      <c r="B70" s="16"/>
      <c r="C70" s="17"/>
      <c r="D70" s="18"/>
      <c r="E70" s="15" t="str">
        <f t="shared" si="11"/>
        <v/>
      </c>
      <c r="F70" s="18"/>
    </row>
    <row r="71" spans="1:6" ht="15" hidden="1">
      <c r="A71" s="6" t="str">
        <f>IF(B71="", "Choose from drop-down --&gt;", _xlfn.XLOOKUP(B71,'Label Dropdowns'!$B$2:$B$522,'Label Dropdowns'!$C$2:$C$522))</f>
        <v>Choose from drop-down --&gt;</v>
      </c>
      <c r="B71" s="16"/>
      <c r="C71" s="17"/>
      <c r="D71" s="18"/>
      <c r="E71" s="15">
        <f t="shared" si="10"/>
        <v>0</v>
      </c>
      <c r="F71" s="18"/>
    </row>
    <row r="72" spans="1:6" ht="15" hidden="1">
      <c r="A72" s="6" t="str">
        <f>IF(B72="", "Choose from drop-down --&gt;", _xlfn.XLOOKUP(B72,'Label Dropdowns'!$B$2:$B$522,'Label Dropdowns'!$C$2:$C$522))</f>
        <v>Choose from drop-down --&gt;</v>
      </c>
      <c r="B72" s="16"/>
      <c r="C72" s="17"/>
      <c r="D72" s="18"/>
      <c r="E72" s="15">
        <f t="shared" si="10"/>
        <v>0</v>
      </c>
      <c r="F72" s="18"/>
    </row>
    <row r="73" spans="1:6" ht="15" hidden="1">
      <c r="A73" s="6" t="str">
        <f>IF(B73="", "Choose from drop-down --&gt;", _xlfn.XLOOKUP(B73,'Label Dropdowns'!$B$2:$B$522,'Label Dropdowns'!$C$2:$C$522))</f>
        <v>Choose from drop-down --&gt;</v>
      </c>
      <c r="B73" s="16"/>
      <c r="C73" s="17"/>
      <c r="D73" s="18"/>
      <c r="E73" s="15">
        <f t="shared" si="10"/>
        <v>0</v>
      </c>
      <c r="F73" s="18"/>
    </row>
    <row r="74" spans="1:6" ht="15" hidden="1">
      <c r="A74" s="6" t="str">
        <f>IF(B74="", "Choose from drop-down --&gt;", _xlfn.XLOOKUP(B74,'Label Dropdowns'!$B$2:$B$522,'Label Dropdowns'!$C$2:$C$522))</f>
        <v>Choose from drop-down --&gt;</v>
      </c>
      <c r="B74" s="16"/>
      <c r="C74" s="17"/>
      <c r="D74" s="18"/>
      <c r="E74" s="15">
        <f t="shared" si="10"/>
        <v>0</v>
      </c>
      <c r="F74" s="18"/>
    </row>
    <row r="75" spans="1:6" ht="15" hidden="1">
      <c r="A75" s="6" t="str">
        <f>IF(B75="", "Choose from drop-down --&gt;", _xlfn.XLOOKUP(B75,'Label Dropdowns'!$B$2:$B$522,'Label Dropdowns'!$C$2:$C$522))</f>
        <v>Choose from drop-down --&gt;</v>
      </c>
      <c r="B75" s="16"/>
      <c r="C75" s="17"/>
      <c r="D75" s="18"/>
      <c r="E75" s="15">
        <f t="shared" si="10"/>
        <v>0</v>
      </c>
      <c r="F75" s="18"/>
    </row>
    <row r="76" spans="1:6" ht="15">
      <c r="A76" s="6" t="s">
        <v>37</v>
      </c>
      <c r="B76" s="6" t="s">
        <v>38</v>
      </c>
      <c r="C76" s="15">
        <f>IF(C6="","",SUM(C67:C75))</f>
        <v>0</v>
      </c>
      <c r="D76" s="15">
        <f>IF(D$6="","",SUM(D67:D75))</f>
        <v>0</v>
      </c>
      <c r="E76" s="15">
        <f>IF(E$6="","",SUM(E67:E75))</f>
        <v>0</v>
      </c>
      <c r="F76" s="15">
        <f t="shared" ref="F76" si="12">IF(F6="","",SUM(F67:F75))</f>
        <v>0</v>
      </c>
    </row>
    <row r="77" spans="1:6" ht="15">
      <c r="A77" s="7" t="s">
        <v>39</v>
      </c>
      <c r="B77" s="8" t="s">
        <v>40</v>
      </c>
      <c r="C77" s="19">
        <f>IF(C$6="","",C65+C76)</f>
        <v>0</v>
      </c>
      <c r="D77" s="19">
        <f t="shared" ref="D77:F77" si="13">IF(D$6="","",D65+D76)</f>
        <v>0</v>
      </c>
      <c r="E77" s="19">
        <f t="shared" si="13"/>
        <v>0</v>
      </c>
      <c r="F77" s="19">
        <f t="shared" si="13"/>
        <v>0</v>
      </c>
    </row>
    <row r="78" spans="1:6" ht="15">
      <c r="A78" s="5"/>
      <c r="B78" s="5"/>
      <c r="C78" s="20"/>
      <c r="D78" s="20"/>
      <c r="E78" s="20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_xlfn.XLOOKUP(B80,'Label Dropdowns'!$B$2:$B$522,'Label Dropdowns'!$C$2:$C$522))</f>
        <v>Choose from drop-down --&gt;</v>
      </c>
      <c r="B80" s="16"/>
      <c r="C80" s="17"/>
      <c r="D80" s="18"/>
      <c r="E80" s="15" t="str">
        <f t="shared" ref="E80:E83" si="14">IF(OR($E$6="", B80=""),"",SUM(C80:D80))</f>
        <v/>
      </c>
      <c r="F80" s="18"/>
    </row>
    <row r="81" spans="1:6" ht="15">
      <c r="A81" s="6" t="str">
        <f>IF(B81="", "Choose from drop-down --&gt;", _xlfn.XLOOKUP(B81,'Label Dropdowns'!$B$2:$B$522,'Label Dropdowns'!$C$2:$C$522))</f>
        <v>Choose from drop-down --&gt;</v>
      </c>
      <c r="B81" s="16"/>
      <c r="C81" s="17"/>
      <c r="D81" s="18"/>
      <c r="E81" s="15" t="str">
        <f t="shared" si="14"/>
        <v/>
      </c>
      <c r="F81" s="18"/>
    </row>
    <row r="82" spans="1:6" ht="15">
      <c r="A82" s="6" t="str">
        <f>IF(B82="", "Choose from drop-down --&gt;", _xlfn.XLOOKUP(B82,'Label Dropdowns'!$B$2:$B$522,'Label Dropdowns'!$C$2:$C$522))</f>
        <v>Choose from drop-down --&gt;</v>
      </c>
      <c r="B82" s="16"/>
      <c r="C82" s="17"/>
      <c r="D82" s="18"/>
      <c r="E82" s="15" t="str">
        <f t="shared" si="14"/>
        <v/>
      </c>
      <c r="F82" s="18"/>
    </row>
    <row r="83" spans="1:6" ht="15">
      <c r="A83" s="6" t="str">
        <f>IF(B83="", "Choose from drop-down --&gt;", _xlfn.XLOOKUP(B83,'Label Dropdowns'!$B$2:$B$522,'Label Dropdowns'!$C$2:$C$522))</f>
        <v>Choose from drop-down --&gt;</v>
      </c>
      <c r="B83" s="16"/>
      <c r="C83" s="17"/>
      <c r="D83" s="18"/>
      <c r="E83" s="15" t="str">
        <f t="shared" si="14"/>
        <v/>
      </c>
      <c r="F83" s="18"/>
    </row>
    <row r="84" spans="1:6" ht="15" hidden="1">
      <c r="A84" s="6" t="str">
        <f>IF(B84="", "Choose from drop-down --&gt;", _xlfn.XLOOKUP(B84,'Label Dropdowns'!$B$2:$B$522,'Label Dropdowns'!$C$2:$C$522))</f>
        <v>Choose from drop-down --&gt;</v>
      </c>
      <c r="B84" s="16"/>
      <c r="C84" s="17"/>
      <c r="D84" s="18"/>
      <c r="E84" s="24">
        <f t="shared" ref="E84:E87" si="15">SUM(C84:D84)</f>
        <v>0</v>
      </c>
      <c r="F84" s="18"/>
    </row>
    <row r="85" spans="1:6" ht="15" hidden="1">
      <c r="A85" s="6" t="str">
        <f>IF(B85="", "Choose from drop-down --&gt;", _xlfn.XLOOKUP(B85,'Label Dropdowns'!$B$2:$B$522,'Label Dropdowns'!$C$2:$C$522))</f>
        <v>Choose from drop-down --&gt;</v>
      </c>
      <c r="B85" s="16"/>
      <c r="C85" s="17"/>
      <c r="D85" s="18"/>
      <c r="E85" s="24">
        <f t="shared" si="15"/>
        <v>0</v>
      </c>
      <c r="F85" s="18"/>
    </row>
    <row r="86" spans="1:6" ht="15" hidden="1">
      <c r="A86" s="6" t="str">
        <f>IF(B86="", "Choose from drop-down --&gt;", _xlfn.XLOOKUP(B86,'Label Dropdowns'!$B$2:$B$522,'Label Dropdowns'!$C$2:$C$522))</f>
        <v>Choose from drop-down --&gt;</v>
      </c>
      <c r="B86" s="16"/>
      <c r="C86" s="17"/>
      <c r="D86" s="18"/>
      <c r="E86" s="24">
        <f t="shared" si="15"/>
        <v>0</v>
      </c>
      <c r="F86" s="18"/>
    </row>
    <row r="87" spans="1:6" ht="15" hidden="1">
      <c r="A87" s="6" t="str">
        <f>IF(B87="", "Choose from drop-down --&gt;", _xlfn.XLOOKUP(B87,'Label Dropdowns'!$B$2:$B$522,'Label Dropdowns'!$C$2:$C$522))</f>
        <v>Choose from drop-down --&gt;</v>
      </c>
      <c r="B87" s="16"/>
      <c r="C87" s="17"/>
      <c r="D87" s="18"/>
      <c r="E87" s="24">
        <f t="shared" si="15"/>
        <v>0</v>
      </c>
      <c r="F87" s="18"/>
    </row>
    <row r="88" spans="1:6" ht="15" hidden="1">
      <c r="A88" s="6" t="str">
        <f>IF(B88="", "Choose from drop-down --&gt;", _xlfn.XLOOKUP(B88,'Label Dropdowns'!$B$2:$B$522,'Label Dropdowns'!$C$2:$C$522))</f>
        <v>Choose from drop-down --&gt;</v>
      </c>
      <c r="B88" s="16"/>
      <c r="C88" s="18"/>
      <c r="D88" s="18"/>
      <c r="E88" s="24">
        <f t="shared" ref="E88" si="16">SUM(C88:D88)</f>
        <v>0</v>
      </c>
      <c r="F88" s="18"/>
    </row>
    <row r="89" spans="1:6" ht="15">
      <c r="A89" s="7" t="s">
        <v>44</v>
      </c>
      <c r="B89" s="8" t="s">
        <v>45</v>
      </c>
      <c r="C89" s="22">
        <f>IF(C6="","",SUM(C80:C88))</f>
        <v>0</v>
      </c>
      <c r="D89" s="22">
        <f>IF(D6="","",SUM(D80:D88))</f>
        <v>0</v>
      </c>
      <c r="E89" s="22">
        <f t="shared" ref="E89:F89" si="17">IF(E6="","",SUM(E80:E88))</f>
        <v>0</v>
      </c>
      <c r="F89" s="22">
        <f t="shared" si="17"/>
        <v>0</v>
      </c>
    </row>
    <row r="90" spans="1:6" ht="15">
      <c r="A90" s="5"/>
      <c r="B90" s="25"/>
      <c r="C90" s="25"/>
      <c r="D90" s="25"/>
      <c r="E90" s="25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_xlfn.XLOOKUP(B92,'Label Dropdowns'!$B$2:$B$522,'Label Dropdowns'!$C$2:$C$522))</f>
        <v>Choose from drop-down --&gt;</v>
      </c>
      <c r="B92" s="16"/>
      <c r="C92" s="17"/>
      <c r="D92" s="17"/>
      <c r="E92" s="15" t="str">
        <f t="shared" ref="E92:E95" si="18">IF(OR($E$6="", B92=""),"",SUM(C92:D92))</f>
        <v/>
      </c>
      <c r="F92" s="17"/>
    </row>
    <row r="93" spans="1:6" ht="15">
      <c r="A93" s="6" t="str">
        <f>IF(B93="", "Choose from drop-down --&gt;", _xlfn.XLOOKUP(B93,'Label Dropdowns'!$B$2:$B$522,'Label Dropdowns'!$C$2:$C$522))</f>
        <v>Choose from drop-down --&gt;</v>
      </c>
      <c r="B93" s="16"/>
      <c r="C93" s="17"/>
      <c r="D93" s="17"/>
      <c r="E93" s="15" t="str">
        <f t="shared" si="18"/>
        <v/>
      </c>
      <c r="F93" s="17"/>
    </row>
    <row r="94" spans="1:6" ht="15">
      <c r="A94" s="6" t="str">
        <f>IF(B94="", "Choose from drop-down --&gt;", _xlfn.XLOOKUP(B94,'Label Dropdowns'!$B$2:$B$522,'Label Dropdowns'!$C$2:$C$522))</f>
        <v>Choose from drop-down --&gt;</v>
      </c>
      <c r="B94" s="16"/>
      <c r="C94" s="17"/>
      <c r="D94" s="17"/>
      <c r="E94" s="15" t="str">
        <f t="shared" si="18"/>
        <v/>
      </c>
      <c r="F94" s="17"/>
    </row>
    <row r="95" spans="1:6" ht="15">
      <c r="A95" s="6" t="str">
        <f>IF(B95="", "Choose from drop-down --&gt;", _xlfn.XLOOKUP(B95,'Label Dropdowns'!$B$2:$B$522,'Label Dropdowns'!$C$2:$C$522))</f>
        <v>Choose from drop-down --&gt;</v>
      </c>
      <c r="B95" s="16"/>
      <c r="C95" s="17"/>
      <c r="D95" s="17"/>
      <c r="E95" s="15" t="str">
        <f t="shared" si="18"/>
        <v/>
      </c>
      <c r="F95" s="17"/>
    </row>
    <row r="96" spans="1:6" ht="15" hidden="1">
      <c r="A96" s="6" t="str">
        <f>IF(B96="", "Choose from drop-down --&gt;", _xlfn.XLOOKUP(B96,'Label Dropdowns'!$B$2:$B$522,'Label Dropdowns'!$C$2:$C$522))</f>
        <v>Choose from drop-down --&gt;</v>
      </c>
      <c r="B96" s="16"/>
      <c r="C96" s="17"/>
      <c r="D96" s="17"/>
      <c r="E96" s="15">
        <f t="shared" ref="E96:E98" si="19">SUM(C96:D96)</f>
        <v>0</v>
      </c>
      <c r="F96" s="17"/>
    </row>
    <row r="97" spans="1:6" ht="15" hidden="1">
      <c r="A97" s="6" t="str">
        <f>IF(B97="", "Choose from drop-down --&gt;", _xlfn.XLOOKUP(B97,'Label Dropdowns'!$B$2:$B$522,'Label Dropdowns'!$C$2:$C$522))</f>
        <v>Choose from drop-down --&gt;</v>
      </c>
      <c r="B97" s="16"/>
      <c r="C97" s="17"/>
      <c r="D97" s="17"/>
      <c r="E97" s="15">
        <f t="shared" si="19"/>
        <v>0</v>
      </c>
      <c r="F97" s="17"/>
    </row>
    <row r="98" spans="1:6" ht="15" hidden="1">
      <c r="A98" s="6" t="str">
        <f>IF(B98="", "Choose from drop-down --&gt;", _xlfn.XLOOKUP(B98,'Label Dropdowns'!$B$2:$B$522,'Label Dropdowns'!$C$2:$C$522))</f>
        <v>Choose from drop-down --&gt;</v>
      </c>
      <c r="B98" s="16"/>
      <c r="C98" s="17"/>
      <c r="D98" s="17"/>
      <c r="E98" s="15">
        <f t="shared" si="19"/>
        <v>0</v>
      </c>
      <c r="F98" s="17"/>
    </row>
    <row r="99" spans="1:6" ht="15" hidden="1">
      <c r="A99" s="6" t="str">
        <f>IF(B99="", "Choose from drop-down --&gt;", _xlfn.XLOOKUP(B99,'Label Dropdowns'!$B$2:$B$522,'Label Dropdowns'!$C$2:$C$522))</f>
        <v>Choose from drop-down --&gt;</v>
      </c>
      <c r="B99" s="16"/>
      <c r="C99" s="17"/>
      <c r="D99" s="18"/>
      <c r="E99" s="15">
        <f t="shared" ref="E99:E100" si="20">SUM(C99:D99)</f>
        <v>0</v>
      </c>
      <c r="F99" s="18"/>
    </row>
    <row r="100" spans="1:6" ht="15" hidden="1">
      <c r="A100" s="6" t="str">
        <f>IF(B100="", "Choose from drop-down --&gt;", _xlfn.XLOOKUP(B100,'Label Dropdowns'!$B$2:$B$522,'Label Dropdowns'!$C$2:$C$522))</f>
        <v>Choose from drop-down --&gt;</v>
      </c>
      <c r="B100" s="16"/>
      <c r="C100" s="17"/>
      <c r="D100" s="17"/>
      <c r="E100" s="15">
        <f t="shared" si="20"/>
        <v>0</v>
      </c>
      <c r="F100" s="17"/>
    </row>
    <row r="101" spans="1:6" ht="15">
      <c r="A101" s="8" t="s">
        <v>50</v>
      </c>
      <c r="B101" s="8" t="s">
        <v>51</v>
      </c>
      <c r="C101" s="19">
        <f>IF(C6="","",SUM(C92:C100))</f>
        <v>0</v>
      </c>
      <c r="D101" s="19">
        <f>IF(D6="","",SUM(D92:D100))</f>
        <v>0</v>
      </c>
      <c r="E101" s="19">
        <f t="shared" ref="E101:F101" si="21">IF(E6="","",SUM(E92:E100))</f>
        <v>0</v>
      </c>
      <c r="F101" s="19">
        <f t="shared" si="21"/>
        <v>0</v>
      </c>
    </row>
    <row r="102" spans="1:6" ht="16">
      <c r="C102" s="41"/>
      <c r="D102" s="42"/>
    </row>
  </sheetData>
  <sheetProtection formatRows="0" insertRows="0" deleteRows="0"/>
  <conditionalFormatting sqref="C101:F101">
    <cfRule type="cellIs" dxfId="47" priority="18" stopIfTrue="1" operator="equal">
      <formula>0</formula>
    </cfRule>
    <cfRule type="cellIs" dxfId="46" priority="19" stopIfTrue="1" operator="equal">
      <formula>#REF!</formula>
    </cfRule>
    <cfRule type="cellIs" dxfId="45" priority="20" operator="notEqual">
      <formula>#REF!</formula>
    </cfRule>
  </conditionalFormatting>
  <conditionalFormatting sqref="D6:F37 C23 C37 C50 C65 C76:C77 C89 C101 D39:F101">
    <cfRule type="expression" dxfId="0" priority="2" stopIfTrue="1">
      <formula>C$6=""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zoomScale="110" zoomScaleNormal="110" workbookViewId="0">
      <selection activeCell="A68" sqref="A68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7" style="38" customWidth="1"/>
    <col min="5" max="6" width="17.6640625" style="38" customWidth="1"/>
    <col min="7" max="7" width="16" style="38" customWidth="1"/>
    <col min="8" max="9" width="14.6640625" style="38" customWidth="1"/>
    <col min="10" max="10" width="15.33203125" style="38" customWidth="1"/>
    <col min="11" max="16384" width="9" style="38"/>
  </cols>
  <sheetData>
    <row r="1" spans="1:10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</row>
    <row r="2" spans="1:10" ht="16">
      <c r="A2" s="34" t="s">
        <v>1099</v>
      </c>
      <c r="B2" s="35" t="s">
        <v>1100</v>
      </c>
      <c r="C2" s="43"/>
      <c r="D2" s="37"/>
    </row>
    <row r="3" spans="1:10" ht="16">
      <c r="A3" s="34" t="s">
        <v>1074</v>
      </c>
      <c r="B3" s="35" t="s">
        <v>1107</v>
      </c>
      <c r="C3" s="43"/>
      <c r="D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</row>
    <row r="5" spans="1:10" s="78" customFormat="1" ht="64">
      <c r="A5" s="71"/>
      <c r="B5" s="72"/>
      <c r="C5" s="73"/>
      <c r="D5" s="80" t="s">
        <v>1120</v>
      </c>
      <c r="E5" s="74"/>
      <c r="F5" s="75"/>
      <c r="G5" s="79" t="s">
        <v>1121</v>
      </c>
      <c r="H5" s="76"/>
      <c r="I5" s="76"/>
      <c r="J5" s="77"/>
    </row>
    <row r="6" spans="1:10" ht="32">
      <c r="A6" s="4" t="s">
        <v>1</v>
      </c>
      <c r="B6" s="9"/>
      <c r="C6" s="10" t="s">
        <v>1108</v>
      </c>
      <c r="D6" s="60" t="s">
        <v>1109</v>
      </c>
      <c r="E6" s="60" t="s">
        <v>1110</v>
      </c>
      <c r="F6" s="60" t="s">
        <v>1111</v>
      </c>
      <c r="G6" s="61" t="s">
        <v>2</v>
      </c>
      <c r="H6" s="61" t="str">
        <f>IF(AND('Master Info'!$C$5="N",'Master Info'!$C$6="N"), "",  IF('Master Info'!$C$5="N", "Component Units", "Business-Type Activities"))</f>
        <v>Business-Type Activities</v>
      </c>
      <c r="I6" s="61" t="str">
        <f xml:space="preserve"> IF('Master Info'!$C$5="N", "", "Total Primary Government")</f>
        <v>Total Primary Government</v>
      </c>
      <c r="J6" s="61" t="str">
        <f>IF(AND('Master Info'!$C$5="Y",'Master Info'!$C$6="Y"),"Component Units","")</f>
        <v>Component Units</v>
      </c>
    </row>
    <row r="7" spans="1:10" ht="15">
      <c r="A7" s="5"/>
      <c r="B7" s="11" t="s">
        <v>1114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1115</v>
      </c>
      <c r="C8" s="14"/>
      <c r="D8" s="14"/>
      <c r="I8" s="14"/>
    </row>
    <row r="9" spans="1:10" ht="17" customHeight="1">
      <c r="A9" s="58" t="str">
        <f>IF(B9="", "Choose from drop-down --&gt;", _xlfn.CONCAT(_xlfn.XLOOKUP(B9,'Statement of activities labels'!$B:$B,'Statement of activities labels'!$D:$D),",",_xlfn.XLOOKUP(B9,'Statement of activities labels'!$B:$B,'Statement of activities labels'!$C:$C), ",",_xlfn.XLOOKUP(B9,'Statement of activities labels'!$B:$B,'Statement of activities labels'!$E:$E)))</f>
        <v>Choose from drop-down --&gt;</v>
      </c>
      <c r="B9" s="16"/>
      <c r="C9" s="17"/>
      <c r="D9" s="18"/>
      <c r="E9" s="18"/>
      <c r="F9" s="18"/>
      <c r="G9" s="52" t="str">
        <f>IF(OR(G$6="", B9=""),"",SUM(E9:F9) - C9)</f>
        <v/>
      </c>
      <c r="H9" s="52"/>
      <c r="I9" s="15" t="str">
        <f>IF(OR(I$6="", B9=""),"",SUM(G9:H9))</f>
        <v/>
      </c>
      <c r="J9" s="52"/>
    </row>
    <row r="10" spans="1:10" ht="15">
      <c r="A10" s="6" t="str">
        <f>IF(B10="", "Choose from drop-down --&gt;", _xlfn.CONCAT(_xlfn.XLOOKUP(B10,'Statement of activities labels'!$B:$B,'Statement of activities labels'!$D:$D),",",_xlfn.XLOOKUP(B10,'Statement of activities labels'!$B:$B,'Statement of activities labels'!$C:$C), ",",_xlfn.XLOOKUP(B10,'Statement of activities labels'!$B:$B,'Statement of activities labels'!$E:$E)))</f>
        <v>Choose from drop-down --&gt;</v>
      </c>
      <c r="B10" s="16"/>
      <c r="C10" s="17"/>
      <c r="D10" s="18"/>
      <c r="E10" s="18"/>
      <c r="F10" s="18"/>
      <c r="G10" s="52" t="str">
        <f>IF(OR(G$6="", B10=""),"",SUM(E10:F10) - C10)</f>
        <v/>
      </c>
      <c r="H10" s="52"/>
      <c r="I10" s="15" t="str">
        <f t="shared" ref="I10:I22" si="0">IF(OR(I$6="", B10=""),"",SUM(G10:H10))</f>
        <v/>
      </c>
      <c r="J10" s="52"/>
    </row>
    <row r="11" spans="1:10" ht="15">
      <c r="A11" s="6" t="str">
        <f>IF(B11="", "Choose from drop-down --&gt;", _xlfn.CONCAT(_xlfn.XLOOKUP(B11,'Statement of activities labels'!$B:$B,'Statement of activities labels'!$D:$D),",",_xlfn.XLOOKUP(B11,'Statement of activities labels'!$B:$B,'Statement of activities labels'!$C:$C), ",",_xlfn.XLOOKUP(B11,'Statement of activities labels'!$B:$B,'Statement of activities labels'!$E:$E)))</f>
        <v>Choose from drop-down --&gt;</v>
      </c>
      <c r="B11" s="16"/>
      <c r="C11" s="17"/>
      <c r="D11" s="18"/>
      <c r="E11" s="18"/>
      <c r="F11" s="18"/>
      <c r="G11" s="52" t="str">
        <f t="shared" ref="G11:G22" si="1">IF(OR(G$6="", B11=""),"",SUM(E11:F11) - C11)</f>
        <v/>
      </c>
      <c r="H11" s="52"/>
      <c r="I11" s="15" t="str">
        <f t="shared" si="0"/>
        <v/>
      </c>
      <c r="J11" s="52"/>
    </row>
    <row r="12" spans="1:10" ht="15">
      <c r="A12" s="6" t="str">
        <f>IF(B12="", "Choose from drop-down --&gt;", _xlfn.CONCAT(_xlfn.XLOOKUP(B12,'Statement of activities labels'!$B:$B,'Statement of activities labels'!$D:$D),",",_xlfn.XLOOKUP(B12,'Statement of activities labels'!$B:$B,'Statement of activities labels'!$C:$C), ",",_xlfn.XLOOKUP(B12,'Statement of activities labels'!$B:$B,'Statement of activities labels'!$E:$E)))</f>
        <v>Choose from drop-down --&gt;</v>
      </c>
      <c r="B12" s="16"/>
      <c r="C12" s="17"/>
      <c r="D12" s="18"/>
      <c r="E12" s="18"/>
      <c r="F12" s="18"/>
      <c r="G12" s="52" t="str">
        <f t="shared" si="1"/>
        <v/>
      </c>
      <c r="H12" s="52"/>
      <c r="I12" s="15" t="str">
        <f t="shared" si="0"/>
        <v/>
      </c>
      <c r="J12" s="52"/>
    </row>
    <row r="13" spans="1:10" ht="15">
      <c r="A13" s="6" t="str">
        <f>IF(B13="", "Choose from drop-down --&gt;", _xlfn.CONCAT(_xlfn.XLOOKUP(B13,'Statement of activities labels'!$B:$B,'Statement of activities labels'!$D:$D),",",_xlfn.XLOOKUP(B13,'Statement of activities labels'!$B:$B,'Statement of activities labels'!$C:$C), ",",_xlfn.XLOOKUP(B13,'Statement of activities labels'!$B:$B,'Statement of activities labels'!$E:$E)))</f>
        <v>Choose from drop-down --&gt;</v>
      </c>
      <c r="B13" s="16"/>
      <c r="C13" s="17"/>
      <c r="D13" s="18"/>
      <c r="E13" s="18"/>
      <c r="F13" s="18"/>
      <c r="G13" s="52" t="str">
        <f t="shared" si="1"/>
        <v/>
      </c>
      <c r="H13" s="52"/>
      <c r="I13" s="15" t="str">
        <f t="shared" si="0"/>
        <v/>
      </c>
      <c r="J13" s="52"/>
    </row>
    <row r="14" spans="1:10" ht="15">
      <c r="A14" s="6" t="str">
        <f>IF(B14="", "Choose from drop-down --&gt;", _xlfn.CONCAT(_xlfn.XLOOKUP(B14,'Statement of activities labels'!$B:$B,'Statement of activities labels'!$D:$D),",",_xlfn.XLOOKUP(B14,'Statement of activities labels'!$B:$B,'Statement of activities labels'!$C:$C), ",",_xlfn.XLOOKUP(B14,'Statement of activities labels'!$B:$B,'Statement of activities labels'!$E:$E)))</f>
        <v>Choose from drop-down --&gt;</v>
      </c>
      <c r="B14" s="16"/>
      <c r="C14" s="17"/>
      <c r="D14" s="18"/>
      <c r="E14" s="18"/>
      <c r="F14" s="18"/>
      <c r="G14" s="52" t="str">
        <f t="shared" si="1"/>
        <v/>
      </c>
      <c r="H14" s="52"/>
      <c r="I14" s="15" t="str">
        <f t="shared" si="0"/>
        <v/>
      </c>
      <c r="J14" s="52"/>
    </row>
    <row r="15" spans="1:10" ht="15">
      <c r="A15" s="6" t="str">
        <f>IF(B15="", "Choose from drop-down --&gt;", _xlfn.CONCAT(_xlfn.XLOOKUP(B15,'Statement of activities labels'!$B:$B,'Statement of activities labels'!$D:$D),",",_xlfn.XLOOKUP(B15,'Statement of activities labels'!$B:$B,'Statement of activities labels'!$C:$C), ",",_xlfn.XLOOKUP(B15,'Statement of activities labels'!$B:$B,'Statement of activities labels'!$E:$E)))</f>
        <v>Choose from drop-down --&gt;</v>
      </c>
      <c r="B15" s="16"/>
      <c r="C15" s="17"/>
      <c r="D15" s="18"/>
      <c r="E15" s="18"/>
      <c r="F15" s="18"/>
      <c r="G15" s="52" t="str">
        <f t="shared" si="1"/>
        <v/>
      </c>
      <c r="H15" s="52"/>
      <c r="I15" s="15" t="str">
        <f t="shared" si="0"/>
        <v/>
      </c>
      <c r="J15" s="52"/>
    </row>
    <row r="16" spans="1:10" ht="15">
      <c r="A16" s="6" t="str">
        <f>IF(B16="", "Choose from drop-down --&gt;", _xlfn.CONCAT(_xlfn.XLOOKUP(B16,'Statement of activities labels'!$B:$B,'Statement of activities labels'!$D:$D),",",_xlfn.XLOOKUP(B16,'Statement of activities labels'!$B:$B,'Statement of activities labels'!$C:$C), ",",_xlfn.XLOOKUP(B16,'Statement of activities labels'!$B:$B,'Statement of activities labels'!$E:$E)))</f>
        <v>Choose from drop-down --&gt;</v>
      </c>
      <c r="B16" s="16"/>
      <c r="C16" s="17"/>
      <c r="D16" s="18"/>
      <c r="E16" s="18"/>
      <c r="F16" s="18"/>
      <c r="G16" s="52" t="str">
        <f t="shared" si="1"/>
        <v/>
      </c>
      <c r="H16" s="52"/>
      <c r="I16" s="15" t="str">
        <f t="shared" si="0"/>
        <v/>
      </c>
      <c r="J16" s="52"/>
    </row>
    <row r="17" spans="1:10" ht="15">
      <c r="A17" s="6" t="str">
        <f>IF(B17="", "Choose from drop-down --&gt;", _xlfn.CONCAT(_xlfn.XLOOKUP(B17,'Statement of activities labels'!$B:$B,'Statement of activities labels'!$D:$D),",",_xlfn.XLOOKUP(B17,'Statement of activities labels'!$B:$B,'Statement of activities labels'!$C:$C), ",",_xlfn.XLOOKUP(B17,'Statement of activities labels'!$B:$B,'Statement of activities labels'!$E:$E)))</f>
        <v>Choose from drop-down --&gt;</v>
      </c>
      <c r="B17" s="16"/>
      <c r="C17" s="17"/>
      <c r="D17" s="18"/>
      <c r="E17" s="18"/>
      <c r="F17" s="18"/>
      <c r="G17" s="52" t="str">
        <f t="shared" si="1"/>
        <v/>
      </c>
      <c r="H17" s="52"/>
      <c r="I17" s="15" t="str">
        <f t="shared" si="0"/>
        <v/>
      </c>
      <c r="J17" s="52"/>
    </row>
    <row r="18" spans="1:10" ht="15" hidden="1">
      <c r="A18" s="6" t="str">
        <f>IF(B18="", "Choose from drop-down --&gt;", _xlfn.CONCAT(_xlfn.XLOOKUP(B18,'Statement of activities labels'!$B:$B,'Statement of activities labels'!$D:$D),",",_xlfn.XLOOKUP(B18,'Statement of activities labels'!$B:$B,'Statement of activities labels'!$C:$C), ",",_xlfn.XLOOKUP(B18,'Statement of activities labels'!$B:$B,'Statement of activities labels'!$E:$E)))</f>
        <v>Choose from drop-down --&gt;</v>
      </c>
      <c r="B18" s="16"/>
      <c r="C18" s="17"/>
      <c r="D18" s="18"/>
      <c r="E18" s="18"/>
      <c r="F18" s="18"/>
      <c r="G18" s="52" t="str">
        <f t="shared" si="1"/>
        <v/>
      </c>
      <c r="H18" s="52"/>
      <c r="I18" s="15" t="str">
        <f t="shared" si="0"/>
        <v/>
      </c>
      <c r="J18" s="52"/>
    </row>
    <row r="19" spans="1:10" ht="15" hidden="1">
      <c r="A19" s="6" t="str">
        <f>IF(B19="", "Choose from drop-down --&gt;", _xlfn.CONCAT(_xlfn.XLOOKUP(B19,'Statement of activities labels'!$B:$B,'Statement of activities labels'!$D:$D),",",_xlfn.XLOOKUP(B19,'Statement of activities labels'!$B:$B,'Statement of activities labels'!$C:$C), ",",_xlfn.XLOOKUP(B19,'Statement of activities labels'!$B:$B,'Statement of activities labels'!$E:$E)))</f>
        <v>Choose from drop-down --&gt;</v>
      </c>
      <c r="B19" s="16"/>
      <c r="C19" s="17"/>
      <c r="D19" s="18"/>
      <c r="E19" s="18"/>
      <c r="F19" s="18"/>
      <c r="G19" s="52" t="str">
        <f t="shared" si="1"/>
        <v/>
      </c>
      <c r="H19" s="52"/>
      <c r="I19" s="15" t="str">
        <f t="shared" si="0"/>
        <v/>
      </c>
      <c r="J19" s="52"/>
    </row>
    <row r="20" spans="1:10" ht="15" hidden="1">
      <c r="A20" s="6" t="str">
        <f>IF(B20="", "Choose from drop-down --&gt;", _xlfn.CONCAT(_xlfn.XLOOKUP(B20,'Statement of activities labels'!$B:$B,'Statement of activities labels'!$D:$D),",",_xlfn.XLOOKUP(B20,'Statement of activities labels'!$B:$B,'Statement of activities labels'!$C:$C), ",",_xlfn.XLOOKUP(B20,'Statement of activities labels'!$B:$B,'Statement of activities labels'!$E:$E)))</f>
        <v>Choose from drop-down --&gt;</v>
      </c>
      <c r="B20" s="16"/>
      <c r="C20" s="17"/>
      <c r="D20" s="18"/>
      <c r="E20" s="18"/>
      <c r="F20" s="18"/>
      <c r="G20" s="52" t="str">
        <f t="shared" si="1"/>
        <v/>
      </c>
      <c r="H20" s="52"/>
      <c r="I20" s="15" t="str">
        <f t="shared" si="0"/>
        <v/>
      </c>
      <c r="J20" s="52"/>
    </row>
    <row r="21" spans="1:10" ht="15" hidden="1">
      <c r="A21" s="6" t="str">
        <f>IF(B21="", "Choose from drop-down --&gt;", _xlfn.CONCAT(_xlfn.XLOOKUP(B21,'Statement of activities labels'!$B:$B,'Statement of activities labels'!$D:$D),",",_xlfn.XLOOKUP(B21,'Statement of activities labels'!$B:$B,'Statement of activities labels'!$C:$C), ",",_xlfn.XLOOKUP(B21,'Statement of activities labels'!$B:$B,'Statement of activities labels'!$E:$E)))</f>
        <v>Choose from drop-down --&gt;</v>
      </c>
      <c r="B21" s="16"/>
      <c r="C21" s="17"/>
      <c r="D21" s="18"/>
      <c r="E21" s="18"/>
      <c r="F21" s="18"/>
      <c r="G21" s="52" t="str">
        <f t="shared" si="1"/>
        <v/>
      </c>
      <c r="H21" s="52"/>
      <c r="I21" s="15" t="str">
        <f t="shared" si="0"/>
        <v/>
      </c>
      <c r="J21" s="52"/>
    </row>
    <row r="22" spans="1:10" ht="15">
      <c r="A22" s="6" t="str">
        <f>IF(B22="", "Choose from drop-down --&gt;", _xlfn.CONCAT(_xlfn.XLOOKUP(B22,'Statement of activities labels'!$B:$B,'Statement of activities labels'!$D:$D),",",_xlfn.XLOOKUP(B22,'Statement of activities labels'!$B:$B,'Statement of activities labels'!$C:$C), ",",_xlfn.XLOOKUP(B22,'Statement of activities labels'!$B:$B,'Statement of activities labels'!$E:$E)))</f>
        <v>Choose from drop-down --&gt;</v>
      </c>
      <c r="B22" s="16"/>
      <c r="C22" s="17"/>
      <c r="D22" s="18"/>
      <c r="E22" s="18"/>
      <c r="F22" s="18"/>
      <c r="G22" s="52" t="str">
        <f t="shared" si="1"/>
        <v/>
      </c>
      <c r="H22" s="52"/>
      <c r="I22" s="15" t="str">
        <f t="shared" si="0"/>
        <v/>
      </c>
      <c r="J22" s="52"/>
    </row>
    <row r="23" spans="1:10" ht="15">
      <c r="A23" s="6" t="s">
        <v>1355</v>
      </c>
      <c r="B23" s="6" t="s">
        <v>1112</v>
      </c>
      <c r="C23" s="15">
        <f t="shared" ref="C23:I23" si="2">IF(C6="","",SUM(C9:C22))</f>
        <v>0</v>
      </c>
      <c r="D23" s="15">
        <f t="shared" si="2"/>
        <v>0</v>
      </c>
      <c r="E23" s="15">
        <f t="shared" si="2"/>
        <v>0</v>
      </c>
      <c r="F23" s="15">
        <f t="shared" si="2"/>
        <v>0</v>
      </c>
      <c r="G23" s="15">
        <f t="shared" si="2"/>
        <v>0</v>
      </c>
      <c r="H23" s="15"/>
      <c r="I23" s="15">
        <f t="shared" si="2"/>
        <v>0</v>
      </c>
      <c r="J23" s="15"/>
    </row>
    <row r="24" spans="1:10" ht="15">
      <c r="A24" s="5"/>
      <c r="B24" s="13" t="s">
        <v>1116</v>
      </c>
      <c r="C24" s="13"/>
      <c r="D24" s="13"/>
      <c r="I24" s="13"/>
    </row>
    <row r="25" spans="1:10" ht="15">
      <c r="A25" s="6" t="str">
        <f>IF(B25="", "Choose from drop-down --&gt;", _xlfn.CONCAT(_xlfn.XLOOKUP(B25,'Statement of activities labels'!$B:$B,'Statement of activities labels'!$D:$D),",",_xlfn.XLOOKUP(B25,'Statement of activities labels'!$B:$B,'Statement of activities labels'!$C:$C), ",",_xlfn.XLOOKUP(B25,'Statement of activities labels'!$B:$B,'Statement of activities labels'!$E:$E)))</f>
        <v>Choose from drop-down --&gt;</v>
      </c>
      <c r="B25" s="16"/>
      <c r="C25" s="17"/>
      <c r="D25" s="18"/>
      <c r="E25" s="18"/>
      <c r="F25" s="18"/>
      <c r="G25" s="52"/>
      <c r="H25" s="52" t="str">
        <f>IF(OR(H$6="", $B25=""),"",SUM(E25:F25)-C25)</f>
        <v/>
      </c>
      <c r="I25" s="15" t="str">
        <f t="shared" ref="I25:I36" si="3">IF(OR(I$6="", B25=""),"",SUM(G25:H25))</f>
        <v/>
      </c>
      <c r="J25" s="52"/>
    </row>
    <row r="26" spans="1:10" ht="15">
      <c r="A26" s="6" t="str">
        <f>IF(B26="", "Choose from drop-down --&gt;", _xlfn.CONCAT(_xlfn.XLOOKUP(B26,'Statement of activities labels'!$B:$B,'Statement of activities labels'!$D:$D),",",_xlfn.XLOOKUP(B26,'Statement of activities labels'!$B:$B,'Statement of activities labels'!$C:$C), ",",_xlfn.XLOOKUP(B26,'Statement of activities labels'!$B:$B,'Statement of activities labels'!$E:$E)))</f>
        <v>Choose from drop-down --&gt;</v>
      </c>
      <c r="B26" s="16"/>
      <c r="C26" s="17"/>
      <c r="D26" s="18"/>
      <c r="E26" s="18"/>
      <c r="F26" s="18"/>
      <c r="G26" s="52"/>
      <c r="H26" s="52" t="str">
        <f t="shared" ref="H26:H36" si="4">IF(OR(H$6="", $B26=""),"",SUM(E26:F26)-C26)</f>
        <v/>
      </c>
      <c r="I26" s="15" t="str">
        <f t="shared" si="3"/>
        <v/>
      </c>
      <c r="J26" s="52"/>
    </row>
    <row r="27" spans="1:10" ht="15">
      <c r="A27" s="6" t="str">
        <f>IF(B27="", "Choose from drop-down --&gt;", _xlfn.CONCAT(_xlfn.XLOOKUP(B27,'Statement of activities labels'!$B:$B,'Statement of activities labels'!$D:$D),",",_xlfn.XLOOKUP(B27,'Statement of activities labels'!$B:$B,'Statement of activities labels'!$C:$C), ",",_xlfn.XLOOKUP(B27,'Statement of activities labels'!$B:$B,'Statement of activities labels'!$E:$E)))</f>
        <v>Choose from drop-down --&gt;</v>
      </c>
      <c r="B27" s="16"/>
      <c r="C27" s="17"/>
      <c r="D27" s="18"/>
      <c r="E27" s="18"/>
      <c r="F27" s="18"/>
      <c r="G27" s="52"/>
      <c r="H27" s="52" t="str">
        <f t="shared" si="4"/>
        <v/>
      </c>
      <c r="I27" s="15" t="str">
        <f t="shared" si="3"/>
        <v/>
      </c>
      <c r="J27" s="52"/>
    </row>
    <row r="28" spans="1:10" ht="15">
      <c r="A28" s="6" t="str">
        <f>IF(B28="", "Choose from drop-down --&gt;", _xlfn.CONCAT(_xlfn.XLOOKUP(B28,'Statement of activities labels'!$B:$B,'Statement of activities labels'!$D:$D),",",_xlfn.XLOOKUP(B28,'Statement of activities labels'!$B:$B,'Statement of activities labels'!$C:$C), ",",_xlfn.XLOOKUP(B28,'Statement of activities labels'!$B:$B,'Statement of activities labels'!$E:$E)))</f>
        <v>Choose from drop-down --&gt;</v>
      </c>
      <c r="B28" s="16"/>
      <c r="C28" s="17"/>
      <c r="D28" s="18"/>
      <c r="E28" s="18"/>
      <c r="F28" s="18"/>
      <c r="G28" s="52"/>
      <c r="H28" s="52" t="str">
        <f t="shared" si="4"/>
        <v/>
      </c>
      <c r="I28" s="15" t="str">
        <f t="shared" si="3"/>
        <v/>
      </c>
      <c r="J28" s="52"/>
    </row>
    <row r="29" spans="1:10" ht="15">
      <c r="A29" s="6" t="str">
        <f>IF(B29="", "Choose from drop-down --&gt;", _xlfn.CONCAT(_xlfn.XLOOKUP(B29,'Statement of activities labels'!$B:$B,'Statement of activities labels'!$D:$D),",",_xlfn.XLOOKUP(B29,'Statement of activities labels'!$B:$B,'Statement of activities labels'!$C:$C), ",",_xlfn.XLOOKUP(B29,'Statement of activities labels'!$B:$B,'Statement of activities labels'!$E:$E)))</f>
        <v>Choose from drop-down --&gt;</v>
      </c>
      <c r="B29" s="16"/>
      <c r="C29" s="17"/>
      <c r="D29" s="18"/>
      <c r="E29" s="18"/>
      <c r="F29" s="18"/>
      <c r="G29" s="52"/>
      <c r="H29" s="52" t="str">
        <f t="shared" si="4"/>
        <v/>
      </c>
      <c r="I29" s="15" t="str">
        <f t="shared" si="3"/>
        <v/>
      </c>
      <c r="J29" s="52"/>
    </row>
    <row r="30" spans="1:10" ht="15">
      <c r="A30" s="6" t="str">
        <f>IF(B30="", "Choose from drop-down --&gt;", _xlfn.CONCAT(_xlfn.XLOOKUP(B30,'Statement of activities labels'!$B:$B,'Statement of activities labels'!$D:$D),",",_xlfn.XLOOKUP(B30,'Statement of activities labels'!$B:$B,'Statement of activities labels'!$C:$C), ",",_xlfn.XLOOKUP(B30,'Statement of activities labels'!$B:$B,'Statement of activities labels'!$E:$E)))</f>
        <v>Choose from drop-down --&gt;</v>
      </c>
      <c r="B30" s="16"/>
      <c r="C30" s="17"/>
      <c r="D30" s="17"/>
      <c r="E30" s="17"/>
      <c r="F30" s="17"/>
      <c r="G30" s="52"/>
      <c r="H30" s="52" t="str">
        <f t="shared" si="4"/>
        <v/>
      </c>
      <c r="I30" s="15" t="str">
        <f t="shared" si="3"/>
        <v/>
      </c>
      <c r="J30" s="52"/>
    </row>
    <row r="31" spans="1:10" ht="15">
      <c r="A31" s="6" t="str">
        <f>IF(B31="", "Choose from drop-down --&gt;", _xlfn.CONCAT(_xlfn.XLOOKUP(B31,'Statement of activities labels'!$B:$B,'Statement of activities labels'!$D:$D),",",_xlfn.XLOOKUP(B31,'Statement of activities labels'!$B:$B,'Statement of activities labels'!$C:$C), ",",_xlfn.XLOOKUP(B31,'Statement of activities labels'!$B:$B,'Statement of activities labels'!$E:$E)))</f>
        <v>Choose from drop-down --&gt;</v>
      </c>
      <c r="B31" s="16"/>
      <c r="C31" s="17"/>
      <c r="D31" s="17"/>
      <c r="E31" s="17"/>
      <c r="F31" s="17"/>
      <c r="G31" s="52"/>
      <c r="H31" s="52" t="str">
        <f t="shared" si="4"/>
        <v/>
      </c>
      <c r="I31" s="15" t="str">
        <f t="shared" si="3"/>
        <v/>
      </c>
      <c r="J31" s="52"/>
    </row>
    <row r="32" spans="1:10" ht="15" hidden="1">
      <c r="A32" s="6" t="str">
        <f>IF(B32="", "Choose from drop-down --&gt;", _xlfn.CONCAT(_xlfn.XLOOKUP(B32,'Statement of activities labels'!$B:$B,'Statement of activities labels'!$D:$D),",",_xlfn.XLOOKUP(B32,'Statement of activities labels'!$B:$B,'Statement of activities labels'!$C:$C), ",",_xlfn.XLOOKUP(B32,'Statement of activities labels'!$B:$B,'Statement of activities labels'!$E:$E)))</f>
        <v>Choose from drop-down --&gt;</v>
      </c>
      <c r="B32" s="16"/>
      <c r="C32" s="17"/>
      <c r="D32" s="17"/>
      <c r="E32" s="17"/>
      <c r="F32" s="17"/>
      <c r="G32" s="52"/>
      <c r="H32" s="52" t="str">
        <f t="shared" si="4"/>
        <v/>
      </c>
      <c r="I32" s="15" t="str">
        <f t="shared" si="3"/>
        <v/>
      </c>
      <c r="J32" s="52"/>
    </row>
    <row r="33" spans="1:10" ht="15" hidden="1">
      <c r="A33" s="6" t="str">
        <f>IF(B33="", "Choose from drop-down --&gt;", _xlfn.CONCAT(_xlfn.XLOOKUP(B33,'Statement of activities labels'!$B:$B,'Statement of activities labels'!$D:$D),",",_xlfn.XLOOKUP(B33,'Statement of activities labels'!$B:$B,'Statement of activities labels'!$C:$C), ",",_xlfn.XLOOKUP(B33,'Statement of activities labels'!$B:$B,'Statement of activities labels'!$E:$E)))</f>
        <v>Choose from drop-down --&gt;</v>
      </c>
      <c r="B33" s="16"/>
      <c r="C33" s="17"/>
      <c r="D33" s="17"/>
      <c r="E33" s="17"/>
      <c r="F33" s="17"/>
      <c r="G33" s="52"/>
      <c r="H33" s="52" t="str">
        <f t="shared" si="4"/>
        <v/>
      </c>
      <c r="I33" s="15" t="str">
        <f t="shared" si="3"/>
        <v/>
      </c>
      <c r="J33" s="52"/>
    </row>
    <row r="34" spans="1:10" ht="15" hidden="1">
      <c r="A34" s="6" t="str">
        <f>IF(B34="", "Choose from drop-down --&gt;", _xlfn.CONCAT(_xlfn.XLOOKUP(B34,'Statement of activities labels'!$B:$B,'Statement of activities labels'!$D:$D),",",_xlfn.XLOOKUP(B34,'Statement of activities labels'!$B:$B,'Statement of activities labels'!$C:$C), ",",_xlfn.XLOOKUP(B34,'Statement of activities labels'!$B:$B,'Statement of activities labels'!$E:$E)))</f>
        <v>Choose from drop-down --&gt;</v>
      </c>
      <c r="B34" s="16"/>
      <c r="C34" s="17"/>
      <c r="D34" s="17"/>
      <c r="E34" s="17"/>
      <c r="F34" s="17"/>
      <c r="G34" s="52"/>
      <c r="H34" s="52" t="str">
        <f t="shared" si="4"/>
        <v/>
      </c>
      <c r="I34" s="15" t="str">
        <f t="shared" si="3"/>
        <v/>
      </c>
      <c r="J34" s="52"/>
    </row>
    <row r="35" spans="1:10" ht="15" hidden="1">
      <c r="A35" s="6" t="str">
        <f>IF(B35="", "Choose from drop-down --&gt;", _xlfn.CONCAT(_xlfn.XLOOKUP(B35,'Statement of activities labels'!$B:$B,'Statement of activities labels'!$D:$D),",",_xlfn.XLOOKUP(B35,'Statement of activities labels'!$B:$B,'Statement of activities labels'!$C:$C), ",",_xlfn.XLOOKUP(B35,'Statement of activities labels'!$B:$B,'Statement of activities labels'!$E:$E)))</f>
        <v>Choose from drop-down --&gt;</v>
      </c>
      <c r="B35" s="16"/>
      <c r="C35" s="17"/>
      <c r="D35" s="17"/>
      <c r="E35" s="17"/>
      <c r="F35" s="17"/>
      <c r="G35" s="52"/>
      <c r="H35" s="52" t="str">
        <f t="shared" si="4"/>
        <v/>
      </c>
      <c r="I35" s="15" t="str">
        <f t="shared" si="3"/>
        <v/>
      </c>
      <c r="J35" s="52"/>
    </row>
    <row r="36" spans="1:10" ht="15">
      <c r="A36" s="6" t="str">
        <f>IF(B36="", "Choose from drop-down --&gt;", _xlfn.CONCAT(_xlfn.XLOOKUP(B36,'Statement of activities labels'!$B:$B,'Statement of activities labels'!$D:$D),",",_xlfn.XLOOKUP(B36,'Statement of activities labels'!$B:$B,'Statement of activities labels'!$C:$C), ",",_xlfn.XLOOKUP(B36,'Statement of activities labels'!$B:$B,'Statement of activities labels'!$E:$E)))</f>
        <v>Choose from drop-down --&gt;</v>
      </c>
      <c r="B36" s="16"/>
      <c r="C36" s="17"/>
      <c r="D36" s="17"/>
      <c r="E36" s="17"/>
      <c r="F36" s="17"/>
      <c r="G36" s="52"/>
      <c r="H36" s="52" t="str">
        <f t="shared" si="4"/>
        <v/>
      </c>
      <c r="I36" s="15" t="str">
        <f t="shared" si="3"/>
        <v/>
      </c>
      <c r="J36" s="52"/>
    </row>
    <row r="37" spans="1:10" s="40" customFormat="1" ht="15">
      <c r="A37" s="6" t="s">
        <v>1355</v>
      </c>
      <c r="B37" s="6" t="s">
        <v>1119</v>
      </c>
      <c r="C37" s="15">
        <f>IF(C6="","",SUM(C25:C36))</f>
        <v>0</v>
      </c>
      <c r="D37" s="15">
        <f>IF(D6="","",SUM(D25:D36))</f>
        <v>0</v>
      </c>
      <c r="E37" s="15">
        <f t="shared" ref="E37" si="5">IF(E6="","",SUM(E25:E36))</f>
        <v>0</v>
      </c>
      <c r="F37" s="15">
        <f t="shared" ref="F37" si="6">IF(F6="","",SUM(F25:F36))</f>
        <v>0</v>
      </c>
      <c r="G37" s="15"/>
      <c r="H37" s="15">
        <f t="shared" ref="H37" si="7">IF(H6="","",SUM(H25:H36))</f>
        <v>0</v>
      </c>
      <c r="I37" s="15">
        <f>IF(I$6="","",SUM(I25:I36))</f>
        <v>0</v>
      </c>
      <c r="J37" s="15"/>
    </row>
    <row r="38" spans="1:10" ht="15">
      <c r="A38" s="6" t="s">
        <v>1355</v>
      </c>
      <c r="B38" s="8" t="s">
        <v>1113</v>
      </c>
      <c r="C38" s="19">
        <f>C23+C37</f>
        <v>0</v>
      </c>
      <c r="D38" s="19">
        <f t="shared" ref="D38:G38" si="8">D23+D37</f>
        <v>0</v>
      </c>
      <c r="E38" s="19">
        <f t="shared" si="8"/>
        <v>0</v>
      </c>
      <c r="F38" s="19">
        <f t="shared" si="8"/>
        <v>0</v>
      </c>
      <c r="G38" s="19">
        <f t="shared" si="8"/>
        <v>0</v>
      </c>
      <c r="H38" s="21">
        <f t="shared" ref="H38:I38" si="9">IF(H$6="","",H23+H37)</f>
        <v>0</v>
      </c>
      <c r="I38" s="21">
        <f t="shared" si="9"/>
        <v>0</v>
      </c>
      <c r="J38" s="21"/>
    </row>
    <row r="39" spans="1:10" ht="15">
      <c r="A39" s="5"/>
      <c r="B39" s="5"/>
      <c r="C39" s="20"/>
      <c r="D39" s="20"/>
      <c r="I39" s="20"/>
    </row>
    <row r="40" spans="1:10" ht="15">
      <c r="A40" s="5"/>
      <c r="B40" s="11" t="s">
        <v>1117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_xlfn.CONCAT(_xlfn.XLOOKUP(B41,'Statement of activities labels'!$B:$B,'Statement of activities labels'!$D:$D),",",_xlfn.XLOOKUP(B41,'Statement of activities labels'!$B:$B,'Statement of activities labels'!$C:$C), ",",_xlfn.XLOOKUP(B41,'Statement of activities labels'!$B:$B,'Statement of activities labels'!$E:$E)))</f>
        <v>Choose from drop-down --&gt;</v>
      </c>
      <c r="B41" s="16"/>
      <c r="C41" s="17"/>
      <c r="D41" s="18"/>
      <c r="E41" s="18"/>
      <c r="F41" s="18"/>
      <c r="G41" s="52" t="str">
        <f>IF(OR(G$6="", B41=""),"",0)</f>
        <v/>
      </c>
      <c r="H41" s="52" t="str">
        <f>IF(OR(H$6="", C41=""),"",0)</f>
        <v/>
      </c>
      <c r="I41" s="15" t="str">
        <f t="shared" ref="I41:I49" si="10">IF(OR(I$6="", B41=""),"",SUM(G41:H41))</f>
        <v/>
      </c>
      <c r="J41" s="52" t="str">
        <f>IF(OR(J$6="", E41=""),"",SUM(D41:F41)-C41)</f>
        <v/>
      </c>
    </row>
    <row r="42" spans="1:10" ht="15">
      <c r="A42" s="6" t="str">
        <f>IF(B42="", "Choose from drop-down --&gt;", _xlfn.CONCAT(_xlfn.XLOOKUP(B42,'Statement of activities labels'!$B:$B,'Statement of activities labels'!$D:$D),",",_xlfn.XLOOKUP(B42,'Statement of activities labels'!$B:$B,'Statement of activities labels'!$C:$C), ",",_xlfn.XLOOKUP(B42,'Statement of activities labels'!$B:$B,'Statement of activities labels'!$E:$E)))</f>
        <v>Choose from drop-down --&gt;</v>
      </c>
      <c r="B42" s="16"/>
      <c r="C42" s="17"/>
      <c r="D42" s="18"/>
      <c r="E42" s="18"/>
      <c r="F42" s="18"/>
      <c r="G42" s="52" t="str">
        <f t="shared" ref="G42:H49" si="11">IF(OR(G$6="", B42=""),"",0)</f>
        <v/>
      </c>
      <c r="H42" s="52" t="str">
        <f t="shared" si="11"/>
        <v/>
      </c>
      <c r="I42" s="15" t="str">
        <f t="shared" si="10"/>
        <v/>
      </c>
      <c r="J42" s="52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_xlfn.CONCAT(_xlfn.XLOOKUP(B43,'Statement of activities labels'!$B:$B,'Statement of activities labels'!$D:$D),",",_xlfn.XLOOKUP(B43,'Statement of activities labels'!$B:$B,'Statement of activities labels'!$C:$C), ",",_xlfn.XLOOKUP(B43,'Statement of activities labels'!$B:$B,'Statement of activities labels'!$E:$E)))</f>
        <v>Choose from drop-down --&gt;</v>
      </c>
      <c r="B43" s="16"/>
      <c r="C43" s="17"/>
      <c r="D43" s="18"/>
      <c r="E43" s="18"/>
      <c r="F43" s="18"/>
      <c r="G43" s="52" t="str">
        <f t="shared" si="11"/>
        <v/>
      </c>
      <c r="H43" s="52" t="str">
        <f t="shared" si="11"/>
        <v/>
      </c>
      <c r="I43" s="15" t="str">
        <f t="shared" si="10"/>
        <v/>
      </c>
      <c r="J43" s="52" t="str">
        <f t="shared" si="12"/>
        <v/>
      </c>
    </row>
    <row r="44" spans="1:10" ht="15">
      <c r="A44" s="6" t="str">
        <f>IF(B44="", "Choose from drop-down --&gt;", _xlfn.CONCAT(_xlfn.XLOOKUP(B44,'Statement of activities labels'!$B:$B,'Statement of activities labels'!$D:$D),",",_xlfn.XLOOKUP(B44,'Statement of activities labels'!$B:$B,'Statement of activities labels'!$C:$C), ",",_xlfn.XLOOKUP(B44,'Statement of activities labels'!$B:$B,'Statement of activities labels'!$E:$E)))</f>
        <v>Choose from drop-down --&gt;</v>
      </c>
      <c r="B44" s="16"/>
      <c r="C44" s="17"/>
      <c r="D44" s="18"/>
      <c r="E44" s="18"/>
      <c r="F44" s="18"/>
      <c r="G44" s="52" t="str">
        <f t="shared" si="11"/>
        <v/>
      </c>
      <c r="H44" s="52" t="str">
        <f t="shared" si="11"/>
        <v/>
      </c>
      <c r="I44" s="15" t="str">
        <f t="shared" si="10"/>
        <v/>
      </c>
      <c r="J44" s="52" t="str">
        <f t="shared" si="12"/>
        <v/>
      </c>
    </row>
    <row r="45" spans="1:10" ht="15">
      <c r="A45" s="6" t="str">
        <f>IF(B45="", "Choose from drop-down --&gt;", _xlfn.CONCAT(_xlfn.XLOOKUP(B45,'Statement of activities labels'!$B:$B,'Statement of activities labels'!$D:$D),",",_xlfn.XLOOKUP(B45,'Statement of activities labels'!$B:$B,'Statement of activities labels'!$C:$C), ",",_xlfn.XLOOKUP(B45,'Statement of activities labels'!$B:$B,'Statement of activities labels'!$E:$E)))</f>
        <v>Choose from drop-down --&gt;</v>
      </c>
      <c r="B45" s="16"/>
      <c r="C45" s="17"/>
      <c r="D45" s="18"/>
      <c r="E45" s="18"/>
      <c r="F45" s="18"/>
      <c r="G45" s="52" t="str">
        <f t="shared" si="11"/>
        <v/>
      </c>
      <c r="H45" s="52" t="str">
        <f t="shared" si="11"/>
        <v/>
      </c>
      <c r="I45" s="15" t="str">
        <f t="shared" si="10"/>
        <v/>
      </c>
      <c r="J45" s="52" t="str">
        <f t="shared" si="12"/>
        <v/>
      </c>
    </row>
    <row r="46" spans="1:10" ht="15" hidden="1">
      <c r="A46" s="6" t="str">
        <f>IF(B46="", "Choose from drop-down --&gt;", _xlfn.CONCAT(_xlfn.XLOOKUP(B46,'Statement of activities labels'!$B:$B,'Statement of activities labels'!$D:$D),",",_xlfn.XLOOKUP(B46,'Statement of activities labels'!$B:$B,'Statement of activities labels'!$C:$C), ",",_xlfn.XLOOKUP(B46,'Statement of activities labels'!$B:$B,'Statement of activities labels'!$E:$E)))</f>
        <v>Choose from drop-down --&gt;</v>
      </c>
      <c r="B46" s="16"/>
      <c r="C46" s="17"/>
      <c r="D46" s="18"/>
      <c r="E46" s="18"/>
      <c r="F46" s="18"/>
      <c r="G46" s="52" t="str">
        <f t="shared" si="11"/>
        <v/>
      </c>
      <c r="H46" s="52" t="str">
        <f t="shared" si="11"/>
        <v/>
      </c>
      <c r="I46" s="15" t="str">
        <f t="shared" si="10"/>
        <v/>
      </c>
      <c r="J46" s="52" t="str">
        <f t="shared" si="12"/>
        <v/>
      </c>
    </row>
    <row r="47" spans="1:10" ht="15" hidden="1">
      <c r="A47" s="6" t="str">
        <f>IF(B47="", "Choose from drop-down --&gt;", _xlfn.CONCAT(_xlfn.XLOOKUP(B47,'Statement of activities labels'!$B:$B,'Statement of activities labels'!$D:$D),",",_xlfn.XLOOKUP(B47,'Statement of activities labels'!$B:$B,'Statement of activities labels'!$C:$C), ",",_xlfn.XLOOKUP(B47,'Statement of activities labels'!$B:$B,'Statement of activities labels'!$E:$E)))</f>
        <v>Choose from drop-down --&gt;</v>
      </c>
      <c r="B47" s="16"/>
      <c r="C47" s="17"/>
      <c r="D47" s="18"/>
      <c r="E47" s="18"/>
      <c r="F47" s="18"/>
      <c r="G47" s="52" t="str">
        <f t="shared" si="11"/>
        <v/>
      </c>
      <c r="H47" s="52" t="str">
        <f t="shared" si="11"/>
        <v/>
      </c>
      <c r="I47" s="15" t="str">
        <f t="shared" si="10"/>
        <v/>
      </c>
      <c r="J47" s="52" t="str">
        <f t="shared" si="12"/>
        <v/>
      </c>
    </row>
    <row r="48" spans="1:10" ht="15" hidden="1">
      <c r="A48" s="6" t="str">
        <f>IF(B48="", "Choose from drop-down --&gt;", _xlfn.CONCAT(_xlfn.XLOOKUP(B48,'Statement of activities labels'!$B:$B,'Statement of activities labels'!$D:$D),",",_xlfn.XLOOKUP(B48,'Statement of activities labels'!$B:$B,'Statement of activities labels'!$C:$C), ",",_xlfn.XLOOKUP(B48,'Statement of activities labels'!$B:$B,'Statement of activities labels'!$E:$E)))</f>
        <v>Choose from drop-down --&gt;</v>
      </c>
      <c r="B48" s="16"/>
      <c r="C48" s="17"/>
      <c r="D48" s="18"/>
      <c r="E48" s="18"/>
      <c r="F48" s="18"/>
      <c r="G48" s="52" t="str">
        <f t="shared" si="11"/>
        <v/>
      </c>
      <c r="H48" s="52" t="str">
        <f t="shared" si="11"/>
        <v/>
      </c>
      <c r="I48" s="15" t="str">
        <f t="shared" si="10"/>
        <v/>
      </c>
      <c r="J48" s="52" t="str">
        <f t="shared" si="12"/>
        <v/>
      </c>
    </row>
    <row r="49" spans="1:10" ht="15">
      <c r="A49" s="6" t="str">
        <f>IF(B49="", "Choose from drop-down --&gt;", _xlfn.CONCAT(_xlfn.XLOOKUP(B49,'Statement of activities labels'!$B:$B,'Statement of activities labels'!$D:$D),",",_xlfn.XLOOKUP(B49,'Statement of activities labels'!$B:$B,'Statement of activities labels'!$C:$C), ",",_xlfn.XLOOKUP(B49,'Statement of activities labels'!$B:$B,'Statement of activities labels'!$E:$E)))</f>
        <v>Choose from drop-down --&gt;</v>
      </c>
      <c r="B49" s="16"/>
      <c r="C49" s="18"/>
      <c r="D49" s="18"/>
      <c r="E49" s="18"/>
      <c r="F49" s="18"/>
      <c r="G49" s="52" t="str">
        <f t="shared" si="11"/>
        <v/>
      </c>
      <c r="H49" s="52" t="str">
        <f t="shared" si="11"/>
        <v/>
      </c>
      <c r="I49" s="15" t="str">
        <f t="shared" si="10"/>
        <v/>
      </c>
      <c r="J49" s="52" t="str">
        <f t="shared" si="12"/>
        <v/>
      </c>
    </row>
    <row r="50" spans="1:10" ht="15">
      <c r="A50" s="6" t="s">
        <v>1355</v>
      </c>
      <c r="B50" s="8" t="s">
        <v>1118</v>
      </c>
      <c r="C50" s="21">
        <f>IF(C6="","",SUM(C41:C49))</f>
        <v>0</v>
      </c>
      <c r="D50" s="21">
        <f>IF(D6="","",SUM(D41:D49))</f>
        <v>0</v>
      </c>
      <c r="E50" s="21">
        <f t="shared" ref="E50" si="13">IF(E6="","",SUM(E41:E49))</f>
        <v>0</v>
      </c>
      <c r="F50" s="21">
        <f t="shared" ref="F50:G50" si="14">IF(F6="","",SUM(F41:F49))</f>
        <v>0</v>
      </c>
      <c r="G50" s="21">
        <f t="shared" si="14"/>
        <v>0</v>
      </c>
      <c r="H50" s="21">
        <f t="shared" ref="H50:I50" si="15">IF(H6="","",SUM(H41:H49))</f>
        <v>0</v>
      </c>
      <c r="I50" s="21">
        <f t="shared" si="15"/>
        <v>0</v>
      </c>
      <c r="J50" s="21">
        <f t="shared" ref="J50" si="16">IF(J6="","",SUM(J41:J49))</f>
        <v>0</v>
      </c>
    </row>
    <row r="51" spans="1:10" ht="15">
      <c r="A51" s="5"/>
      <c r="B51" s="5"/>
      <c r="C51" s="20"/>
      <c r="D51" s="23"/>
      <c r="I51" s="20"/>
    </row>
    <row r="52" spans="1:10" ht="15">
      <c r="A52" s="5"/>
      <c r="B52" s="11" t="s">
        <v>1129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1130</v>
      </c>
      <c r="C53" s="13"/>
      <c r="D53" s="13"/>
      <c r="I53" s="13"/>
    </row>
    <row r="54" spans="1:10" ht="15">
      <c r="A54" s="6" t="str">
        <f>IF(B54="", "Choose from drop-down --&gt;", _xlfn.XLOOKUP(B54,'Statement of activities labels'!$B:$B, 'Statement of activities labels'!$D:$D))</f>
        <v>Choose from drop-down --&gt;</v>
      </c>
      <c r="B54" s="16"/>
      <c r="C54" s="83"/>
      <c r="D54" s="84"/>
      <c r="E54" s="84"/>
      <c r="F54" s="84"/>
      <c r="G54" s="18"/>
      <c r="H54" s="18"/>
      <c r="I54" s="15" t="str">
        <f t="shared" ref="I54:I63" si="17">IF(OR(I$6="", B54=""),"",SUM(G54:H54))</f>
        <v/>
      </c>
      <c r="J54" s="18"/>
    </row>
    <row r="55" spans="1:10" ht="15">
      <c r="A55" s="6" t="str">
        <f>IF(B55="", "Choose from drop-down --&gt;", _xlfn.XLOOKUP(B55,'Statement of activities labels'!$B:$B, 'Statement of activities labels'!$D:$D))</f>
        <v>Choose from drop-down --&gt;</v>
      </c>
      <c r="B55" s="16"/>
      <c r="C55" s="83"/>
      <c r="D55" s="84"/>
      <c r="E55" s="84"/>
      <c r="F55" s="84"/>
      <c r="G55" s="18"/>
      <c r="H55" s="18"/>
      <c r="I55" s="15" t="str">
        <f t="shared" si="17"/>
        <v/>
      </c>
      <c r="J55" s="18"/>
    </row>
    <row r="56" spans="1:10" ht="15">
      <c r="A56" s="6" t="str">
        <f>IF(B56="", "Choose from drop-down --&gt;", _xlfn.XLOOKUP(B56,'Statement of activities labels'!$B:$B, 'Statement of activities labels'!$D:$D))</f>
        <v>Choose from drop-down --&gt;</v>
      </c>
      <c r="B56" s="16"/>
      <c r="C56" s="83"/>
      <c r="D56" s="84"/>
      <c r="E56" s="84"/>
      <c r="F56" s="84"/>
      <c r="G56" s="18"/>
      <c r="H56" s="18"/>
      <c r="I56" s="15" t="str">
        <f t="shared" si="17"/>
        <v/>
      </c>
      <c r="J56" s="18"/>
    </row>
    <row r="57" spans="1:10" ht="15">
      <c r="A57" s="6" t="str">
        <f>IF(B57="", "Choose from drop-down --&gt;", _xlfn.XLOOKUP(B57,'Statement of activities labels'!$B:$B, 'Statement of activities labels'!$D:$D))</f>
        <v>Choose from drop-down --&gt;</v>
      </c>
      <c r="B57" s="16"/>
      <c r="C57" s="83"/>
      <c r="D57" s="84"/>
      <c r="E57" s="84"/>
      <c r="F57" s="84"/>
      <c r="G57" s="18"/>
      <c r="H57" s="18"/>
      <c r="I57" s="15" t="str">
        <f t="shared" si="17"/>
        <v/>
      </c>
      <c r="J57" s="18"/>
    </row>
    <row r="58" spans="1:10" ht="15">
      <c r="A58" s="6" t="str">
        <f>IF(B58="", "Choose from drop-down --&gt;", _xlfn.XLOOKUP(B58,'Statement of activities labels'!$B:$B, 'Statement of activities labels'!$D:$D))</f>
        <v>Choose from drop-down --&gt;</v>
      </c>
      <c r="B58" s="16"/>
      <c r="C58" s="83"/>
      <c r="D58" s="84"/>
      <c r="E58" s="84"/>
      <c r="F58" s="84"/>
      <c r="G58" s="18"/>
      <c r="H58" s="18"/>
      <c r="I58" s="15" t="str">
        <f t="shared" si="17"/>
        <v/>
      </c>
      <c r="J58" s="18"/>
    </row>
    <row r="59" spans="1:10" ht="15">
      <c r="A59" s="6" t="str">
        <f>IF(B59="", "Choose from drop-down --&gt;", _xlfn.XLOOKUP(B59,'Statement of activities labels'!$B:$B, 'Statement of activities labels'!$D:$D))</f>
        <v>Choose from drop-down --&gt;</v>
      </c>
      <c r="B59" s="16"/>
      <c r="C59" s="83"/>
      <c r="D59" s="84"/>
      <c r="E59" s="84"/>
      <c r="F59" s="84"/>
      <c r="G59" s="18"/>
      <c r="H59" s="18"/>
      <c r="I59" s="15" t="str">
        <f t="shared" si="17"/>
        <v/>
      </c>
      <c r="J59" s="18"/>
    </row>
    <row r="60" spans="1:10" ht="15">
      <c r="A60" s="6" t="str">
        <f>IF(B60="", "Choose from drop-down --&gt;", _xlfn.XLOOKUP(B60,'Statement of activities labels'!$B:$B, 'Statement of activities labels'!$D:$D))</f>
        <v>Choose from drop-down --&gt;</v>
      </c>
      <c r="B60" s="16"/>
      <c r="C60" s="83"/>
      <c r="D60" s="84"/>
      <c r="E60" s="84"/>
      <c r="F60" s="84"/>
      <c r="G60" s="18"/>
      <c r="H60" s="18"/>
      <c r="I60" s="15" t="str">
        <f t="shared" si="17"/>
        <v/>
      </c>
      <c r="J60" s="18"/>
    </row>
    <row r="61" spans="1:10" ht="15">
      <c r="A61" s="6" t="str">
        <f>IF(B61="", "Choose from drop-down --&gt;", _xlfn.XLOOKUP(B61,'Statement of activities labels'!$B:$B, 'Statement of activities labels'!$D:$D))</f>
        <v>Choose from drop-down --&gt;</v>
      </c>
      <c r="B61" s="16"/>
      <c r="C61" s="83"/>
      <c r="D61" s="84"/>
      <c r="E61" s="84"/>
      <c r="F61" s="84"/>
      <c r="G61" s="18"/>
      <c r="H61" s="18"/>
      <c r="I61" s="15" t="str">
        <f t="shared" si="17"/>
        <v/>
      </c>
      <c r="J61" s="18"/>
    </row>
    <row r="62" spans="1:10" ht="15">
      <c r="A62" s="6" t="str">
        <f>IF(B62="", "Choose from drop-down --&gt;", _xlfn.XLOOKUP(B62,'Statement of activities labels'!$B:$B, 'Statement of activities labels'!$D:$D))</f>
        <v>Choose from drop-down --&gt;</v>
      </c>
      <c r="B62" s="16"/>
      <c r="C62" s="83"/>
      <c r="D62" s="84"/>
      <c r="E62" s="84"/>
      <c r="F62" s="84"/>
      <c r="G62" s="18"/>
      <c r="H62" s="18"/>
      <c r="I62" s="15" t="str">
        <f t="shared" si="17"/>
        <v/>
      </c>
      <c r="J62" s="18"/>
    </row>
    <row r="63" spans="1:10" ht="15">
      <c r="A63" s="6" t="str">
        <f>IF(B63="", "Choose from drop-down --&gt;", _xlfn.XLOOKUP(B63,'Statement of activities labels'!$B:$B, 'Statement of activities labels'!$D:$D))</f>
        <v>Choose from drop-down --&gt;</v>
      </c>
      <c r="B63" s="16"/>
      <c r="C63" s="83"/>
      <c r="D63" s="84"/>
      <c r="E63" s="84"/>
      <c r="F63" s="84"/>
      <c r="G63" s="18"/>
      <c r="H63" s="18"/>
      <c r="I63" s="15" t="str">
        <f t="shared" si="17"/>
        <v/>
      </c>
      <c r="J63" s="18"/>
    </row>
    <row r="64" spans="1:10" ht="15">
      <c r="A64" s="6" t="s">
        <v>1122</v>
      </c>
      <c r="B64" s="64" t="s">
        <v>1123</v>
      </c>
      <c r="C64" s="63"/>
      <c r="D64" s="63"/>
      <c r="E64" s="63"/>
      <c r="F64" s="63"/>
      <c r="G64" s="15">
        <f>IF($C$6="","",SUM(G54:G62))</f>
        <v>0</v>
      </c>
      <c r="H64" s="15">
        <f>IF(H$6="","",SUM(H54:H63))</f>
        <v>0</v>
      </c>
      <c r="I64" s="15">
        <f>IF(I$6="","",SUM(I54:I63))</f>
        <v>0</v>
      </c>
      <c r="J64" s="15">
        <f>IF($J$6="","",SUM(J54:J63))</f>
        <v>0</v>
      </c>
    </row>
    <row r="65" spans="1:10" ht="15">
      <c r="A65" s="5"/>
      <c r="B65" s="13" t="s">
        <v>1133</v>
      </c>
      <c r="C65" s="85"/>
      <c r="D65" s="85"/>
      <c r="I65" s="13"/>
    </row>
    <row r="66" spans="1:10" ht="15">
      <c r="A66" s="6" t="str">
        <f>IF(B66="", "Choose from drop-down --&gt;", _xlfn.XLOOKUP(B66,'Statement of activities labels'!$B:$B,'Statement of activities labels'!$D:$D))</f>
        <v>Choose from drop-down --&gt;</v>
      </c>
      <c r="B66" s="16"/>
      <c r="C66" s="83"/>
      <c r="D66" s="84"/>
      <c r="E66" s="84"/>
      <c r="F66" s="84"/>
      <c r="G66" s="18"/>
      <c r="H66" s="18"/>
      <c r="I66" s="15" t="str">
        <f t="shared" ref="I66:I70" si="18">IF(OR(I$6="", B66=""),"",SUM(G66:H66))</f>
        <v/>
      </c>
      <c r="J66" s="18"/>
    </row>
    <row r="67" spans="1:10" ht="15">
      <c r="A67" s="6" t="str">
        <f>IF(B67="", "Choose from drop-down --&gt;", _xlfn.XLOOKUP(B67,'Statement of activities labels'!$B:$B,'Statement of activities labels'!$D:$D))</f>
        <v>Choose from drop-down --&gt;</v>
      </c>
      <c r="B67" s="16"/>
      <c r="C67" s="83"/>
      <c r="D67" s="84"/>
      <c r="E67" s="84"/>
      <c r="F67" s="84"/>
      <c r="G67" s="18"/>
      <c r="H67" s="18"/>
      <c r="I67" s="15" t="str">
        <f t="shared" si="18"/>
        <v/>
      </c>
      <c r="J67" s="18"/>
    </row>
    <row r="68" spans="1:10" ht="15">
      <c r="A68" s="6" t="str">
        <f>IF(B68="", "Choose from drop-down --&gt;", _xlfn.XLOOKUP(B68,'Statement of activities labels'!$B:$B,'Statement of activities labels'!$D:$D))</f>
        <v>Choose from drop-down --&gt;</v>
      </c>
      <c r="B68" s="16"/>
      <c r="C68" s="83"/>
      <c r="D68" s="84"/>
      <c r="E68" s="84"/>
      <c r="F68" s="84"/>
      <c r="G68" s="18"/>
      <c r="H68" s="18"/>
      <c r="I68" s="15" t="str">
        <f t="shared" si="18"/>
        <v/>
      </c>
      <c r="J68" s="18"/>
    </row>
    <row r="69" spans="1:10" ht="15">
      <c r="A69" s="6" t="str">
        <f>IF(B69="", "Choose from drop-down --&gt;", _xlfn.XLOOKUP(B69,'Statement of activities labels'!$B:$B,'Statement of activities labels'!$D:$D))</f>
        <v>Choose from drop-down --&gt;</v>
      </c>
      <c r="B69" s="16"/>
      <c r="C69" s="83"/>
      <c r="D69" s="84"/>
      <c r="E69" s="84"/>
      <c r="F69" s="84"/>
      <c r="G69" s="18"/>
      <c r="H69" s="18"/>
      <c r="I69" s="15" t="str">
        <f t="shared" si="18"/>
        <v/>
      </c>
      <c r="J69" s="18"/>
    </row>
    <row r="70" spans="1:10" ht="15">
      <c r="A70" s="6" t="str">
        <f>IF(B70="", "Choose from drop-down --&gt;", _xlfn.XLOOKUP(B70,'Statement of activities labels'!$B:$B,'Statement of activities labels'!$D:$D))</f>
        <v>Choose from drop-down --&gt;</v>
      </c>
      <c r="B70" s="16"/>
      <c r="C70" s="83"/>
      <c r="D70" s="84"/>
      <c r="E70" s="84"/>
      <c r="F70" s="84"/>
      <c r="G70" s="18"/>
      <c r="H70" s="18"/>
      <c r="I70" s="15" t="str">
        <f t="shared" si="18"/>
        <v/>
      </c>
      <c r="J70" s="18"/>
    </row>
    <row r="71" spans="1:10" ht="15">
      <c r="A71" s="6" t="s">
        <v>1122</v>
      </c>
      <c r="B71" s="64" t="s">
        <v>1132</v>
      </c>
      <c r="C71" s="63"/>
      <c r="D71" s="63"/>
      <c r="E71" s="63"/>
      <c r="F71" s="63"/>
      <c r="G71" s="15">
        <f>IF($C$6="","",SUM(G64:G70))</f>
        <v>0</v>
      </c>
      <c r="H71" s="15">
        <f>IF(H$6="","",SUM(H64:H70))</f>
        <v>0</v>
      </c>
      <c r="I71" s="15">
        <f>IF(I$6="","",SUM(I64:I70))</f>
        <v>0</v>
      </c>
      <c r="J71" s="15">
        <f>IF($J$6="","",SUM(J64:J70))</f>
        <v>0</v>
      </c>
    </row>
    <row r="72" spans="1:10" ht="15">
      <c r="A72" s="6" t="s">
        <v>1122</v>
      </c>
      <c r="B72" s="8" t="s">
        <v>1131</v>
      </c>
      <c r="C72" s="63"/>
      <c r="D72" s="63"/>
      <c r="E72" s="63"/>
      <c r="F72" s="63"/>
      <c r="G72" s="21" t="str">
        <f>IF(G29="","",SUM(G65:G71))</f>
        <v/>
      </c>
      <c r="H72" s="21" t="str">
        <f>IF(H29="","",SUM(H65:H71))</f>
        <v/>
      </c>
      <c r="I72" s="21" t="str">
        <f>IF(I29="","",SUM(I65:I71))</f>
        <v/>
      </c>
      <c r="J72" s="21" t="str">
        <f>IF(J29="","",SUM(J65:J71))</f>
        <v/>
      </c>
    </row>
    <row r="74" spans="1:10" ht="15">
      <c r="A74" s="5"/>
      <c r="B74" s="11" t="s">
        <v>46</v>
      </c>
      <c r="C74" s="62"/>
      <c r="D74" s="62"/>
      <c r="E74" s="62"/>
      <c r="F74" s="62"/>
      <c r="G74" s="11"/>
      <c r="H74" s="11"/>
      <c r="I74" s="11"/>
      <c r="J74" s="11"/>
    </row>
    <row r="75" spans="1:10" ht="15">
      <c r="A75" s="6" t="s">
        <v>1127</v>
      </c>
      <c r="B75" s="8" t="s">
        <v>1124</v>
      </c>
      <c r="C75" s="83"/>
      <c r="D75" s="84"/>
      <c r="E75" s="84"/>
      <c r="F75" s="84"/>
      <c r="G75" s="18"/>
      <c r="H75" s="18"/>
      <c r="I75" s="15">
        <f>IF(I$6="","",SUM(G75:H75))</f>
        <v>0</v>
      </c>
      <c r="J75" s="18"/>
    </row>
    <row r="76" spans="1:10" ht="15">
      <c r="A76" s="6" t="s">
        <v>1128</v>
      </c>
      <c r="B76" s="8" t="s">
        <v>1125</v>
      </c>
      <c r="C76" s="83"/>
      <c r="D76" s="84"/>
      <c r="E76" s="84"/>
      <c r="F76" s="84"/>
      <c r="G76" s="18"/>
      <c r="H76" s="18"/>
      <c r="I76" s="15">
        <f t="shared" ref="I76:I77" si="19">IF(I$6="","",SUM(G76:H76))</f>
        <v>0</v>
      </c>
      <c r="J76" s="18"/>
    </row>
    <row r="77" spans="1:10" ht="15">
      <c r="A77" s="6" t="s">
        <v>50</v>
      </c>
      <c r="B77" s="8" t="s">
        <v>1126</v>
      </c>
      <c r="C77" s="83"/>
      <c r="D77" s="84"/>
      <c r="E77" s="84"/>
      <c r="F77" s="84"/>
      <c r="G77" s="18"/>
      <c r="H77" s="18"/>
      <c r="I77" s="15">
        <f t="shared" si="19"/>
        <v>0</v>
      </c>
      <c r="J77" s="18"/>
    </row>
    <row r="78" spans="1:10" ht="15">
      <c r="I78" s="62"/>
    </row>
    <row r="79" spans="1:10" ht="15">
      <c r="I79" s="63"/>
    </row>
    <row r="80" spans="1:10" ht="15">
      <c r="I80" s="63"/>
    </row>
    <row r="81" spans="9:9" ht="15">
      <c r="I81" s="63"/>
    </row>
    <row r="82" spans="9:9" ht="15">
      <c r="I82" s="63"/>
    </row>
    <row r="83" spans="9:9" ht="15">
      <c r="I83" s="63"/>
    </row>
    <row r="84" spans="9:9" ht="15">
      <c r="I84" s="63"/>
    </row>
    <row r="85" spans="9:9" ht="15">
      <c r="I85" s="63"/>
    </row>
    <row r="86" spans="9:9" ht="15">
      <c r="I86" s="63"/>
    </row>
    <row r="87" spans="9:9" ht="15">
      <c r="I87" s="63"/>
    </row>
    <row r="88" spans="9:9" ht="15">
      <c r="I88" s="63"/>
    </row>
    <row r="89" spans="9:9" ht="14">
      <c r="I89" s="25"/>
    </row>
    <row r="90" spans="9:9" ht="15">
      <c r="I90" s="62"/>
    </row>
    <row r="91" spans="9:9" ht="15">
      <c r="I91" s="63"/>
    </row>
    <row r="92" spans="9:9" ht="15">
      <c r="I92" s="63"/>
    </row>
    <row r="93" spans="9:9" ht="15">
      <c r="I93" s="63"/>
    </row>
    <row r="94" spans="9:9" ht="15">
      <c r="I94" s="63"/>
    </row>
    <row r="95" spans="9:9" ht="15">
      <c r="I95" s="63"/>
    </row>
    <row r="96" spans="9:9" ht="15">
      <c r="I96" s="63"/>
    </row>
    <row r="97" spans="9:9" ht="15">
      <c r="I97" s="63"/>
    </row>
    <row r="98" spans="9:9" ht="15">
      <c r="I98" s="63"/>
    </row>
    <row r="99" spans="9:9" ht="15">
      <c r="I99" s="63"/>
    </row>
  </sheetData>
  <sheetProtection formatRows="0" insertRows="0" deleteRows="0"/>
  <conditionalFormatting sqref="C23 C37 C50 D53:G63 D74:H77 J74:J77">
    <cfRule type="expression" dxfId="44" priority="49" stopIfTrue="1">
      <formula>C$6=""</formula>
    </cfRule>
  </conditionalFormatting>
  <conditionalFormatting sqref="C64:J64">
    <cfRule type="expression" dxfId="43" priority="34" stopIfTrue="1">
      <formula>C$6=""</formula>
    </cfRule>
  </conditionalFormatting>
  <conditionalFormatting sqref="C71:J72">
    <cfRule type="expression" dxfId="42" priority="10" stopIfTrue="1">
      <formula>C$6=""</formula>
    </cfRule>
  </conditionalFormatting>
  <conditionalFormatting sqref="D6:F6 D52:F52">
    <cfRule type="expression" dxfId="41" priority="46" stopIfTrue="1">
      <formula>D$6=""</formula>
    </cfRule>
  </conditionalFormatting>
  <conditionalFormatting sqref="D39:G51">
    <cfRule type="expression" dxfId="40" priority="6" stopIfTrue="1">
      <formula>D$6=""</formula>
    </cfRule>
  </conditionalFormatting>
  <conditionalFormatting sqref="D65:J70">
    <cfRule type="expression" dxfId="39" priority="2" stopIfTrue="1">
      <formula>D$6=""</formula>
    </cfRule>
  </conditionalFormatting>
  <conditionalFormatting sqref="H39:H50">
    <cfRule type="expression" dxfId="38" priority="5" stopIfTrue="1">
      <formula>H$6=""</formula>
    </cfRule>
  </conditionalFormatting>
  <conditionalFormatting sqref="H38:I38">
    <cfRule type="expression" dxfId="37" priority="43" stopIfTrue="1">
      <formula>H$6=""</formula>
    </cfRule>
  </conditionalFormatting>
  <conditionalFormatting sqref="H5:J6 D7:I37 I39:I51">
    <cfRule type="expression" dxfId="36" priority="39" stopIfTrue="1">
      <formula>D$6=""</formula>
    </cfRule>
  </conditionalFormatting>
  <conditionalFormatting sqref="H52:J63">
    <cfRule type="expression" dxfId="35" priority="3" stopIfTrue="1">
      <formula>H$6=""</formula>
    </cfRule>
  </conditionalFormatting>
  <conditionalFormatting sqref="I74:I99">
    <cfRule type="expression" dxfId="34" priority="1" stopIfTrue="1">
      <formula>I$6=""</formula>
    </cfRule>
  </conditionalFormatting>
  <conditionalFormatting sqref="J7:J50">
    <cfRule type="expression" dxfId="33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0"/>
  <sheetViews>
    <sheetView topLeftCell="B1" zoomScale="140" zoomScaleNormal="140" workbookViewId="0">
      <selection activeCell="D7" sqref="D7:I7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5.83203125" style="38" customWidth="1"/>
    <col min="5" max="6" width="15.33203125" style="38" customWidth="1"/>
    <col min="7" max="7" width="16" style="38" customWidth="1"/>
    <col min="8" max="8" width="15.33203125" style="38" customWidth="1"/>
    <col min="9" max="9" width="15.6640625" style="38" customWidth="1"/>
    <col min="10" max="10" width="13.6640625" style="38" customWidth="1"/>
    <col min="11" max="16384" width="9" style="38"/>
  </cols>
  <sheetData>
    <row r="1" spans="1:10" ht="16">
      <c r="A1" s="33" t="s">
        <v>1073</v>
      </c>
      <c r="B1" s="82" t="s">
        <v>1293</v>
      </c>
      <c r="C1" s="43"/>
      <c r="D1" s="37"/>
      <c r="E1" s="37"/>
      <c r="F1" s="37"/>
      <c r="G1" s="37"/>
      <c r="H1" s="37"/>
      <c r="I1" s="37"/>
    </row>
    <row r="2" spans="1:10" ht="16">
      <c r="A2" s="34" t="s">
        <v>1099</v>
      </c>
      <c r="B2" s="35" t="s">
        <v>1079</v>
      </c>
      <c r="C2" s="43"/>
      <c r="D2" s="37"/>
      <c r="E2" s="37"/>
      <c r="F2" s="37"/>
      <c r="G2" s="37"/>
      <c r="H2" s="37"/>
      <c r="I2" s="37"/>
    </row>
    <row r="3" spans="1:10" ht="34">
      <c r="A3" s="34" t="s">
        <v>1074</v>
      </c>
      <c r="B3" s="49" t="s">
        <v>1080</v>
      </c>
      <c r="C3" s="43"/>
      <c r="D3" s="37"/>
      <c r="E3" s="37"/>
      <c r="F3" s="37"/>
      <c r="G3" s="37"/>
      <c r="H3" s="37"/>
      <c r="I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  <c r="E4" s="37"/>
      <c r="F4" s="37"/>
      <c r="G4" s="37"/>
      <c r="H4" s="37"/>
      <c r="I4" s="37"/>
    </row>
    <row r="5" spans="1:10" s="40" customFormat="1" ht="11" customHeight="1">
      <c r="A5" s="44"/>
      <c r="B5" s="45"/>
      <c r="C5" s="39"/>
      <c r="D5" s="39"/>
      <c r="E5" s="39"/>
      <c r="F5" s="39"/>
      <c r="G5" s="39"/>
      <c r="H5" s="39"/>
      <c r="I5" s="39"/>
    </row>
    <row r="6" spans="1:10" s="54" customFormat="1" ht="28" customHeight="1">
      <c r="C6" s="55" t="s">
        <v>1081</v>
      </c>
      <c r="D6" s="57" t="s">
        <v>1105</v>
      </c>
      <c r="E6" s="57" t="s">
        <v>1105</v>
      </c>
      <c r="F6" s="57" t="s">
        <v>1105</v>
      </c>
      <c r="G6" s="57" t="s">
        <v>1105</v>
      </c>
      <c r="H6" s="57" t="s">
        <v>1105</v>
      </c>
      <c r="I6" s="57" t="s">
        <v>1105</v>
      </c>
      <c r="J6" s="56"/>
    </row>
    <row r="7" spans="1:10" s="54" customFormat="1" ht="43">
      <c r="A7" s="87" t="s">
        <v>1</v>
      </c>
      <c r="B7" s="88"/>
      <c r="C7" s="50" t="s">
        <v>1081</v>
      </c>
      <c r="D7" s="86" t="s">
        <v>1106</v>
      </c>
      <c r="E7" s="86" t="s">
        <v>1106</v>
      </c>
      <c r="F7" s="86" t="s">
        <v>1106</v>
      </c>
      <c r="G7" s="86" t="s">
        <v>1106</v>
      </c>
      <c r="H7" s="86" t="s">
        <v>1106</v>
      </c>
      <c r="I7" s="86" t="s">
        <v>1106</v>
      </c>
      <c r="J7" s="89" t="s">
        <v>1356</v>
      </c>
    </row>
    <row r="8" spans="1:10" ht="15">
      <c r="A8" s="5"/>
      <c r="B8" s="11" t="s">
        <v>1082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8"/>
      <c r="F9" s="18"/>
      <c r="G9" s="18"/>
      <c r="H9" s="18"/>
      <c r="I9" s="18"/>
      <c r="J9" s="52">
        <f t="shared" ref="J9:J22" si="0">SUM(C9:I9)</f>
        <v>0</v>
      </c>
    </row>
    <row r="10" spans="1:10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8"/>
      <c r="F10" s="18"/>
      <c r="G10" s="18"/>
      <c r="H10" s="18"/>
      <c r="I10" s="18"/>
      <c r="J10" s="52">
        <f t="shared" si="0"/>
        <v>0</v>
      </c>
    </row>
    <row r="11" spans="1:10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8"/>
      <c r="F11" s="18"/>
      <c r="G11" s="18"/>
      <c r="H11" s="18"/>
      <c r="I11" s="18"/>
      <c r="J11" s="52">
        <f t="shared" si="0"/>
        <v>0</v>
      </c>
    </row>
    <row r="12" spans="1:10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8"/>
      <c r="F12" s="18"/>
      <c r="G12" s="18"/>
      <c r="H12" s="18"/>
      <c r="I12" s="18"/>
      <c r="J12" s="52">
        <f t="shared" si="0"/>
        <v>0</v>
      </c>
    </row>
    <row r="13" spans="1:10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8"/>
      <c r="F13" s="18"/>
      <c r="G13" s="18"/>
      <c r="H13" s="18"/>
      <c r="I13" s="18"/>
      <c r="J13" s="52">
        <f t="shared" si="0"/>
        <v>0</v>
      </c>
    </row>
    <row r="14" spans="1:10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8"/>
      <c r="F14" s="18"/>
      <c r="G14" s="18"/>
      <c r="H14" s="18"/>
      <c r="I14" s="18"/>
      <c r="J14" s="52">
        <f t="shared" si="0"/>
        <v>0</v>
      </c>
    </row>
    <row r="15" spans="1:10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8"/>
      <c r="F15" s="18"/>
      <c r="G15" s="18"/>
      <c r="H15" s="18"/>
      <c r="I15" s="18"/>
      <c r="J15" s="52">
        <f t="shared" si="0"/>
        <v>0</v>
      </c>
    </row>
    <row r="16" spans="1:10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8"/>
      <c r="F16" s="18"/>
      <c r="G16" s="18"/>
      <c r="H16" s="18"/>
      <c r="I16" s="18"/>
      <c r="J16" s="52">
        <f t="shared" si="0"/>
        <v>0</v>
      </c>
    </row>
    <row r="17" spans="1:10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8"/>
      <c r="F17" s="18"/>
      <c r="G17" s="18"/>
      <c r="H17" s="18"/>
      <c r="I17" s="18"/>
      <c r="J17" s="52">
        <f t="shared" si="0"/>
        <v>0</v>
      </c>
    </row>
    <row r="18" spans="1:10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8"/>
      <c r="F18" s="18"/>
      <c r="G18" s="18"/>
      <c r="H18" s="18"/>
      <c r="I18" s="18"/>
      <c r="J18" s="52">
        <f t="shared" si="0"/>
        <v>0</v>
      </c>
    </row>
    <row r="19" spans="1:10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8"/>
      <c r="F19" s="18"/>
      <c r="G19" s="18"/>
      <c r="H19" s="18"/>
      <c r="I19" s="18"/>
      <c r="J19" s="52">
        <f t="shared" si="0"/>
        <v>0</v>
      </c>
    </row>
    <row r="20" spans="1:10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8"/>
      <c r="F20" s="18"/>
      <c r="G20" s="18"/>
      <c r="H20" s="18"/>
      <c r="I20" s="18"/>
      <c r="J20" s="52">
        <f t="shared" si="0"/>
        <v>0</v>
      </c>
    </row>
    <row r="21" spans="1:10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8"/>
      <c r="F21" s="18"/>
      <c r="G21" s="18"/>
      <c r="H21" s="18"/>
      <c r="I21" s="18"/>
      <c r="J21" s="52">
        <f t="shared" si="0"/>
        <v>0</v>
      </c>
    </row>
    <row r="22" spans="1:10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8"/>
      <c r="F22" s="18"/>
      <c r="G22" s="18"/>
      <c r="H22" s="18"/>
      <c r="I22" s="18"/>
      <c r="J22" s="52">
        <f t="shared" si="0"/>
        <v>0</v>
      </c>
    </row>
    <row r="23" spans="1:10" ht="15">
      <c r="A23" s="6" t="s">
        <v>1083</v>
      </c>
      <c r="B23" s="7" t="s">
        <v>1084</v>
      </c>
      <c r="C23" s="22">
        <f t="shared" ref="C23:J23" si="1">IF(C7="","",SUM(C9:C22))</f>
        <v>0</v>
      </c>
      <c r="D23" s="22">
        <f t="shared" si="1"/>
        <v>0</v>
      </c>
      <c r="E23" s="22">
        <f t="shared" si="1"/>
        <v>0</v>
      </c>
      <c r="F23" s="22">
        <f t="shared" si="1"/>
        <v>0</v>
      </c>
      <c r="G23" s="22">
        <f t="shared" si="1"/>
        <v>0</v>
      </c>
      <c r="H23" s="22">
        <f t="shared" si="1"/>
        <v>0</v>
      </c>
      <c r="I23" s="22">
        <f t="shared" si="1"/>
        <v>0</v>
      </c>
      <c r="J23" s="22">
        <f t="shared" si="1"/>
        <v>0</v>
      </c>
    </row>
    <row r="25" spans="1:10" ht="15">
      <c r="A25" s="5"/>
      <c r="B25" s="11" t="s">
        <v>1085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8"/>
      <c r="F26" s="18"/>
      <c r="G26" s="18"/>
      <c r="H26" s="18"/>
      <c r="I26" s="18"/>
      <c r="J26" s="52">
        <f t="shared" ref="J26:J36" si="2">SUM(C26:I26)</f>
        <v>0</v>
      </c>
    </row>
    <row r="27" spans="1:10" ht="15">
      <c r="A27" s="6" t="str">
        <f>IF(B27="", "Choose from drop-down --&gt;", _xlfn.XLOOKUP(B27,'Label Dropdowns'!$B$2:$B$522,'Label Dropdowns'!$C$2:$C$522))</f>
        <v>Choose from drop-down --&gt;</v>
      </c>
      <c r="B27" s="16"/>
      <c r="C27" s="17"/>
      <c r="D27" s="18"/>
      <c r="E27" s="18"/>
      <c r="F27" s="18"/>
      <c r="G27" s="18"/>
      <c r="H27" s="18"/>
      <c r="I27" s="18"/>
      <c r="J27" s="52">
        <f t="shared" si="2"/>
        <v>0</v>
      </c>
    </row>
    <row r="28" spans="1:10" ht="15">
      <c r="A28" s="6" t="str">
        <f>IF(B28="", "Choose from drop-down --&gt;", _xlfn.XLOOKUP(B28,'Label Dropdowns'!$B$2:$B$522,'Label Dropdowns'!$C$2:$C$522))</f>
        <v>Choose from drop-down --&gt;</v>
      </c>
      <c r="B28" s="16"/>
      <c r="C28" s="17"/>
      <c r="D28" s="18"/>
      <c r="E28" s="18"/>
      <c r="F28" s="18"/>
      <c r="G28" s="18"/>
      <c r="H28" s="18"/>
      <c r="I28" s="18"/>
      <c r="J28" s="52">
        <f t="shared" si="2"/>
        <v>0</v>
      </c>
    </row>
    <row r="29" spans="1:10" ht="15">
      <c r="A29" s="6" t="str">
        <f>IF(B29="", "Choose from drop-down --&gt;", _xlfn.XLOOKUP(B29,'Label Dropdowns'!$B$2:$B$522,'Label Dropdowns'!$C$2:$C$522))</f>
        <v>Choose from drop-down --&gt;</v>
      </c>
      <c r="B29" s="16"/>
      <c r="C29" s="17"/>
      <c r="D29" s="18"/>
      <c r="E29" s="18"/>
      <c r="F29" s="18"/>
      <c r="G29" s="18"/>
      <c r="H29" s="18"/>
      <c r="I29" s="18"/>
      <c r="J29" s="52">
        <f t="shared" si="2"/>
        <v>0</v>
      </c>
    </row>
    <row r="30" spans="1:10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8"/>
      <c r="E30" s="18"/>
      <c r="F30" s="18"/>
      <c r="G30" s="18"/>
      <c r="H30" s="18"/>
      <c r="I30" s="18"/>
      <c r="J30" s="52">
        <f t="shared" si="2"/>
        <v>0</v>
      </c>
    </row>
    <row r="31" spans="1:10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8"/>
      <c r="E31" s="18"/>
      <c r="F31" s="18"/>
      <c r="G31" s="18"/>
      <c r="H31" s="18"/>
      <c r="I31" s="18"/>
      <c r="J31" s="52">
        <f t="shared" si="2"/>
        <v>0</v>
      </c>
    </row>
    <row r="32" spans="1:10" ht="15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8"/>
      <c r="E32" s="18"/>
      <c r="F32" s="18"/>
      <c r="G32" s="18"/>
      <c r="H32" s="18"/>
      <c r="I32" s="18"/>
      <c r="J32" s="52">
        <f t="shared" si="2"/>
        <v>0</v>
      </c>
    </row>
    <row r="33" spans="1:10" ht="15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8"/>
      <c r="E33" s="18"/>
      <c r="F33" s="18"/>
      <c r="G33" s="18"/>
      <c r="H33" s="18"/>
      <c r="I33" s="18"/>
      <c r="J33" s="52">
        <f t="shared" si="2"/>
        <v>0</v>
      </c>
    </row>
    <row r="34" spans="1:10" ht="15">
      <c r="A34" s="6" t="str">
        <f>IF(B34="", "Choose from drop-down --&gt;", _xlfn.XLOOKUP(B34,'Label Dropdowns'!$B$2:$B$522,'Label Dropdowns'!$C$2:$C$522))</f>
        <v>Choose from drop-down --&gt;</v>
      </c>
      <c r="B34" s="16"/>
      <c r="C34" s="18"/>
      <c r="D34" s="18"/>
      <c r="E34" s="18"/>
      <c r="F34" s="18"/>
      <c r="G34" s="18"/>
      <c r="H34" s="18"/>
      <c r="I34" s="18"/>
      <c r="J34" s="52">
        <f t="shared" si="2"/>
        <v>0</v>
      </c>
    </row>
    <row r="35" spans="1:10" ht="15">
      <c r="A35" s="6" t="s">
        <v>1086</v>
      </c>
      <c r="B35" s="7" t="s">
        <v>1087</v>
      </c>
      <c r="C35" s="21">
        <f t="shared" ref="C35:I35" si="3">IF(C7="","",SUM(C26:C34))</f>
        <v>0</v>
      </c>
      <c r="D35" s="21">
        <f t="shared" si="3"/>
        <v>0</v>
      </c>
      <c r="E35" s="21">
        <f t="shared" si="3"/>
        <v>0</v>
      </c>
      <c r="F35" s="21">
        <f t="shared" si="3"/>
        <v>0</v>
      </c>
      <c r="G35" s="21">
        <f t="shared" si="3"/>
        <v>0</v>
      </c>
      <c r="H35" s="21">
        <f t="shared" si="3"/>
        <v>0</v>
      </c>
      <c r="I35" s="21">
        <f t="shared" si="3"/>
        <v>0</v>
      </c>
      <c r="J35" s="53">
        <f t="shared" si="2"/>
        <v>0</v>
      </c>
    </row>
    <row r="36" spans="1:10" ht="32">
      <c r="A36" s="58" t="s">
        <v>1088</v>
      </c>
      <c r="B36" s="59" t="s">
        <v>1089</v>
      </c>
      <c r="C36" s="24">
        <f t="shared" ref="C36:I36" si="4">C23-C35</f>
        <v>0</v>
      </c>
      <c r="D36" s="24">
        <f t="shared" si="4"/>
        <v>0</v>
      </c>
      <c r="E36" s="24">
        <f t="shared" si="4"/>
        <v>0</v>
      </c>
      <c r="F36" s="24">
        <f t="shared" si="4"/>
        <v>0</v>
      </c>
      <c r="G36" s="24">
        <f t="shared" si="4"/>
        <v>0</v>
      </c>
      <c r="H36" s="24">
        <f t="shared" si="4"/>
        <v>0</v>
      </c>
      <c r="I36" s="24">
        <f t="shared" si="4"/>
        <v>0</v>
      </c>
      <c r="J36" s="51">
        <f t="shared" si="2"/>
        <v>0</v>
      </c>
    </row>
    <row r="37" spans="1:10" ht="15">
      <c r="A37" s="5"/>
      <c r="B37" s="5"/>
      <c r="C37" s="20"/>
      <c r="D37" s="23"/>
      <c r="E37" s="23"/>
      <c r="F37" s="23"/>
      <c r="G37" s="23"/>
      <c r="H37" s="23"/>
      <c r="I37" s="23"/>
      <c r="J37" s="23"/>
    </row>
    <row r="38" spans="1:10" ht="15">
      <c r="A38" s="5"/>
      <c r="B38" s="11" t="s">
        <v>1090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_xlfn.XLOOKUP(B39,'Label Dropdowns'!$B$2:$B$522,'Label Dropdowns'!$C$2:$C$522))</f>
        <v>Choose from drop-down --&gt;</v>
      </c>
      <c r="B39" s="16"/>
      <c r="C39" s="17"/>
      <c r="D39" s="17"/>
      <c r="E39" s="17"/>
      <c r="F39" s="17"/>
      <c r="G39" s="17"/>
      <c r="H39" s="17"/>
      <c r="I39" s="17"/>
      <c r="J39" s="52">
        <f t="shared" ref="J39:J58" si="5">SUM(C39:I39)</f>
        <v>0</v>
      </c>
    </row>
    <row r="40" spans="1:10" ht="15">
      <c r="A40" s="6" t="str">
        <f>IF(B40="", "Choose from drop-down --&gt;", _xlfn.XLOOKUP(B40,'Label Dropdowns'!$B$2:$B$522,'Label Dropdowns'!$C$2:$C$522))</f>
        <v>Choose from drop-down --&gt;</v>
      </c>
      <c r="B40" s="16"/>
      <c r="C40" s="18"/>
      <c r="D40" s="17"/>
      <c r="E40" s="17"/>
      <c r="F40" s="17"/>
      <c r="G40" s="17"/>
      <c r="H40" s="17"/>
      <c r="I40" s="17"/>
      <c r="J40" s="52">
        <f t="shared" si="5"/>
        <v>0</v>
      </c>
    </row>
    <row r="41" spans="1:10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8"/>
      <c r="F41" s="18"/>
      <c r="G41" s="18"/>
      <c r="H41" s="18"/>
      <c r="I41" s="18"/>
      <c r="J41" s="52">
        <f t="shared" si="5"/>
        <v>0</v>
      </c>
    </row>
    <row r="42" spans="1:10" ht="16" customHeight="1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8"/>
      <c r="F42" s="18"/>
      <c r="G42" s="18"/>
      <c r="H42" s="18"/>
      <c r="I42" s="18"/>
      <c r="J42" s="52">
        <f t="shared" si="5"/>
        <v>0</v>
      </c>
    </row>
    <row r="43" spans="1:10" ht="16" customHeight="1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8"/>
      <c r="F43" s="18"/>
      <c r="G43" s="18"/>
      <c r="H43" s="18"/>
      <c r="I43" s="18"/>
      <c r="J43" s="52">
        <f t="shared" si="5"/>
        <v>0</v>
      </c>
    </row>
    <row r="44" spans="1:10" ht="16" customHeight="1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8"/>
      <c r="F44" s="18"/>
      <c r="G44" s="18"/>
      <c r="H44" s="18"/>
      <c r="I44" s="18"/>
      <c r="J44" s="52">
        <f t="shared" si="5"/>
        <v>0</v>
      </c>
    </row>
    <row r="45" spans="1:10" ht="16" hidden="1" customHeight="1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8"/>
      <c r="F45" s="18"/>
      <c r="G45" s="18"/>
      <c r="H45" s="18"/>
      <c r="I45" s="18"/>
      <c r="J45" s="52">
        <f t="shared" si="5"/>
        <v>0</v>
      </c>
    </row>
    <row r="46" spans="1:10" ht="16" hidden="1" customHeight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8"/>
      <c r="F46" s="18"/>
      <c r="G46" s="18"/>
      <c r="H46" s="18"/>
      <c r="I46" s="18"/>
      <c r="J46" s="52">
        <f t="shared" si="5"/>
        <v>0</v>
      </c>
    </row>
    <row r="47" spans="1:10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8"/>
      <c r="F47" s="18"/>
      <c r="G47" s="18"/>
      <c r="H47" s="18"/>
      <c r="I47" s="18"/>
      <c r="J47" s="52">
        <f t="shared" si="5"/>
        <v>0</v>
      </c>
    </row>
    <row r="48" spans="1:10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8"/>
      <c r="F48" s="18"/>
      <c r="G48" s="18"/>
      <c r="H48" s="18"/>
      <c r="I48" s="18"/>
      <c r="J48" s="52">
        <f t="shared" si="5"/>
        <v>0</v>
      </c>
    </row>
    <row r="49" spans="1:10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7"/>
      <c r="D49" s="18"/>
      <c r="E49" s="18"/>
      <c r="F49" s="18"/>
      <c r="G49" s="18"/>
      <c r="H49" s="18"/>
      <c r="I49" s="18"/>
      <c r="J49" s="52">
        <f t="shared" si="5"/>
        <v>0</v>
      </c>
    </row>
    <row r="50" spans="1:10" ht="15">
      <c r="A50" s="6" t="str">
        <f>IF(B50="", "Choose from drop-down --&gt;", _xlfn.XLOOKUP(B50,'Label Dropdowns'!$B$2:$B$522,'Label Dropdowns'!$C$2:$C$522))</f>
        <v>Choose from drop-down --&gt;</v>
      </c>
      <c r="B50" s="16"/>
      <c r="C50" s="17"/>
      <c r="D50" s="18"/>
      <c r="E50" s="18"/>
      <c r="F50" s="18"/>
      <c r="G50" s="18"/>
      <c r="H50" s="18"/>
      <c r="I50" s="18"/>
      <c r="J50" s="52">
        <f t="shared" si="5"/>
        <v>0</v>
      </c>
    </row>
    <row r="51" spans="1:10" ht="15">
      <c r="A51" s="6" t="str">
        <f>IF(B51="", "Choose from drop-down --&gt;", _xlfn.XLOOKUP(B51,'Label Dropdowns'!$B$2:$B$522,'Label Dropdowns'!$C$2:$C$522))</f>
        <v>Choose from drop-down --&gt;</v>
      </c>
      <c r="B51" s="16"/>
      <c r="C51" s="17"/>
      <c r="D51" s="18"/>
      <c r="E51" s="18"/>
      <c r="F51" s="18"/>
      <c r="G51" s="18"/>
      <c r="H51" s="18"/>
      <c r="I51" s="18"/>
      <c r="J51" s="52">
        <f t="shared" si="5"/>
        <v>0</v>
      </c>
    </row>
    <row r="52" spans="1:10" ht="15">
      <c r="A52" s="6" t="str">
        <f>IF(B52="", "Choose from drop-down --&gt;", _xlfn.XLOOKUP(B52,'Label Dropdowns'!$B$2:$B$522,'Label Dropdowns'!$C$2:$C$522))</f>
        <v>Choose from drop-down --&gt;</v>
      </c>
      <c r="B52" s="16"/>
      <c r="C52" s="17"/>
      <c r="D52" s="18"/>
      <c r="E52" s="18"/>
      <c r="F52" s="18"/>
      <c r="G52" s="18"/>
      <c r="H52" s="18"/>
      <c r="I52" s="18"/>
      <c r="J52" s="52">
        <f t="shared" si="5"/>
        <v>0</v>
      </c>
    </row>
    <row r="53" spans="1:10" ht="15">
      <c r="A53" s="6" t="str">
        <f>IF(B53="", "Choose from drop-down --&gt;", _xlfn.XLOOKUP(B53,'Label Dropdowns'!$B$2:$B$522,'Label Dropdowns'!$C$2:$C$522))</f>
        <v>Choose from drop-down --&gt;</v>
      </c>
      <c r="B53" s="16"/>
      <c r="C53" s="17"/>
      <c r="D53" s="18"/>
      <c r="E53" s="18"/>
      <c r="F53" s="18"/>
      <c r="G53" s="18"/>
      <c r="H53" s="18"/>
      <c r="I53" s="18"/>
      <c r="J53" s="52">
        <f t="shared" si="5"/>
        <v>0</v>
      </c>
    </row>
    <row r="54" spans="1:10" ht="15" hidden="1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8"/>
      <c r="E54" s="18"/>
      <c r="F54" s="18"/>
      <c r="G54" s="18"/>
      <c r="H54" s="18"/>
      <c r="I54" s="18"/>
      <c r="J54" s="52">
        <f t="shared" si="5"/>
        <v>0</v>
      </c>
    </row>
    <row r="55" spans="1:10" ht="15" hidden="1">
      <c r="A55" s="6" t="str">
        <f>IF(B55="", "Choose from drop-down --&gt;", _xlfn.XLOOKUP(B55,'Label Dropdowns'!$B$2:$B$522,'Label Dropdowns'!$C$2:$C$522))</f>
        <v>Choose from drop-down --&gt;</v>
      </c>
      <c r="B55" s="16"/>
      <c r="C55" s="17"/>
      <c r="D55" s="18"/>
      <c r="E55" s="18"/>
      <c r="F55" s="18"/>
      <c r="G55" s="18"/>
      <c r="H55" s="18"/>
      <c r="I55" s="18"/>
      <c r="J55" s="52">
        <f t="shared" si="5"/>
        <v>0</v>
      </c>
    </row>
    <row r="56" spans="1:10" ht="15" hidden="1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8"/>
      <c r="F56" s="18"/>
      <c r="G56" s="18"/>
      <c r="H56" s="18"/>
      <c r="I56" s="18"/>
      <c r="J56" s="52">
        <f t="shared" si="5"/>
        <v>0</v>
      </c>
    </row>
    <row r="57" spans="1:10" ht="15" hidden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8"/>
      <c r="F57" s="18"/>
      <c r="G57" s="18"/>
      <c r="H57" s="18"/>
      <c r="I57" s="18"/>
      <c r="J57" s="52">
        <f t="shared" si="5"/>
        <v>0</v>
      </c>
    </row>
    <row r="58" spans="1:10" ht="15" hidden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8"/>
      <c r="F58" s="18"/>
      <c r="G58" s="18"/>
      <c r="H58" s="18"/>
      <c r="I58" s="18"/>
      <c r="J58" s="52">
        <f t="shared" si="5"/>
        <v>0</v>
      </c>
    </row>
    <row r="59" spans="1:10" ht="15">
      <c r="A59" s="7" t="s">
        <v>1091</v>
      </c>
      <c r="B59" s="8" t="s">
        <v>1092</v>
      </c>
      <c r="C59" s="21">
        <f t="shared" ref="C59:I59" si="6">IF(C6="","",SUM(C39:C58))</f>
        <v>0</v>
      </c>
      <c r="D59" s="21">
        <f t="shared" si="6"/>
        <v>0</v>
      </c>
      <c r="E59" s="21">
        <f t="shared" si="6"/>
        <v>0</v>
      </c>
      <c r="F59" s="21">
        <f t="shared" si="6"/>
        <v>0</v>
      </c>
      <c r="G59" s="21">
        <f t="shared" si="6"/>
        <v>0</v>
      </c>
      <c r="H59" s="21">
        <f t="shared" si="6"/>
        <v>0</v>
      </c>
      <c r="I59" s="21">
        <f t="shared" si="6"/>
        <v>0</v>
      </c>
      <c r="J59" s="21">
        <f t="shared" ref="J59" si="7">IF(J30="","",SUM(J39:J58))</f>
        <v>0</v>
      </c>
    </row>
    <row r="60" spans="1:10" ht="15">
      <c r="A60" s="5"/>
      <c r="B60" s="5"/>
      <c r="C60" s="20"/>
      <c r="D60" s="20"/>
      <c r="E60" s="20"/>
      <c r="F60" s="20"/>
      <c r="G60" s="20"/>
      <c r="H60" s="20"/>
      <c r="I60" s="20"/>
      <c r="J60" s="20"/>
    </row>
    <row r="61" spans="1:10" ht="15">
      <c r="A61" s="5"/>
      <c r="B61" s="11" t="s">
        <v>1095</v>
      </c>
      <c r="C61" s="11"/>
      <c r="D61" s="11"/>
      <c r="E61" s="11"/>
      <c r="F61" s="11"/>
      <c r="G61" s="11"/>
      <c r="H61" s="11"/>
      <c r="I61" s="11"/>
      <c r="J61" s="11"/>
    </row>
    <row r="62" spans="1:10" ht="15">
      <c r="A62" s="6" t="s">
        <v>1096</v>
      </c>
      <c r="B62" s="16" t="s">
        <v>1097</v>
      </c>
      <c r="C62" s="17"/>
      <c r="D62" s="18"/>
      <c r="E62" s="18"/>
      <c r="F62" s="18"/>
      <c r="G62" s="18"/>
      <c r="H62" s="18"/>
      <c r="I62" s="18"/>
      <c r="J62" s="52">
        <f t="shared" ref="J62:J68" si="8">SUM(C62:I62)</f>
        <v>0</v>
      </c>
    </row>
    <row r="63" spans="1:10" ht="15">
      <c r="A63" s="6" t="s">
        <v>1096</v>
      </c>
      <c r="B63" s="16" t="s">
        <v>1098</v>
      </c>
      <c r="C63" s="17"/>
      <c r="D63" s="18"/>
      <c r="E63" s="18"/>
      <c r="F63" s="18"/>
      <c r="G63" s="18"/>
      <c r="H63" s="18"/>
      <c r="I63" s="18"/>
      <c r="J63" s="52">
        <f t="shared" si="8"/>
        <v>0</v>
      </c>
    </row>
    <row r="64" spans="1:10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8"/>
      <c r="F64" s="18"/>
      <c r="G64" s="18"/>
      <c r="H64" s="18"/>
      <c r="I64" s="18"/>
      <c r="J64" s="52">
        <f t="shared" si="8"/>
        <v>0</v>
      </c>
    </row>
    <row r="65" spans="1:10" ht="15" hidden="1">
      <c r="A65" s="6" t="str">
        <f>IF(B65="", "Choose from drop-down --&gt;", _xlfn.XLOOKUP(B65,'Label Dropdowns'!$B$2:$B$522,'Label Dropdowns'!$C$2:$C$522))</f>
        <v>Choose from drop-down --&gt;</v>
      </c>
      <c r="B65" s="16"/>
      <c r="C65" s="17"/>
      <c r="D65" s="18"/>
      <c r="E65" s="18"/>
      <c r="F65" s="18"/>
      <c r="G65" s="18"/>
      <c r="H65" s="18"/>
      <c r="I65" s="18"/>
      <c r="J65" s="52">
        <f t="shared" si="8"/>
        <v>0</v>
      </c>
    </row>
    <row r="66" spans="1:10" ht="15" hidden="1">
      <c r="A66" s="6" t="str">
        <f>IF(B66="", "Choose from drop-down --&gt;", _xlfn.XLOOKUP(B66,'Label Dropdowns'!$B$2:$B$522,'Label Dropdowns'!$C$2:$C$522))</f>
        <v>Choose from drop-down --&gt;</v>
      </c>
      <c r="B66" s="16"/>
      <c r="C66" s="17"/>
      <c r="D66" s="18"/>
      <c r="E66" s="18"/>
      <c r="F66" s="18"/>
      <c r="G66" s="18"/>
      <c r="H66" s="18"/>
      <c r="I66" s="18"/>
      <c r="J66" s="52">
        <f t="shared" si="8"/>
        <v>0</v>
      </c>
    </row>
    <row r="67" spans="1:10" ht="15" hidden="1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8"/>
      <c r="F67" s="18"/>
      <c r="G67" s="18"/>
      <c r="H67" s="18"/>
      <c r="I67" s="18"/>
      <c r="J67" s="52">
        <f t="shared" si="8"/>
        <v>0</v>
      </c>
    </row>
    <row r="68" spans="1:10" ht="15" hidden="1">
      <c r="A68" s="6" t="str">
        <f>IF(B68="", "Choose from drop-down --&gt;", _xlfn.XLOOKUP(B68,'Label Dropdowns'!$B$2:$B$522,'Label Dropdowns'!$C$2:$C$522))</f>
        <v>Choose from drop-down --&gt;</v>
      </c>
      <c r="B68" s="16"/>
      <c r="C68" s="18"/>
      <c r="D68" s="18"/>
      <c r="E68" s="18"/>
      <c r="F68" s="18"/>
      <c r="G68" s="18"/>
      <c r="H68" s="18"/>
      <c r="I68" s="18"/>
      <c r="J68" s="52">
        <f t="shared" si="8"/>
        <v>0</v>
      </c>
    </row>
    <row r="69" spans="1:10" ht="15">
      <c r="A69" s="7" t="s">
        <v>1093</v>
      </c>
      <c r="B69" s="8" t="s">
        <v>1094</v>
      </c>
      <c r="C69" s="22">
        <f>C63-C62</f>
        <v>0</v>
      </c>
      <c r="D69" s="22">
        <f t="shared" ref="D69:J69" si="9">D63-D62</f>
        <v>0</v>
      </c>
      <c r="E69" s="22">
        <f t="shared" si="9"/>
        <v>0</v>
      </c>
      <c r="F69" s="22">
        <f t="shared" si="9"/>
        <v>0</v>
      </c>
      <c r="G69" s="22">
        <f t="shared" si="9"/>
        <v>0</v>
      </c>
      <c r="H69" s="22">
        <f t="shared" si="9"/>
        <v>0</v>
      </c>
      <c r="I69" s="22">
        <f t="shared" si="9"/>
        <v>0</v>
      </c>
      <c r="J69" s="22">
        <f t="shared" si="9"/>
        <v>0</v>
      </c>
    </row>
    <row r="70" spans="1:10" ht="15">
      <c r="A70" s="5"/>
      <c r="B70" s="25"/>
      <c r="C70" s="25"/>
      <c r="D70" s="25"/>
      <c r="E70" s="25"/>
      <c r="F70" s="25"/>
      <c r="G70" s="25"/>
      <c r="H70" s="25"/>
      <c r="I70" s="25"/>
      <c r="J70" s="25"/>
    </row>
  </sheetData>
  <sheetProtection formatRows="0" insertRows="0" deleteRows="0"/>
  <phoneticPr fontId="14" type="noConversion"/>
  <conditionalFormatting sqref="D7:I7 D8:J23 C23 D25:J35 C35 C36:J36 D37:J70 C59:J59 C69">
    <cfRule type="expression" dxfId="32" priority="17" stopIfTrue="1">
      <formula>C$7=""</formula>
    </cfRule>
  </conditionalFormatting>
  <dataValidations count="7">
    <dataValidation type="list" allowBlank="1" showInputMessage="1" showErrorMessage="1" sqref="B9:B22" xr:uid="{01544FF9-537B-8F47-BAD2-6BA555B7160B}">
      <formula1>current_assets</formula1>
    </dataValidation>
    <dataValidation type="list" allowBlank="1" showInputMessage="1" showErrorMessage="1" sqref="B50:B58" xr:uid="{25D64AF8-C7A3-8141-9C6A-2B0B8C26B31A}">
      <formula1>noncurrent_liabilities</formula1>
    </dataValidation>
    <dataValidation type="list" allowBlank="1" showInputMessage="1" showErrorMessage="1" sqref="B39:B49" xr:uid="{3B440D9A-91E0-2247-B270-4B96A0905DFE}">
      <formula1>current_liabilities</formula1>
    </dataValidation>
    <dataValidation type="list" allowBlank="1" showInputMessage="1" showErrorMessage="1" sqref="B26:B34" xr:uid="{D4D1AB10-08C4-B544-9EDE-7CF75EB31E07}">
      <formula1>deferred_outflows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2:B68" xr:uid="{B2F6E0FA-B17A-244A-850A-90286ADA4EFD}">
      <formula1>deferred_inflows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8FC-637A-3241-965A-F24FF6BE86B7}">
  <sheetPr>
    <tabColor theme="9"/>
  </sheetPr>
  <dimension ref="A1:K106"/>
  <sheetViews>
    <sheetView tabSelected="1" zoomScale="80" zoomScaleNormal="80" workbookViewId="0">
      <selection activeCell="D15" sqref="D15"/>
    </sheetView>
  </sheetViews>
  <sheetFormatPr baseColWidth="10" defaultColWidth="9" defaultRowHeight="13"/>
  <cols>
    <col min="1" max="1" width="23.6640625" style="90" customWidth="1"/>
    <col min="2" max="2" width="41.5" style="90" customWidth="1"/>
    <col min="3" max="10" width="18.6640625" style="90" customWidth="1"/>
    <col min="11" max="16384" width="9" style="90"/>
  </cols>
  <sheetData>
    <row r="1" spans="1:11" ht="16">
      <c r="A1" s="118" t="s">
        <v>1073</v>
      </c>
      <c r="B1" s="117" t="str">
        <f>_xlfn.CONCAT('[1]Master Info'!C2, ", ", '[1]Master Info'!$C$3)</f>
        <v>City of Clayton, California</v>
      </c>
      <c r="C1" s="112"/>
      <c r="D1" s="112"/>
      <c r="E1" s="112"/>
      <c r="F1" s="112"/>
      <c r="G1" s="112"/>
      <c r="H1" s="112"/>
      <c r="I1" s="112"/>
      <c r="J1" s="111"/>
    </row>
    <row r="2" spans="1:11" ht="16">
      <c r="A2" s="116" t="s">
        <v>1099</v>
      </c>
      <c r="B2" s="115" t="s">
        <v>1735</v>
      </c>
      <c r="C2" s="112"/>
      <c r="D2" s="112"/>
      <c r="E2" s="112"/>
      <c r="F2" s="112"/>
      <c r="G2" s="112"/>
      <c r="H2" s="112"/>
      <c r="I2" s="112"/>
      <c r="J2" s="111"/>
    </row>
    <row r="3" spans="1:11" ht="16">
      <c r="A3" s="116" t="s">
        <v>1074</v>
      </c>
      <c r="B3" s="115" t="s">
        <v>0</v>
      </c>
      <c r="C3" s="112"/>
      <c r="D3" s="112"/>
      <c r="E3" s="112"/>
      <c r="F3" s="112"/>
      <c r="G3" s="112"/>
      <c r="H3" s="112"/>
      <c r="I3" s="112"/>
      <c r="J3" s="111"/>
    </row>
    <row r="4" spans="1:11" ht="17" thickBot="1">
      <c r="A4" s="114" t="s">
        <v>1075</v>
      </c>
      <c r="B4" s="113">
        <f>'[1]Master Info'!C4</f>
        <v>44742</v>
      </c>
      <c r="C4" s="112"/>
      <c r="D4" s="112"/>
      <c r="E4" s="112"/>
      <c r="F4" s="112"/>
      <c r="G4" s="112"/>
      <c r="H4" s="112"/>
      <c r="I4" s="112"/>
      <c r="J4" s="112"/>
    </row>
    <row r="5" spans="1:11" s="123" customFormat="1" ht="16">
      <c r="A5" s="119"/>
      <c r="B5" s="120"/>
      <c r="C5" s="121"/>
      <c r="D5" s="122"/>
      <c r="E5" s="122"/>
      <c r="F5" s="122"/>
      <c r="G5" s="122"/>
      <c r="H5" s="122"/>
      <c r="I5" s="122"/>
      <c r="J5" s="121"/>
    </row>
    <row r="6" spans="1:11" s="105" customFormat="1" ht="26" customHeight="1">
      <c r="A6" s="110"/>
      <c r="B6" s="109"/>
      <c r="C6" s="124" t="s">
        <v>2</v>
      </c>
      <c r="D6" s="129" t="s">
        <v>1737</v>
      </c>
      <c r="E6" s="128"/>
      <c r="F6" s="128"/>
      <c r="G6" s="128"/>
      <c r="H6" s="128"/>
      <c r="I6" s="128"/>
      <c r="J6" s="14"/>
    </row>
    <row r="7" spans="1:11" ht="37" customHeight="1">
      <c r="A7" s="108" t="s">
        <v>1</v>
      </c>
      <c r="B7" s="107"/>
      <c r="C7" s="125" t="s">
        <v>1736</v>
      </c>
      <c r="D7" s="86" t="s">
        <v>1106</v>
      </c>
      <c r="E7" s="86" t="s">
        <v>1106</v>
      </c>
      <c r="F7" s="86" t="s">
        <v>1106</v>
      </c>
      <c r="G7" s="86" t="s">
        <v>1106</v>
      </c>
      <c r="H7" s="86" t="s">
        <v>1106</v>
      </c>
      <c r="I7" s="86" t="s">
        <v>1106</v>
      </c>
      <c r="J7" s="126" t="str">
        <f>IF((COUNTIF(D7:I7, "Type fund name") + COUNTIF(D7:I7, "")) &lt;5, "Totals", "")</f>
        <v/>
      </c>
      <c r="K7" s="10"/>
    </row>
    <row r="8" spans="1:11" ht="15">
      <c r="A8" s="99"/>
      <c r="B8" s="98" t="s">
        <v>3</v>
      </c>
      <c r="C8" s="106"/>
      <c r="D8" s="106"/>
      <c r="E8" s="106"/>
      <c r="F8" s="106"/>
      <c r="G8" s="106"/>
      <c r="H8" s="106"/>
      <c r="I8" s="106"/>
      <c r="J8" s="11"/>
    </row>
    <row r="9" spans="1:11" ht="15">
      <c r="A9" s="99"/>
      <c r="B9" s="103" t="s">
        <v>4</v>
      </c>
      <c r="C9" s="104"/>
      <c r="D9" s="104"/>
      <c r="E9" s="104"/>
      <c r="F9" s="104"/>
      <c r="G9" s="104"/>
      <c r="H9" s="104"/>
      <c r="I9" s="104"/>
      <c r="J9" s="14"/>
    </row>
    <row r="10" spans="1:11" ht="15">
      <c r="A10" s="96" t="str">
        <f>IF(B10="", "Choose from drop-down --&gt;", _xlfn.XLOOKUP(B10,'[1]Label Dropdowns'!$B$2:$B$522,'[1]Label Dropdowns'!$C$2:$C$522))</f>
        <v>Choose from drop-down --&gt;</v>
      </c>
      <c r="B10" s="95"/>
      <c r="C10" s="94"/>
      <c r="D10" s="94"/>
      <c r="E10" s="94"/>
      <c r="F10" s="94"/>
      <c r="G10" s="94"/>
      <c r="H10" s="94"/>
      <c r="I10" s="94"/>
      <c r="J10" s="15" t="str">
        <f>IF(J$7="","",SUM(D10:I10))</f>
        <v/>
      </c>
    </row>
    <row r="11" spans="1:11" ht="15">
      <c r="A11" s="96" t="str">
        <f>IF(B11="", "Choose from drop-down --&gt;", _xlfn.XLOOKUP(B11,'[1]Label Dropdowns'!$B$2:$B$522,'[1]Label Dropdowns'!$C$2:$C$522))</f>
        <v>Choose from drop-down --&gt;</v>
      </c>
      <c r="B11" s="95"/>
      <c r="C11" s="94"/>
      <c r="D11" s="94"/>
      <c r="E11" s="94"/>
      <c r="F11" s="94"/>
      <c r="G11" s="94"/>
      <c r="H11" s="94"/>
      <c r="I11" s="94"/>
      <c r="J11" s="15" t="str">
        <f t="shared" ref="J11:J23" si="0">IF(J$7="","",SUM(D11:I11))</f>
        <v/>
      </c>
    </row>
    <row r="12" spans="1:11" ht="15">
      <c r="A12" s="96" t="str">
        <f>IF(B12="", "Choose from drop-down --&gt;", _xlfn.XLOOKUP(B12,'[1]Label Dropdowns'!$B$2:$B$522,'[1]Label Dropdowns'!$C$2:$C$522))</f>
        <v>Choose from drop-down --&gt;</v>
      </c>
      <c r="B12" s="95"/>
      <c r="C12" s="94"/>
      <c r="D12" s="94"/>
      <c r="E12" s="94"/>
      <c r="F12" s="94"/>
      <c r="G12" s="94"/>
      <c r="H12" s="94"/>
      <c r="I12" s="94"/>
      <c r="J12" s="15" t="str">
        <f t="shared" si="0"/>
        <v/>
      </c>
    </row>
    <row r="13" spans="1:11" ht="15">
      <c r="A13" s="96" t="str">
        <f>IF(B13="", "Choose from drop-down --&gt;", _xlfn.XLOOKUP(B13,'[1]Label Dropdowns'!$B$2:$B$522,'[1]Label Dropdowns'!$C$2:$C$522))</f>
        <v>Choose from drop-down --&gt;</v>
      </c>
      <c r="B13" s="95"/>
      <c r="C13" s="94"/>
      <c r="D13" s="94"/>
      <c r="E13" s="94"/>
      <c r="F13" s="94"/>
      <c r="G13" s="94"/>
      <c r="H13" s="94"/>
      <c r="I13" s="94"/>
      <c r="J13" s="15" t="str">
        <f t="shared" si="0"/>
        <v/>
      </c>
    </row>
    <row r="14" spans="1:11" ht="15">
      <c r="A14" s="96" t="str">
        <f>IF(B14="", "Choose from drop-down --&gt;", _xlfn.XLOOKUP(B14,'[1]Label Dropdowns'!$B$2:$B$522,'[1]Label Dropdowns'!$C$2:$C$522))</f>
        <v>Choose from drop-down --&gt;</v>
      </c>
      <c r="B14" s="95"/>
      <c r="C14" s="94"/>
      <c r="D14" s="94"/>
      <c r="E14" s="94"/>
      <c r="F14" s="94"/>
      <c r="G14" s="94"/>
      <c r="H14" s="94"/>
      <c r="I14" s="94"/>
      <c r="J14" s="15" t="str">
        <f t="shared" si="0"/>
        <v/>
      </c>
    </row>
    <row r="15" spans="1:11" ht="15">
      <c r="A15" s="96" t="str">
        <f>IF(B15="", "Choose from drop-down --&gt;", _xlfn.XLOOKUP(B15,'[1]Label Dropdowns'!$B$2:$B$522,'[1]Label Dropdowns'!$C$2:$C$522))</f>
        <v>Choose from drop-down --&gt;</v>
      </c>
      <c r="B15" s="95"/>
      <c r="C15" s="94"/>
      <c r="D15" s="94"/>
      <c r="E15" s="94"/>
      <c r="F15" s="94"/>
      <c r="G15" s="94"/>
      <c r="H15" s="94"/>
      <c r="I15" s="94"/>
      <c r="J15" s="15" t="str">
        <f t="shared" si="0"/>
        <v/>
      </c>
    </row>
    <row r="16" spans="1:11" ht="15">
      <c r="A16" s="96" t="str">
        <f>IF(B16="", "Choose from drop-down --&gt;", _xlfn.XLOOKUP(B16,'[1]Label Dropdowns'!$B$2:$B$522,'[1]Label Dropdowns'!$C$2:$C$522))</f>
        <v>Choose from drop-down --&gt;</v>
      </c>
      <c r="B16" s="95"/>
      <c r="C16" s="94"/>
      <c r="D16" s="94"/>
      <c r="E16" s="94"/>
      <c r="F16" s="94"/>
      <c r="G16" s="94"/>
      <c r="H16" s="94"/>
      <c r="I16" s="94"/>
      <c r="J16" s="15" t="str">
        <f t="shared" si="0"/>
        <v/>
      </c>
    </row>
    <row r="17" spans="1:10" ht="15">
      <c r="A17" s="96" t="str">
        <f>IF(B17="", "Choose from drop-down --&gt;", _xlfn.XLOOKUP(B17,'[1]Label Dropdowns'!$B$2:$B$522,'[1]Label Dropdowns'!$C$2:$C$522))</f>
        <v>Choose from drop-down --&gt;</v>
      </c>
      <c r="B17" s="95"/>
      <c r="C17" s="94"/>
      <c r="D17" s="94"/>
      <c r="E17" s="94"/>
      <c r="F17" s="94"/>
      <c r="G17" s="94"/>
      <c r="H17" s="94"/>
      <c r="I17" s="94"/>
      <c r="J17" s="15" t="str">
        <f t="shared" si="0"/>
        <v/>
      </c>
    </row>
    <row r="18" spans="1:10" ht="15">
      <c r="A18" s="96" t="str">
        <f>IF(B18="", "Choose from drop-down --&gt;", _xlfn.XLOOKUP(B18,'[1]Label Dropdowns'!$B$2:$B$522,'[1]Label Dropdowns'!$C$2:$C$522))</f>
        <v>Choose from drop-down --&gt;</v>
      </c>
      <c r="B18" s="95"/>
      <c r="C18" s="94"/>
      <c r="D18" s="94"/>
      <c r="E18" s="94"/>
      <c r="F18" s="94"/>
      <c r="G18" s="94"/>
      <c r="H18" s="94"/>
      <c r="I18" s="94"/>
      <c r="J18" s="15" t="str">
        <f t="shared" si="0"/>
        <v/>
      </c>
    </row>
    <row r="19" spans="1:10" ht="15" hidden="1">
      <c r="A19" s="96" t="str">
        <f>IF(B19="", "Choose from drop-down --&gt;", _xlfn.XLOOKUP(B19,'[1]Label Dropdowns'!$B$2:$B$522,'[1]Label Dropdowns'!$C$2:$C$522))</f>
        <v>Choose from drop-down --&gt;</v>
      </c>
      <c r="B19" s="95"/>
      <c r="C19" s="94"/>
      <c r="D19" s="94"/>
      <c r="E19" s="94"/>
      <c r="F19" s="94"/>
      <c r="G19" s="94"/>
      <c r="H19" s="94"/>
      <c r="I19" s="94"/>
      <c r="J19" s="15" t="str">
        <f t="shared" si="0"/>
        <v/>
      </c>
    </row>
    <row r="20" spans="1:10" ht="15" hidden="1">
      <c r="A20" s="96" t="str">
        <f>IF(B20="", "Choose from drop-down --&gt;", _xlfn.XLOOKUP(B20,'[1]Label Dropdowns'!$B$2:$B$522,'[1]Label Dropdowns'!$C$2:$C$522))</f>
        <v>Choose from drop-down --&gt;</v>
      </c>
      <c r="B20" s="95"/>
      <c r="C20" s="94"/>
      <c r="D20" s="94"/>
      <c r="E20" s="94"/>
      <c r="F20" s="94"/>
      <c r="G20" s="94"/>
      <c r="H20" s="94"/>
      <c r="I20" s="94"/>
      <c r="J20" s="15" t="str">
        <f t="shared" si="0"/>
        <v/>
      </c>
    </row>
    <row r="21" spans="1:10" ht="15" hidden="1">
      <c r="A21" s="96" t="str">
        <f>IF(B21="", "Choose from drop-down --&gt;", _xlfn.XLOOKUP(B21,'[1]Label Dropdowns'!$B$2:$B$522,'[1]Label Dropdowns'!$C$2:$C$522))</f>
        <v>Choose from drop-down --&gt;</v>
      </c>
      <c r="B21" s="95"/>
      <c r="C21" s="94"/>
      <c r="D21" s="94"/>
      <c r="E21" s="94"/>
      <c r="F21" s="94"/>
      <c r="G21" s="94"/>
      <c r="H21" s="94"/>
      <c r="I21" s="94"/>
      <c r="J21" s="15" t="str">
        <f t="shared" si="0"/>
        <v/>
      </c>
    </row>
    <row r="22" spans="1:10" ht="15" hidden="1">
      <c r="A22" s="96" t="str">
        <f>IF(B22="", "Choose from drop-down --&gt;", _xlfn.XLOOKUP(B22,'[1]Label Dropdowns'!$B$2:$B$522,'[1]Label Dropdowns'!$C$2:$C$522))</f>
        <v>Choose from drop-down --&gt;</v>
      </c>
      <c r="B22" s="95"/>
      <c r="C22" s="94"/>
      <c r="D22" s="94"/>
      <c r="E22" s="94"/>
      <c r="F22" s="94"/>
      <c r="G22" s="94"/>
      <c r="H22" s="94"/>
      <c r="I22" s="94"/>
      <c r="J22" s="15" t="str">
        <f t="shared" si="0"/>
        <v/>
      </c>
    </row>
    <row r="23" spans="1:10" ht="15">
      <c r="A23" s="96" t="str">
        <f>IF(B23="", "Choose from drop-down --&gt;", _xlfn.XLOOKUP(B23,'[1]Label Dropdowns'!$B$2:$B$522,'[1]Label Dropdowns'!$C$2:$C$522))</f>
        <v>Choose from drop-down --&gt;</v>
      </c>
      <c r="B23" s="95"/>
      <c r="C23" s="94"/>
      <c r="D23" s="94"/>
      <c r="E23" s="94"/>
      <c r="F23" s="94"/>
      <c r="G23" s="94"/>
      <c r="H23" s="94"/>
      <c r="I23" s="94"/>
      <c r="J23" s="15" t="str">
        <f t="shared" si="0"/>
        <v/>
      </c>
    </row>
    <row r="24" spans="1:10" ht="15">
      <c r="A24" s="96" t="s">
        <v>9</v>
      </c>
      <c r="B24" s="96" t="s">
        <v>10</v>
      </c>
      <c r="C24" s="102">
        <f>SUM(C10:C23)</f>
        <v>0</v>
      </c>
      <c r="D24" s="102" t="str">
        <f>IF(D$7="Type fund name","",SUM(D10:D23))</f>
        <v/>
      </c>
      <c r="E24" s="102" t="str">
        <f t="shared" ref="E24:I24" si="1">IF(E$7="Type fund name","",SUM(E10:E23))</f>
        <v/>
      </c>
      <c r="F24" s="102" t="str">
        <f t="shared" si="1"/>
        <v/>
      </c>
      <c r="G24" s="102" t="str">
        <f t="shared" si="1"/>
        <v/>
      </c>
      <c r="H24" s="102" t="str">
        <f t="shared" si="1"/>
        <v/>
      </c>
      <c r="I24" s="102" t="str">
        <f t="shared" si="1"/>
        <v/>
      </c>
      <c r="J24" s="15" t="str">
        <f>IF(J7="","",SUM(J10:J23))</f>
        <v/>
      </c>
    </row>
    <row r="25" spans="1:10" ht="15">
      <c r="A25" s="99"/>
      <c r="B25" s="103" t="s">
        <v>11</v>
      </c>
      <c r="C25" s="103"/>
      <c r="D25" s="103"/>
      <c r="E25" s="103"/>
      <c r="F25" s="103"/>
      <c r="G25" s="103"/>
      <c r="H25" s="103"/>
      <c r="I25" s="103"/>
      <c r="J25" s="13"/>
    </row>
    <row r="26" spans="1:10" ht="15">
      <c r="A26" s="96" t="str">
        <f>IF(B26="", "Choose from drop-down --&gt;", _xlfn.XLOOKUP(B26,'[1]Label Dropdowns'!$B$2:$B$522,'[1]Label Dropdowns'!$C$2:$C$522))</f>
        <v>Choose from drop-down --&gt;</v>
      </c>
      <c r="B26" s="95"/>
      <c r="C26" s="94"/>
      <c r="D26" s="94"/>
      <c r="E26" s="94"/>
      <c r="F26" s="94"/>
      <c r="G26" s="94"/>
      <c r="H26" s="94"/>
      <c r="I26" s="94"/>
      <c r="J26" s="15" t="str">
        <f>IF(J$7="","",SUM(D26:I26))</f>
        <v/>
      </c>
    </row>
    <row r="27" spans="1:10" ht="15">
      <c r="A27" s="96" t="str">
        <f>IF(B27="", "Choose from drop-down --&gt;", _xlfn.XLOOKUP(B27,'[1]Label Dropdowns'!$B$2:$B$522,'[1]Label Dropdowns'!$C$2:$C$522))</f>
        <v>Choose from drop-down --&gt;</v>
      </c>
      <c r="B27" s="95"/>
      <c r="C27" s="94"/>
      <c r="D27" s="94"/>
      <c r="E27" s="94"/>
      <c r="F27" s="94"/>
      <c r="G27" s="94"/>
      <c r="H27" s="94"/>
      <c r="I27" s="94"/>
      <c r="J27" s="15" t="str">
        <f t="shared" ref="J27:J32" si="2">IF(J$7="","",SUM(D27:I27))</f>
        <v/>
      </c>
    </row>
    <row r="28" spans="1:10" ht="15">
      <c r="A28" s="96" t="str">
        <f>IF(B28="", "Choose from drop-down --&gt;", _xlfn.XLOOKUP(B28,'[1]Label Dropdowns'!$B$2:$B$522,'[1]Label Dropdowns'!$C$2:$C$522))</f>
        <v>Choose from drop-down --&gt;</v>
      </c>
      <c r="B28" s="94"/>
      <c r="C28" s="94"/>
      <c r="D28" s="94"/>
      <c r="E28" s="94"/>
      <c r="F28" s="94"/>
      <c r="G28" s="94"/>
      <c r="H28" s="94"/>
      <c r="I28" s="94"/>
      <c r="J28" s="15" t="str">
        <f t="shared" si="2"/>
        <v/>
      </c>
    </row>
    <row r="29" spans="1:10" ht="15">
      <c r="A29" s="96" t="str">
        <f>IF(B29="", "Choose from drop-down --&gt;", _xlfn.XLOOKUP(B29,'[1]Label Dropdowns'!$B$2:$B$522,'[1]Label Dropdowns'!$C$2:$C$522))</f>
        <v>Choose from drop-down --&gt;</v>
      </c>
      <c r="B29" s="94"/>
      <c r="C29" s="94"/>
      <c r="D29" s="94"/>
      <c r="E29" s="94"/>
      <c r="F29" s="94"/>
      <c r="G29" s="94"/>
      <c r="H29" s="94"/>
      <c r="I29" s="94"/>
      <c r="J29" s="15" t="str">
        <f t="shared" si="2"/>
        <v/>
      </c>
    </row>
    <row r="30" spans="1:10" ht="15">
      <c r="A30" s="96" t="str">
        <f>IF(B30="", "Choose from drop-down --&gt;", _xlfn.XLOOKUP(B30,'[1]Label Dropdowns'!$B$2:$B$522,'[1]Label Dropdowns'!$C$2:$C$522))</f>
        <v>Choose from drop-down --&gt;</v>
      </c>
      <c r="B30" s="94"/>
      <c r="C30" s="94"/>
      <c r="D30" s="94"/>
      <c r="E30" s="94"/>
      <c r="F30" s="94"/>
      <c r="G30" s="94"/>
      <c r="H30" s="94"/>
      <c r="I30" s="94"/>
      <c r="J30" s="15" t="str">
        <f t="shared" si="2"/>
        <v/>
      </c>
    </row>
    <row r="31" spans="1:10" ht="15">
      <c r="A31" s="96" t="str">
        <f>IF(B31="", "Choose from drop-down --&gt;", _xlfn.XLOOKUP(B31,'[1]Label Dropdowns'!$B$2:$B$522,'[1]Label Dropdowns'!$C$2:$C$522))</f>
        <v>Choose from drop-down --&gt;</v>
      </c>
      <c r="B31" s="95"/>
      <c r="C31" s="94"/>
      <c r="D31" s="94"/>
      <c r="E31" s="94"/>
      <c r="F31" s="94"/>
      <c r="G31" s="94"/>
      <c r="H31" s="94"/>
      <c r="I31" s="94"/>
      <c r="J31" s="15" t="str">
        <f t="shared" si="2"/>
        <v/>
      </c>
    </row>
    <row r="32" spans="1:10" ht="15">
      <c r="A32" s="96" t="str">
        <f>IF(B32="", "Choose from drop-down --&gt;", _xlfn.XLOOKUP(B32,'[1]Label Dropdowns'!$B$2:$B$522,'[1]Label Dropdowns'!$C$2:$C$522))</f>
        <v>Choose from drop-down --&gt;</v>
      </c>
      <c r="B32" s="95"/>
      <c r="C32" s="94"/>
      <c r="D32" s="94"/>
      <c r="E32" s="94"/>
      <c r="F32" s="94"/>
      <c r="G32" s="94"/>
      <c r="H32" s="94"/>
      <c r="I32" s="94"/>
      <c r="J32" s="15" t="str">
        <f t="shared" si="2"/>
        <v/>
      </c>
    </row>
    <row r="33" spans="1:10" ht="15" hidden="1">
      <c r="A33" s="96" t="str">
        <f>IF(B33="", "Choose from drop-down --&gt;", _xlfn.XLOOKUP(B33,'[1]Label Dropdowns'!$B$2:$B$522,'[1]Label Dropdowns'!$C$2:$C$522))</f>
        <v>Choose from drop-down --&gt;</v>
      </c>
      <c r="B33" s="95"/>
      <c r="C33" s="94"/>
      <c r="D33" s="94"/>
      <c r="E33" s="94"/>
      <c r="F33" s="94"/>
      <c r="G33" s="94"/>
      <c r="H33" s="94"/>
      <c r="I33" s="94"/>
      <c r="J33" s="15">
        <f t="shared" ref="J33:J37" si="3">SUM(H33:I33)</f>
        <v>0</v>
      </c>
    </row>
    <row r="34" spans="1:10" ht="15" hidden="1">
      <c r="A34" s="96" t="str">
        <f>IF(B34="", "Choose from drop-down --&gt;", _xlfn.XLOOKUP(B34,'[1]Label Dropdowns'!$B$2:$B$522,'[1]Label Dropdowns'!$C$2:$C$522))</f>
        <v>Choose from drop-down --&gt;</v>
      </c>
      <c r="B34" s="95"/>
      <c r="C34" s="94"/>
      <c r="D34" s="94"/>
      <c r="E34" s="94"/>
      <c r="F34" s="94"/>
      <c r="G34" s="94"/>
      <c r="H34" s="94"/>
      <c r="I34" s="94"/>
      <c r="J34" s="15">
        <f t="shared" si="3"/>
        <v>0</v>
      </c>
    </row>
    <row r="35" spans="1:10" ht="15" hidden="1">
      <c r="A35" s="96" t="str">
        <f>IF(B35="", "Choose from drop-down --&gt;", _xlfn.XLOOKUP(B35,'[1]Label Dropdowns'!$B$2:$B$522,'[1]Label Dropdowns'!$C$2:$C$522))</f>
        <v>Choose from drop-down --&gt;</v>
      </c>
      <c r="B35" s="95"/>
      <c r="C35" s="94"/>
      <c r="D35" s="94"/>
      <c r="E35" s="94"/>
      <c r="F35" s="94"/>
      <c r="G35" s="94"/>
      <c r="H35" s="94"/>
      <c r="I35" s="94"/>
      <c r="J35" s="15">
        <f t="shared" si="3"/>
        <v>0</v>
      </c>
    </row>
    <row r="36" spans="1:10" ht="15" hidden="1">
      <c r="A36" s="96" t="str">
        <f>IF(B36="", "Choose from drop-down --&gt;", _xlfn.XLOOKUP(B36,'[1]Label Dropdowns'!$B$2:$B$522,'[1]Label Dropdowns'!$C$2:$C$522))</f>
        <v>Choose from drop-down --&gt;</v>
      </c>
      <c r="B36" s="95"/>
      <c r="C36" s="94"/>
      <c r="D36" s="94"/>
      <c r="E36" s="94"/>
      <c r="F36" s="94"/>
      <c r="G36" s="94"/>
      <c r="H36" s="94"/>
      <c r="I36" s="94"/>
      <c r="J36" s="15">
        <f t="shared" si="3"/>
        <v>0</v>
      </c>
    </row>
    <row r="37" spans="1:10" ht="15" hidden="1">
      <c r="A37" s="96" t="str">
        <f>IF(B37="", "Choose from drop-down --&gt;", _xlfn.XLOOKUP(B37,'[1]Label Dropdowns'!$B$2:$B$522,'[1]Label Dropdowns'!$C$2:$C$522))</f>
        <v>Choose from drop-down --&gt;</v>
      </c>
      <c r="B37" s="95"/>
      <c r="C37" s="94"/>
      <c r="D37" s="94"/>
      <c r="E37" s="94"/>
      <c r="F37" s="94"/>
      <c r="G37" s="94"/>
      <c r="H37" s="94"/>
      <c r="I37" s="94"/>
      <c r="J37" s="15">
        <f t="shared" si="3"/>
        <v>0</v>
      </c>
    </row>
    <row r="38" spans="1:10" s="105" customFormat="1" ht="15">
      <c r="A38" s="96" t="s">
        <v>16</v>
      </c>
      <c r="B38" s="96" t="s">
        <v>17</v>
      </c>
      <c r="C38" s="102">
        <f>SUM(C26:C32)</f>
        <v>0</v>
      </c>
      <c r="D38" s="102" t="str">
        <f>IF(D$7="Type fund name","",SUM(D26:D32))</f>
        <v/>
      </c>
      <c r="E38" s="102" t="str">
        <f t="shared" ref="E38:I38" si="4">IF(E$7="Type fund name","",SUM(E26:E32))</f>
        <v/>
      </c>
      <c r="F38" s="102" t="str">
        <f t="shared" si="4"/>
        <v/>
      </c>
      <c r="G38" s="102" t="str">
        <f t="shared" si="4"/>
        <v/>
      </c>
      <c r="H38" s="102" t="str">
        <f t="shared" si="4"/>
        <v/>
      </c>
      <c r="I38" s="102" t="str">
        <f t="shared" si="4"/>
        <v/>
      </c>
      <c r="J38" s="15" t="str">
        <f t="shared" ref="J38" si="5">IF(J7="","",SUM(J26:J37))</f>
        <v/>
      </c>
    </row>
    <row r="39" spans="1:10" ht="15">
      <c r="A39" s="96" t="s">
        <v>18</v>
      </c>
      <c r="B39" s="93" t="s">
        <v>19</v>
      </c>
      <c r="C39" s="92">
        <f>C24+C38</f>
        <v>0</v>
      </c>
      <c r="D39" s="127" t="str">
        <f>IF(D$7="Type fund name","",D24+D38)</f>
        <v/>
      </c>
      <c r="E39" s="127" t="str">
        <f t="shared" ref="E39:I39" si="6">IF(E$7="Type fund name","",E24+E38)</f>
        <v/>
      </c>
      <c r="F39" s="127" t="str">
        <f t="shared" si="6"/>
        <v/>
      </c>
      <c r="G39" s="127" t="str">
        <f t="shared" si="6"/>
        <v/>
      </c>
      <c r="H39" s="127" t="str">
        <f t="shared" si="6"/>
        <v/>
      </c>
      <c r="I39" s="127" t="str">
        <f t="shared" si="6"/>
        <v/>
      </c>
      <c r="J39" s="19" t="str">
        <f>IF(J7="","",J24+J38)</f>
        <v/>
      </c>
    </row>
    <row r="40" spans="1:10" ht="15">
      <c r="A40" s="99"/>
      <c r="B40" s="99"/>
      <c r="C40" s="100"/>
      <c r="D40" s="100"/>
      <c r="E40" s="100"/>
      <c r="F40" s="100"/>
      <c r="G40" s="100"/>
      <c r="H40" s="100"/>
      <c r="I40" s="100"/>
      <c r="J40" s="20"/>
    </row>
    <row r="41" spans="1:10" ht="15">
      <c r="A41" s="99"/>
      <c r="B41" s="98" t="s">
        <v>25</v>
      </c>
      <c r="C41" s="98"/>
      <c r="D41" s="98"/>
      <c r="E41" s="98"/>
      <c r="F41" s="98"/>
      <c r="G41" s="98"/>
      <c r="H41" s="98"/>
      <c r="I41" s="98"/>
      <c r="J41" s="11"/>
    </row>
    <row r="42" spans="1:10" ht="15">
      <c r="A42" s="99"/>
      <c r="B42" s="103" t="s">
        <v>1076</v>
      </c>
      <c r="C42" s="104"/>
      <c r="D42" s="104"/>
      <c r="E42" s="104"/>
      <c r="F42" s="104"/>
      <c r="G42" s="104"/>
      <c r="H42" s="104"/>
      <c r="I42" s="104"/>
      <c r="J42" s="63"/>
    </row>
    <row r="43" spans="1:10" ht="15">
      <c r="A43" s="96" t="str">
        <f>IF(B43="", "Choose from drop-down --&gt;", _xlfn.XLOOKUP(B43,'[1]Label Dropdowns'!$B$2:$B$522,'[1]Label Dropdowns'!$C$2:$C$522))</f>
        <v>Choose from drop-down --&gt;</v>
      </c>
      <c r="B43" s="95"/>
      <c r="C43" s="94"/>
      <c r="D43" s="94"/>
      <c r="E43" s="94"/>
      <c r="F43" s="94"/>
      <c r="G43" s="94"/>
      <c r="H43" s="94"/>
      <c r="I43" s="94"/>
      <c r="J43" s="15" t="str">
        <f t="shared" ref="J43:J66" si="7">IF(J$7="","",SUM(D43:I43))</f>
        <v/>
      </c>
    </row>
    <row r="44" spans="1:10" ht="15">
      <c r="A44" s="96" t="str">
        <f>IF(B44="", "Choose from drop-down --&gt;", _xlfn.XLOOKUP(B44,'[1]Label Dropdowns'!$B$2:$B$522,'[1]Label Dropdowns'!$C$2:$C$522))</f>
        <v>Choose from drop-down --&gt;</v>
      </c>
      <c r="B44" s="95"/>
      <c r="C44" s="97"/>
      <c r="D44" s="97"/>
      <c r="E44" s="97"/>
      <c r="F44" s="97"/>
      <c r="G44" s="97"/>
      <c r="H44" s="97"/>
      <c r="I44" s="97"/>
      <c r="J44" s="15" t="str">
        <f t="shared" si="7"/>
        <v/>
      </c>
    </row>
    <row r="45" spans="1:10" ht="15">
      <c r="A45" s="96" t="str">
        <f>IF(B45="", "Choose from drop-down --&gt;", _xlfn.XLOOKUP(B45,'[1]Label Dropdowns'!$B$2:$B$522,'[1]Label Dropdowns'!$C$2:$C$522))</f>
        <v>Choose from drop-down --&gt;</v>
      </c>
      <c r="B45" s="95"/>
      <c r="C45" s="94"/>
      <c r="D45" s="94"/>
      <c r="E45" s="94"/>
      <c r="F45" s="94"/>
      <c r="G45" s="94"/>
      <c r="H45" s="94"/>
      <c r="I45" s="94"/>
      <c r="J45" s="15" t="str">
        <f t="shared" si="7"/>
        <v/>
      </c>
    </row>
    <row r="46" spans="1:10" ht="16" customHeight="1">
      <c r="A46" s="96" t="str">
        <f>IF(B46="", "Choose from drop-down --&gt;", _xlfn.XLOOKUP(B46,'[1]Label Dropdowns'!$B$2:$B$522,'[1]Label Dropdowns'!$C$2:$C$522))</f>
        <v>Choose from drop-down --&gt;</v>
      </c>
      <c r="B46" s="95"/>
      <c r="C46" s="94"/>
      <c r="D46" s="94"/>
      <c r="E46" s="94"/>
      <c r="F46" s="94"/>
      <c r="G46" s="94"/>
      <c r="H46" s="94"/>
      <c r="I46" s="94"/>
      <c r="J46" s="15" t="str">
        <f t="shared" si="7"/>
        <v/>
      </c>
    </row>
    <row r="47" spans="1:10" ht="16" customHeight="1">
      <c r="A47" s="96" t="str">
        <f>IF(B47="", "Choose from drop-down --&gt;", _xlfn.XLOOKUP(B47,'[1]Label Dropdowns'!$B$2:$B$522,'[1]Label Dropdowns'!$C$2:$C$522))</f>
        <v>Choose from drop-down --&gt;</v>
      </c>
      <c r="B47" s="95"/>
      <c r="C47" s="94"/>
      <c r="D47" s="94"/>
      <c r="E47" s="94"/>
      <c r="F47" s="94"/>
      <c r="G47" s="94"/>
      <c r="H47" s="94"/>
      <c r="I47" s="94"/>
      <c r="J47" s="15" t="str">
        <f t="shared" si="7"/>
        <v/>
      </c>
    </row>
    <row r="48" spans="1:10" ht="16" customHeight="1">
      <c r="A48" s="96" t="str">
        <f>IF(B48="", "Choose from drop-down --&gt;", _xlfn.XLOOKUP(B48,'[1]Label Dropdowns'!$B$2:$B$522,'[1]Label Dropdowns'!$C$2:$C$522))</f>
        <v>Choose from drop-down --&gt;</v>
      </c>
      <c r="B48" s="95"/>
      <c r="C48" s="94"/>
      <c r="D48" s="94"/>
      <c r="E48" s="94"/>
      <c r="F48" s="94"/>
      <c r="G48" s="94"/>
      <c r="H48" s="94"/>
      <c r="I48" s="94"/>
      <c r="J48" s="15" t="str">
        <f t="shared" si="7"/>
        <v/>
      </c>
    </row>
    <row r="49" spans="1:10" ht="16" hidden="1" customHeight="1">
      <c r="A49" s="96" t="str">
        <f>IF(B49="", "Choose from drop-down --&gt;", _xlfn.XLOOKUP(B49,'[1]Label Dropdowns'!$B$2:$B$522,'[1]Label Dropdowns'!$C$2:$C$522))</f>
        <v>Choose from drop-down --&gt;</v>
      </c>
      <c r="B49" s="95"/>
      <c r="C49" s="94"/>
      <c r="D49" s="94"/>
      <c r="E49" s="94"/>
      <c r="F49" s="94"/>
      <c r="G49" s="94"/>
      <c r="H49" s="94"/>
      <c r="I49" s="94"/>
      <c r="J49" s="15" t="str">
        <f t="shared" si="7"/>
        <v/>
      </c>
    </row>
    <row r="50" spans="1:10" ht="16" hidden="1" customHeight="1">
      <c r="A50" s="96" t="str">
        <f>IF(B50="", "Choose from drop-down --&gt;", _xlfn.XLOOKUP(B50,'[1]Label Dropdowns'!$B$2:$B$522,'[1]Label Dropdowns'!$C$2:$C$522))</f>
        <v>Choose from drop-down --&gt;</v>
      </c>
      <c r="B50" s="95"/>
      <c r="C50" s="94"/>
      <c r="D50" s="94"/>
      <c r="E50" s="94"/>
      <c r="F50" s="94"/>
      <c r="G50" s="94"/>
      <c r="H50" s="94"/>
      <c r="I50" s="94"/>
      <c r="J50" s="15" t="str">
        <f t="shared" si="7"/>
        <v/>
      </c>
    </row>
    <row r="51" spans="1:10" ht="15" hidden="1">
      <c r="A51" s="96" t="str">
        <f>IF(B51="", "Choose from drop-down --&gt;", _xlfn.XLOOKUP(B51,'[1]Label Dropdowns'!$B$2:$B$522,'[1]Label Dropdowns'!$C$2:$C$522))</f>
        <v>Choose from drop-down --&gt;</v>
      </c>
      <c r="B51" s="95"/>
      <c r="C51" s="94"/>
      <c r="D51" s="94"/>
      <c r="E51" s="94"/>
      <c r="F51" s="94"/>
      <c r="G51" s="94"/>
      <c r="H51" s="94"/>
      <c r="I51" s="94"/>
      <c r="J51" s="15" t="str">
        <f t="shared" si="7"/>
        <v/>
      </c>
    </row>
    <row r="52" spans="1:10" ht="15" hidden="1">
      <c r="A52" s="96" t="str">
        <f>IF(B52="", "Choose from drop-down --&gt;", _xlfn.XLOOKUP(B52,'[1]Label Dropdowns'!$B$2:$B$522,'[1]Label Dropdowns'!$C$2:$C$522))</f>
        <v>Choose from drop-down --&gt;</v>
      </c>
      <c r="B52" s="95"/>
      <c r="C52" s="94"/>
      <c r="D52" s="94"/>
      <c r="E52" s="94"/>
      <c r="F52" s="94"/>
      <c r="G52" s="94"/>
      <c r="H52" s="94"/>
      <c r="I52" s="94"/>
      <c r="J52" s="15" t="str">
        <f t="shared" si="7"/>
        <v/>
      </c>
    </row>
    <row r="53" spans="1:10" ht="15" hidden="1">
      <c r="A53" s="96" t="str">
        <f>IF(B53="", "Choose from drop-down --&gt;", _xlfn.XLOOKUP(B53,'[1]Label Dropdowns'!$B$2:$B$522,'[1]Label Dropdowns'!$C$2:$C$522))</f>
        <v>Choose from drop-down --&gt;</v>
      </c>
      <c r="B53" s="95"/>
      <c r="C53" s="94"/>
      <c r="D53" s="94"/>
      <c r="E53" s="94"/>
      <c r="F53" s="94"/>
      <c r="G53" s="94"/>
      <c r="H53" s="94"/>
      <c r="I53" s="94"/>
      <c r="J53" s="15" t="str">
        <f t="shared" si="7"/>
        <v/>
      </c>
    </row>
    <row r="54" spans="1:10" ht="15">
      <c r="A54" s="96" t="s">
        <v>32</v>
      </c>
      <c r="B54" s="96" t="s">
        <v>33</v>
      </c>
      <c r="C54" s="102">
        <f>IF(C$7="","",SUM(C43:C53))</f>
        <v>0</v>
      </c>
      <c r="D54" s="102" t="str">
        <f>IF(D$7="Type fund name","",SUM(D43:D53))</f>
        <v/>
      </c>
      <c r="E54" s="102" t="str">
        <f t="shared" ref="E54:I54" si="8">IF(E$7="Type fund name","",SUM(E43:E53))</f>
        <v/>
      </c>
      <c r="F54" s="102" t="str">
        <f t="shared" si="8"/>
        <v/>
      </c>
      <c r="G54" s="102" t="str">
        <f t="shared" si="8"/>
        <v/>
      </c>
      <c r="H54" s="102" t="str">
        <f t="shared" si="8"/>
        <v/>
      </c>
      <c r="I54" s="102" t="str">
        <f t="shared" si="8"/>
        <v/>
      </c>
      <c r="J54" s="15" t="str">
        <f t="shared" si="7"/>
        <v/>
      </c>
    </row>
    <row r="55" spans="1:10" ht="15">
      <c r="A55" s="99"/>
      <c r="B55" s="103" t="s">
        <v>1077</v>
      </c>
      <c r="C55" s="103"/>
      <c r="D55" s="103"/>
      <c r="E55" s="103"/>
      <c r="F55" s="103"/>
      <c r="G55" s="103"/>
      <c r="H55" s="103"/>
      <c r="I55" s="103"/>
      <c r="J55" s="14"/>
    </row>
    <row r="56" spans="1:10" ht="15">
      <c r="A56" s="96" t="str">
        <f>IF(B56="", "Choose from drop-down --&gt;", _xlfn.XLOOKUP(B56,'[1]Label Dropdowns'!$B$2:$B$522,'[1]Label Dropdowns'!$C$2:$C$522))</f>
        <v>Choose from drop-down --&gt;</v>
      </c>
      <c r="B56" s="95"/>
      <c r="C56" s="94"/>
      <c r="D56" s="94"/>
      <c r="E56" s="94"/>
      <c r="F56" s="94"/>
      <c r="G56" s="94"/>
      <c r="H56" s="94"/>
      <c r="I56" s="94"/>
      <c r="J56" s="15" t="str">
        <f t="shared" si="7"/>
        <v/>
      </c>
    </row>
    <row r="57" spans="1:10" ht="15">
      <c r="A57" s="96" t="str">
        <f>IF(B57="", "Choose from drop-down --&gt;", _xlfn.XLOOKUP(B57,'[1]Label Dropdowns'!$B$2:$B$522,'[1]Label Dropdowns'!$C$2:$C$522))</f>
        <v>Choose from drop-down --&gt;</v>
      </c>
      <c r="B57" s="95"/>
      <c r="C57" s="94"/>
      <c r="D57" s="94"/>
      <c r="E57" s="94"/>
      <c r="F57" s="94"/>
      <c r="G57" s="94"/>
      <c r="H57" s="94"/>
      <c r="I57" s="94"/>
      <c r="J57" s="15" t="str">
        <f t="shared" si="7"/>
        <v/>
      </c>
    </row>
    <row r="58" spans="1:10" ht="15">
      <c r="A58" s="96" t="str">
        <f>IF(B58="", "Choose from drop-down --&gt;", _xlfn.XLOOKUP(B58,'[1]Label Dropdowns'!$B$2:$B$522,'[1]Label Dropdowns'!$C$2:$C$522))</f>
        <v>Choose from drop-down --&gt;</v>
      </c>
      <c r="B58" s="95"/>
      <c r="C58" s="94"/>
      <c r="D58" s="94"/>
      <c r="E58" s="94"/>
      <c r="F58" s="94"/>
      <c r="G58" s="94"/>
      <c r="H58" s="94"/>
      <c r="I58" s="94"/>
      <c r="J58" s="15" t="str">
        <f t="shared" si="7"/>
        <v/>
      </c>
    </row>
    <row r="59" spans="1:10" ht="15">
      <c r="A59" s="96" t="str">
        <f>IF(B59="", "Choose from drop-down --&gt;", _xlfn.XLOOKUP(B59,'[1]Label Dropdowns'!$B$2:$B$522,'[1]Label Dropdowns'!$C$2:$C$522))</f>
        <v>Choose from drop-down --&gt;</v>
      </c>
      <c r="B59" s="95"/>
      <c r="C59" s="94"/>
      <c r="D59" s="94"/>
      <c r="E59" s="94"/>
      <c r="F59" s="94"/>
      <c r="G59" s="94"/>
      <c r="H59" s="94"/>
      <c r="I59" s="94"/>
      <c r="J59" s="15" t="str">
        <f t="shared" si="7"/>
        <v/>
      </c>
    </row>
    <row r="60" spans="1:10" ht="15" hidden="1">
      <c r="A60" s="96" t="str">
        <f>IF(B60="", "Choose from drop-down --&gt;", _xlfn.XLOOKUP(B60,'[1]Label Dropdowns'!$B$2:$B$522,'[1]Label Dropdowns'!$C$2:$C$522))</f>
        <v>Choose from drop-down --&gt;</v>
      </c>
      <c r="B60" s="95"/>
      <c r="C60" s="94"/>
      <c r="D60" s="94"/>
      <c r="E60" s="94"/>
      <c r="F60" s="94"/>
      <c r="G60" s="94"/>
      <c r="H60" s="94"/>
      <c r="I60" s="94"/>
      <c r="J60" s="15" t="str">
        <f t="shared" si="7"/>
        <v/>
      </c>
    </row>
    <row r="61" spans="1:10" ht="15" hidden="1">
      <c r="A61" s="96" t="str">
        <f>IF(B61="", "Choose from drop-down --&gt;", _xlfn.XLOOKUP(B61,'[1]Label Dropdowns'!$B$2:$B$522,'[1]Label Dropdowns'!$C$2:$C$522))</f>
        <v>Choose from drop-down --&gt;</v>
      </c>
      <c r="B61" s="95"/>
      <c r="C61" s="94"/>
      <c r="D61" s="94"/>
      <c r="E61" s="94"/>
      <c r="F61" s="94"/>
      <c r="G61" s="94"/>
      <c r="H61" s="94"/>
      <c r="I61" s="94"/>
      <c r="J61" s="15" t="str">
        <f t="shared" si="7"/>
        <v/>
      </c>
    </row>
    <row r="62" spans="1:10" ht="15" hidden="1">
      <c r="A62" s="96" t="str">
        <f>IF(B62="", "Choose from drop-down --&gt;", _xlfn.XLOOKUP(B62,'[1]Label Dropdowns'!$B$2:$B$522,'[1]Label Dropdowns'!$C$2:$C$522))</f>
        <v>Choose from drop-down --&gt;</v>
      </c>
      <c r="B62" s="95"/>
      <c r="C62" s="94"/>
      <c r="D62" s="94"/>
      <c r="E62" s="94"/>
      <c r="F62" s="94"/>
      <c r="G62" s="94"/>
      <c r="H62" s="94"/>
      <c r="I62" s="94"/>
      <c r="J62" s="15" t="str">
        <f t="shared" si="7"/>
        <v/>
      </c>
    </row>
    <row r="63" spans="1:10" ht="15" hidden="1">
      <c r="A63" s="96" t="str">
        <f>IF(B63="", "Choose from drop-down --&gt;", _xlfn.XLOOKUP(B63,'[1]Label Dropdowns'!$B$2:$B$522,'[1]Label Dropdowns'!$C$2:$C$522))</f>
        <v>Choose from drop-down --&gt;</v>
      </c>
      <c r="B63" s="95"/>
      <c r="C63" s="94"/>
      <c r="D63" s="94"/>
      <c r="E63" s="94"/>
      <c r="F63" s="94"/>
      <c r="G63" s="94"/>
      <c r="H63" s="94"/>
      <c r="I63" s="94"/>
      <c r="J63" s="15" t="str">
        <f t="shared" si="7"/>
        <v/>
      </c>
    </row>
    <row r="64" spans="1:10" ht="15" hidden="1">
      <c r="A64" s="96" t="str">
        <f>IF(B64="", "Choose from drop-down --&gt;", _xlfn.XLOOKUP(B64,'[1]Label Dropdowns'!$B$2:$B$522,'[1]Label Dropdowns'!$C$2:$C$522))</f>
        <v>Choose from drop-down --&gt;</v>
      </c>
      <c r="B64" s="95"/>
      <c r="C64" s="94"/>
      <c r="D64" s="94"/>
      <c r="E64" s="94"/>
      <c r="F64" s="94"/>
      <c r="G64" s="94"/>
      <c r="H64" s="94"/>
      <c r="I64" s="94"/>
      <c r="J64" s="15" t="str">
        <f t="shared" si="7"/>
        <v/>
      </c>
    </row>
    <row r="65" spans="1:10" ht="15">
      <c r="A65" s="96" t="s">
        <v>37</v>
      </c>
      <c r="B65" s="96" t="s">
        <v>38</v>
      </c>
      <c r="C65" s="102">
        <f>SUM(C56:C64)</f>
        <v>0</v>
      </c>
      <c r="D65" s="102" t="str">
        <f>IF(D$7="Type fund name","",SUM(D56:D64))</f>
        <v/>
      </c>
      <c r="E65" s="102" t="str">
        <f t="shared" ref="E65:I65" si="9">IF(E$7="Type fund name","",SUM(E56:E64))</f>
        <v/>
      </c>
      <c r="F65" s="102" t="str">
        <f t="shared" si="9"/>
        <v/>
      </c>
      <c r="G65" s="102" t="str">
        <f t="shared" si="9"/>
        <v/>
      </c>
      <c r="H65" s="102" t="str">
        <f t="shared" si="9"/>
        <v/>
      </c>
      <c r="I65" s="102" t="str">
        <f t="shared" si="9"/>
        <v/>
      </c>
      <c r="J65" s="15" t="str">
        <f t="shared" si="7"/>
        <v/>
      </c>
    </row>
    <row r="66" spans="1:10" ht="15">
      <c r="A66" s="101" t="s">
        <v>39</v>
      </c>
      <c r="B66" s="93" t="s">
        <v>40</v>
      </c>
      <c r="C66" s="92">
        <f>C54+C65</f>
        <v>0</v>
      </c>
      <c r="D66" s="92" t="str">
        <f>IF(D$7 = "Type fund name", "", D54+D65)</f>
        <v/>
      </c>
      <c r="E66" s="92" t="str">
        <f t="shared" ref="E66:I66" si="10">IF(E$7 = "Type fund name", "", E54+E65)</f>
        <v/>
      </c>
      <c r="F66" s="92" t="str">
        <f t="shared" si="10"/>
        <v/>
      </c>
      <c r="G66" s="92" t="str">
        <f t="shared" si="10"/>
        <v/>
      </c>
      <c r="H66" s="92" t="str">
        <f t="shared" si="10"/>
        <v/>
      </c>
      <c r="I66" s="92" t="str">
        <f t="shared" si="10"/>
        <v/>
      </c>
      <c r="J66" s="22" t="str">
        <f t="shared" si="7"/>
        <v/>
      </c>
    </row>
    <row r="67" spans="1:10" ht="15">
      <c r="A67" s="99"/>
      <c r="B67" s="99"/>
      <c r="C67" s="100"/>
      <c r="D67" s="100"/>
      <c r="E67" s="100"/>
      <c r="F67" s="100"/>
      <c r="G67" s="100"/>
      <c r="H67" s="100"/>
      <c r="I67" s="100"/>
      <c r="J67" s="13"/>
    </row>
    <row r="68" spans="1:10" ht="15">
      <c r="A68" s="99"/>
      <c r="B68" s="98" t="s">
        <v>46</v>
      </c>
      <c r="C68" s="98"/>
      <c r="D68" s="98"/>
      <c r="E68" s="98"/>
      <c r="F68" s="98"/>
      <c r="G68" s="98"/>
      <c r="H68" s="98"/>
      <c r="I68" s="98"/>
      <c r="J68" s="130"/>
    </row>
    <row r="69" spans="1:10" ht="15">
      <c r="A69" s="96" t="str">
        <f>IF(B69="", "Choose from drop-down --&gt;", _xlfn.XLOOKUP(B69,'[1]Label Dropdowns'!$B$2:$B$522,'[1]Label Dropdowns'!$C$2:$C$522))</f>
        <v>Choose from drop-down --&gt;</v>
      </c>
      <c r="B69" s="95"/>
      <c r="C69" s="94"/>
      <c r="D69" s="94"/>
      <c r="E69" s="94"/>
      <c r="F69" s="94"/>
      <c r="G69" s="94"/>
      <c r="H69" s="94"/>
      <c r="I69" s="94"/>
      <c r="J69" s="15" t="str">
        <f t="shared" ref="J69:J78" si="11">IF(J$7="","",SUM(D69:I69))</f>
        <v/>
      </c>
    </row>
    <row r="70" spans="1:10" ht="15">
      <c r="A70" s="96" t="str">
        <f>IF(B70="", "Choose from drop-down --&gt;", _xlfn.XLOOKUP(B70,'[1]Label Dropdowns'!$B$2:$B$522,'[1]Label Dropdowns'!$C$2:$C$522))</f>
        <v>Choose from drop-down --&gt;</v>
      </c>
      <c r="B70" s="95"/>
      <c r="C70" s="94"/>
      <c r="D70" s="94"/>
      <c r="E70" s="94"/>
      <c r="F70" s="94"/>
      <c r="G70" s="94"/>
      <c r="H70" s="94"/>
      <c r="I70" s="94"/>
      <c r="J70" s="15" t="str">
        <f t="shared" si="11"/>
        <v/>
      </c>
    </row>
    <row r="71" spans="1:10" ht="15">
      <c r="A71" s="96" t="str">
        <f>IF(B71="", "Choose from drop-down --&gt;", _xlfn.XLOOKUP(B71,'[1]Label Dropdowns'!$B$2:$B$522,'[1]Label Dropdowns'!$C$2:$C$522))</f>
        <v>Choose from drop-down --&gt;</v>
      </c>
      <c r="B71" s="95"/>
      <c r="C71" s="94"/>
      <c r="D71" s="94"/>
      <c r="E71" s="94"/>
      <c r="F71" s="94"/>
      <c r="G71" s="94"/>
      <c r="H71" s="94"/>
      <c r="I71" s="94"/>
      <c r="J71" s="15" t="str">
        <f t="shared" si="11"/>
        <v/>
      </c>
    </row>
    <row r="72" spans="1:10" ht="15">
      <c r="A72" s="96" t="str">
        <f>IF(B72="", "Choose from drop-down --&gt;", _xlfn.XLOOKUP(B72,'[1]Label Dropdowns'!$B$2:$B$522,'[1]Label Dropdowns'!$C$2:$C$522))</f>
        <v>Choose from drop-down --&gt;</v>
      </c>
      <c r="B72" s="95"/>
      <c r="C72" s="94"/>
      <c r="D72" s="94"/>
      <c r="E72" s="94"/>
      <c r="F72" s="94"/>
      <c r="G72" s="94"/>
      <c r="H72" s="94"/>
      <c r="I72" s="94"/>
      <c r="J72" s="15" t="str">
        <f t="shared" si="11"/>
        <v/>
      </c>
    </row>
    <row r="73" spans="1:10" ht="15" hidden="1">
      <c r="A73" s="96" t="str">
        <f>IF(B73="", "Choose from drop-down --&gt;", _xlfn.XLOOKUP(B73,'[1]Label Dropdowns'!$B$2:$B$522,'[1]Label Dropdowns'!$C$2:$C$522))</f>
        <v>Choose from drop-down --&gt;</v>
      </c>
      <c r="B73" s="95"/>
      <c r="C73" s="94"/>
      <c r="D73" s="94"/>
      <c r="E73" s="94"/>
      <c r="F73" s="94"/>
      <c r="G73" s="94"/>
      <c r="H73" s="94"/>
      <c r="I73" s="94"/>
      <c r="J73" s="15" t="str">
        <f t="shared" si="11"/>
        <v/>
      </c>
    </row>
    <row r="74" spans="1:10" ht="15" hidden="1">
      <c r="A74" s="96" t="str">
        <f>IF(B74="", "Choose from drop-down --&gt;", _xlfn.XLOOKUP(B74,'[1]Label Dropdowns'!$B$2:$B$522,'[1]Label Dropdowns'!$C$2:$C$522))</f>
        <v>Choose from drop-down --&gt;</v>
      </c>
      <c r="B74" s="95"/>
      <c r="C74" s="94"/>
      <c r="D74" s="94"/>
      <c r="E74" s="94"/>
      <c r="F74" s="94"/>
      <c r="G74" s="94"/>
      <c r="H74" s="94"/>
      <c r="I74" s="94"/>
      <c r="J74" s="15" t="str">
        <f t="shared" si="11"/>
        <v/>
      </c>
    </row>
    <row r="75" spans="1:10" ht="15" hidden="1">
      <c r="A75" s="96" t="str">
        <f>IF(B75="", "Choose from drop-down --&gt;", _xlfn.XLOOKUP(B75,'[1]Label Dropdowns'!$B$2:$B$522,'[1]Label Dropdowns'!$C$2:$C$522))</f>
        <v>Choose from drop-down --&gt;</v>
      </c>
      <c r="B75" s="95"/>
      <c r="C75" s="94"/>
      <c r="D75" s="94"/>
      <c r="E75" s="94"/>
      <c r="F75" s="94"/>
      <c r="G75" s="94"/>
      <c r="H75" s="94"/>
      <c r="I75" s="94"/>
      <c r="J75" s="15" t="str">
        <f t="shared" si="11"/>
        <v/>
      </c>
    </row>
    <row r="76" spans="1:10" ht="15" hidden="1">
      <c r="A76" s="96" t="str">
        <f>IF(B76="", "Choose from drop-down --&gt;", _xlfn.XLOOKUP(B76,'[1]Label Dropdowns'!$B$2:$B$522,'[1]Label Dropdowns'!$C$2:$C$522))</f>
        <v>Choose from drop-down --&gt;</v>
      </c>
      <c r="B76" s="95"/>
      <c r="C76" s="94"/>
      <c r="D76" s="94"/>
      <c r="E76" s="94"/>
      <c r="F76" s="94"/>
      <c r="G76" s="94"/>
      <c r="H76" s="94"/>
      <c r="I76" s="94"/>
      <c r="J76" s="15" t="str">
        <f t="shared" si="11"/>
        <v/>
      </c>
    </row>
    <row r="77" spans="1:10" ht="15" hidden="1">
      <c r="A77" s="96" t="str">
        <f>IF(B77="", "Choose from drop-down --&gt;", _xlfn.XLOOKUP(B77,'[1]Label Dropdowns'!$B$2:$B$522,'[1]Label Dropdowns'!$C$2:$C$522))</f>
        <v>Choose from drop-down --&gt;</v>
      </c>
      <c r="B77" s="95"/>
      <c r="C77" s="94"/>
      <c r="D77" s="94"/>
      <c r="E77" s="94"/>
      <c r="F77" s="94"/>
      <c r="G77" s="94"/>
      <c r="H77" s="94"/>
      <c r="I77" s="94"/>
      <c r="J77" s="15" t="str">
        <f t="shared" si="11"/>
        <v/>
      </c>
    </row>
    <row r="78" spans="1:10" ht="15">
      <c r="A78" s="93" t="s">
        <v>50</v>
      </c>
      <c r="B78" s="93" t="s">
        <v>51</v>
      </c>
      <c r="C78" s="92">
        <f>IF(C7="","",SUM(C69:C77))</f>
        <v>0</v>
      </c>
      <c r="D78" s="92" t="str">
        <f>IF(D7="Type fund name","",SUM(D69:D77))</f>
        <v/>
      </c>
      <c r="E78" s="92" t="str">
        <f t="shared" ref="E78:I78" si="12">IF(E7="Type fund name","",SUM(E69:E77))</f>
        <v/>
      </c>
      <c r="F78" s="92" t="str">
        <f t="shared" si="12"/>
        <v/>
      </c>
      <c r="G78" s="92" t="str">
        <f t="shared" si="12"/>
        <v/>
      </c>
      <c r="H78" s="92" t="str">
        <f t="shared" si="12"/>
        <v/>
      </c>
      <c r="I78" s="92" t="str">
        <f t="shared" si="12"/>
        <v/>
      </c>
      <c r="J78" s="21" t="str">
        <f t="shared" si="11"/>
        <v/>
      </c>
    </row>
    <row r="79" spans="1:10" ht="16">
      <c r="C79" s="91"/>
      <c r="D79" s="91"/>
      <c r="E79" s="91"/>
      <c r="F79" s="91"/>
      <c r="G79" s="91"/>
      <c r="H79" s="91"/>
      <c r="I79" s="91"/>
      <c r="J79" s="20"/>
    </row>
    <row r="80" spans="1:10" ht="15">
      <c r="J80" s="20"/>
    </row>
    <row r="81" spans="10:10" ht="15">
      <c r="J81" s="20"/>
    </row>
    <row r="82" spans="10:10" ht="15">
      <c r="J82" s="20"/>
    </row>
    <row r="83" spans="10:10" ht="15">
      <c r="J83" s="20"/>
    </row>
    <row r="84" spans="10:10" ht="15">
      <c r="J84" s="20"/>
    </row>
    <row r="85" spans="10:10" ht="15">
      <c r="J85" s="20"/>
    </row>
    <row r="86" spans="10:10" ht="15">
      <c r="J86" s="20"/>
    </row>
    <row r="87" spans="10:10" ht="15">
      <c r="J87" s="20"/>
    </row>
    <row r="88" spans="10:10" ht="15">
      <c r="J88" s="20"/>
    </row>
    <row r="89" spans="10:10" ht="15">
      <c r="J89" s="20"/>
    </row>
    <row r="90" spans="10:10" ht="15">
      <c r="J90" s="20"/>
    </row>
    <row r="91" spans="10:10" ht="15">
      <c r="J91" s="20"/>
    </row>
    <row r="92" spans="10:10" ht="15">
      <c r="J92" s="20"/>
    </row>
    <row r="93" spans="10:10" ht="15">
      <c r="J93" s="20"/>
    </row>
    <row r="94" spans="10:10" ht="15">
      <c r="J94" s="20"/>
    </row>
    <row r="95" spans="10:10" ht="15">
      <c r="J95" s="20"/>
    </row>
    <row r="96" spans="10:10" ht="15">
      <c r="J96" s="20"/>
    </row>
    <row r="97" spans="10:10" ht="15">
      <c r="J97" s="20"/>
    </row>
    <row r="98" spans="10:10" ht="15">
      <c r="J98" s="20"/>
    </row>
    <row r="99" spans="10:10" ht="15">
      <c r="J99" s="20"/>
    </row>
    <row r="100" spans="10:10" ht="15">
      <c r="J100" s="20"/>
    </row>
    <row r="101" spans="10:10" ht="15">
      <c r="J101" s="20"/>
    </row>
    <row r="102" spans="10:10" ht="15">
      <c r="J102" s="20"/>
    </row>
    <row r="103" spans="10:10" ht="15">
      <c r="J103" s="20"/>
    </row>
    <row r="104" spans="10:10" ht="15">
      <c r="J104" s="20"/>
    </row>
    <row r="105" spans="10:10" ht="15">
      <c r="J105" s="20"/>
    </row>
    <row r="106" spans="10:10" ht="15">
      <c r="J106" s="20"/>
    </row>
  </sheetData>
  <sheetProtection formatRows="0" insertRows="0" deleteRows="0"/>
  <conditionalFormatting sqref="C24 C38 C65:C66 C54:I54 C78:I78">
    <cfRule type="expression" dxfId="15" priority="11" stopIfTrue="1">
      <formula>C$7=""</formula>
    </cfRule>
  </conditionalFormatting>
  <conditionalFormatting sqref="J1:J3 J107:J1048576">
    <cfRule type="expression" dxfId="14" priority="10" stopIfTrue="1">
      <formula>COUNTA(D2:I2)=1</formula>
    </cfRule>
  </conditionalFormatting>
  <conditionalFormatting sqref="D65:I65">
    <cfRule type="expression" dxfId="13" priority="7" stopIfTrue="1">
      <formula>D$7=""</formula>
    </cfRule>
  </conditionalFormatting>
  <conditionalFormatting sqref="J8:J106">
    <cfRule type="expression" dxfId="12" priority="3" stopIfTrue="1">
      <formula>J$7=""</formula>
    </cfRule>
  </conditionalFormatting>
  <conditionalFormatting sqref="K7">
    <cfRule type="expression" dxfId="11" priority="2" stopIfTrue="1">
      <formula>K$6=""</formula>
    </cfRule>
  </conditionalFormatting>
  <conditionalFormatting sqref="J6:J7">
    <cfRule type="expression" dxfId="10" priority="1" stopIfTrue="1">
      <formula>J$7=""</formula>
    </cfRule>
  </conditionalFormatting>
  <dataValidations count="5">
    <dataValidation type="list" allowBlank="1" showInputMessage="1" showErrorMessage="1" sqref="B43:B53" xr:uid="{A09DF45D-000F-084D-9A3D-7620B2077E7C}">
      <formula1>current_liabilities</formula1>
    </dataValidation>
    <dataValidation type="list" allowBlank="1" showInputMessage="1" showErrorMessage="1" sqref="B56:B64" xr:uid="{537F271F-BE04-EA40-A07A-DAF7A262A683}">
      <formula1>noncurrent_liabilities</formula1>
    </dataValidation>
    <dataValidation type="list" allowBlank="1" showInputMessage="1" showErrorMessage="1" sqref="B69:B77" xr:uid="{65B0B3CB-CAE4-9F49-9204-BCF554447293}">
      <formula1>net_position</formula1>
    </dataValidation>
    <dataValidation type="list" allowBlank="1" showInputMessage="1" showErrorMessage="1" sqref="B26:B37" xr:uid="{50343035-3D84-CE4B-BD07-B450B6534013}">
      <formula1>noncurrent_assets</formula1>
    </dataValidation>
    <dataValidation type="list" allowBlank="1" showInputMessage="1" showErrorMessage="1" sqref="B10:B23" xr:uid="{4ACEF289-BA82-0D45-BE07-7C664A3BFA9F}">
      <formula1>current_assets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Label Dropdowns</vt:lpstr>
      <vt:lpstr>Statement of activities labels</vt:lpstr>
      <vt:lpstr>Master Info</vt:lpstr>
      <vt:lpstr>Statement of Net Position</vt:lpstr>
      <vt:lpstr>Statement of Activities</vt:lpstr>
      <vt:lpstr>GovFund Stmt of Rev Exp and Chg</vt:lpstr>
      <vt:lpstr>Prop Funds - Net Position</vt:lpstr>
      <vt:lpstr>current_assets</vt:lpstr>
      <vt:lpstr>current_liabilities</vt:lpstr>
      <vt:lpstr>deferred_inflows</vt:lpstr>
      <vt:lpstr>deferred_outflows</vt:lpstr>
      <vt:lpstr>general_revenues</vt:lpstr>
      <vt:lpstr>net_position</vt:lpstr>
      <vt:lpstr>noncurrent_assets</vt:lpstr>
      <vt:lpstr>noncurrent_liabilities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2024-04-14T20:39:55Z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