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byflow/Documents/Research/process-xbrl/static/input_files/"/>
    </mc:Choice>
  </mc:AlternateContent>
  <xr:revisionPtr revIDLastSave="0" documentId="13_ncr:1_{28DF3259-0064-6844-9AF2-860D98D182BB}" xr6:coauthVersionLast="47" xr6:coauthVersionMax="47" xr10:uidLastSave="{00000000-0000-0000-0000-000000000000}"/>
  <bookViews>
    <workbookView xWindow="0" yWindow="760" windowWidth="30240" windowHeight="18880" tabRatio="834" xr2:uid="{00000000-000D-0000-FFFF-FFFF00000000}"/>
  </bookViews>
  <sheets>
    <sheet name="Label Dropdowns" sheetId="8" r:id="rId1"/>
    <sheet name="Statement of activities labels" sheetId="20" r:id="rId2"/>
    <sheet name="Master Info" sheetId="13" r:id="rId3"/>
    <sheet name="Statement of Net Position" sheetId="9" r:id="rId4"/>
    <sheet name="Statement of Activities" sheetId="19" r:id="rId5"/>
    <sheet name="GovFund Balance Sheet" sheetId="22" r:id="rId6"/>
    <sheet name="Reconciliation Table" sheetId="23" r:id="rId7"/>
    <sheet name="GovFund Stmt of Rev Exp and Chg" sheetId="15" r:id="rId8"/>
    <sheet name="Prop Fund Stmt of Net Position" sheetId="11" state="hidden" r:id="rId9"/>
    <sheet name="Prop Fund Stmt of Rev Exp Bal" sheetId="12" state="hidden" r:id="rId10"/>
  </sheets>
  <definedNames>
    <definedName name="_xlnm._FilterDatabase" localSheetId="7" hidden="1">'GovFund Stmt of Rev Exp and Chg'!#REF!</definedName>
    <definedName name="_xlnm._FilterDatabase" localSheetId="0" hidden="1">'Label Dropdowns'!$A$1:$C$522</definedName>
    <definedName name="_xlnm._FilterDatabase" localSheetId="4" hidden="1">'Statement of Activities'!$B$25:$B$36</definedName>
    <definedName name="_xlnm._FilterDatabase" localSheetId="3" hidden="1">'Statement of Net Position'!$B$25:$B$36</definedName>
    <definedName name="current_assets">'Label Dropdowns'!$B$2:$B$204</definedName>
    <definedName name="current_liabilities">'Label Dropdowns'!$B$205:$B$319</definedName>
    <definedName name="deferred_inflows">'Label Dropdowns'!$B$320:$B$342</definedName>
    <definedName name="deferred_outflows">'Label Dropdowns'!$B$343:$B$359</definedName>
    <definedName name="general_revenues">'Statement of activities labels'!$B$112:$B$203</definedName>
    <definedName name="net_position">'Label Dropdowns'!$B$360:$B$381</definedName>
    <definedName name="noncurrent_assets">'Label Dropdowns'!$B$382:$B$475</definedName>
    <definedName name="noncurrent_liabilities">'Label Dropdowns'!$B$476:$B$522</definedName>
    <definedName name="program_revenues">'Statement of activities labels'!$B$2:$B$111</definedName>
    <definedName name="transfers">'Statement of activities labels'!$B$204:$B$217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0" i="8" l="1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7" i="8"/>
  <c r="I298" i="8"/>
  <c r="I299" i="8"/>
  <c r="I300" i="8"/>
  <c r="I301" i="8"/>
  <c r="I302" i="8"/>
  <c r="I303" i="8"/>
  <c r="I304" i="8"/>
  <c r="I305" i="8"/>
  <c r="I306" i="8"/>
  <c r="I307" i="8"/>
  <c r="I308" i="8"/>
  <c r="I309" i="8"/>
  <c r="I310" i="8"/>
  <c r="I311" i="8"/>
  <c r="I312" i="8"/>
  <c r="I313" i="8"/>
  <c r="I314" i="8"/>
  <c r="I315" i="8"/>
  <c r="I316" i="8"/>
  <c r="I317" i="8"/>
  <c r="I318" i="8"/>
  <c r="I319" i="8"/>
  <c r="I320" i="8"/>
  <c r="I321" i="8"/>
  <c r="I322" i="8"/>
  <c r="I323" i="8"/>
  <c r="I324" i="8"/>
  <c r="I325" i="8"/>
  <c r="I326" i="8"/>
  <c r="I327" i="8"/>
  <c r="I328" i="8"/>
  <c r="I329" i="8"/>
  <c r="I330" i="8"/>
  <c r="I331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3" i="8"/>
  <c r="I4" i="8"/>
  <c r="I5" i="8"/>
  <c r="I6" i="8"/>
  <c r="I7" i="8"/>
  <c r="I8" i="8"/>
  <c r="I9" i="8"/>
  <c r="I10" i="8"/>
  <c r="I2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" i="8"/>
  <c r="F4" i="8"/>
  <c r="G69" i="8" s="1"/>
  <c r="H69" i="8" s="1"/>
  <c r="F5" i="8"/>
  <c r="F6" i="8"/>
  <c r="F7" i="8"/>
  <c r="F8" i="8"/>
  <c r="G137" i="8" s="1"/>
  <c r="H137" i="8" s="1"/>
  <c r="F9" i="8"/>
  <c r="F2" i="8"/>
  <c r="G119" i="8"/>
  <c r="H119" i="8" s="1"/>
  <c r="G169" i="8"/>
  <c r="H169" i="8" s="1"/>
  <c r="G219" i="8"/>
  <c r="H219" i="8" s="1"/>
  <c r="J58" i="22"/>
  <c r="I58" i="22"/>
  <c r="H58" i="22"/>
  <c r="G58" i="22"/>
  <c r="F58" i="22"/>
  <c r="E58" i="22"/>
  <c r="D58" i="22"/>
  <c r="C58" i="22"/>
  <c r="B32" i="23"/>
  <c r="B7" i="23"/>
  <c r="A50" i="22"/>
  <c r="D66" i="8"/>
  <c r="G66" i="8" s="1"/>
  <c r="H66" i="8" s="1"/>
  <c r="D67" i="8"/>
  <c r="D68" i="8"/>
  <c r="D69" i="8"/>
  <c r="D70" i="8"/>
  <c r="D71" i="8"/>
  <c r="D72" i="8"/>
  <c r="D73" i="8"/>
  <c r="D74" i="8"/>
  <c r="D75" i="8"/>
  <c r="D76" i="8"/>
  <c r="G76" i="8" s="1"/>
  <c r="H76" i="8" s="1"/>
  <c r="D77" i="8"/>
  <c r="D78" i="8"/>
  <c r="D79" i="8"/>
  <c r="D80" i="8"/>
  <c r="D81" i="8"/>
  <c r="D82" i="8"/>
  <c r="G82" i="8" s="1"/>
  <c r="H82" i="8" s="1"/>
  <c r="D83" i="8"/>
  <c r="D84" i="8"/>
  <c r="G84" i="8" s="1"/>
  <c r="H84" i="8" s="1"/>
  <c r="D85" i="8"/>
  <c r="D86" i="8"/>
  <c r="G86" i="8" s="1"/>
  <c r="H86" i="8" s="1"/>
  <c r="D87" i="8"/>
  <c r="D88" i="8"/>
  <c r="D89" i="8"/>
  <c r="D90" i="8"/>
  <c r="D91" i="8"/>
  <c r="D92" i="8"/>
  <c r="G92" i="8" s="1"/>
  <c r="H92" i="8" s="1"/>
  <c r="D93" i="8"/>
  <c r="D94" i="8"/>
  <c r="G94" i="8" s="1"/>
  <c r="H94" i="8" s="1"/>
  <c r="D95" i="8"/>
  <c r="D96" i="8"/>
  <c r="G96" i="8" s="1"/>
  <c r="H96" i="8" s="1"/>
  <c r="D97" i="8"/>
  <c r="G97" i="8" s="1"/>
  <c r="H97" i="8" s="1"/>
  <c r="D98" i="8"/>
  <c r="D99" i="8"/>
  <c r="D100" i="8"/>
  <c r="D101" i="8"/>
  <c r="D102" i="8"/>
  <c r="G102" i="8" s="1"/>
  <c r="H102" i="8" s="1"/>
  <c r="D103" i="8"/>
  <c r="D104" i="8"/>
  <c r="G104" i="8" s="1"/>
  <c r="H104" i="8" s="1"/>
  <c r="D105" i="8"/>
  <c r="D106" i="8"/>
  <c r="G106" i="8" s="1"/>
  <c r="H106" i="8" s="1"/>
  <c r="D107" i="8"/>
  <c r="D108" i="8"/>
  <c r="G108" i="8" s="1"/>
  <c r="H108" i="8" s="1"/>
  <c r="D109" i="8"/>
  <c r="D110" i="8"/>
  <c r="D111" i="8"/>
  <c r="D112" i="8"/>
  <c r="G112" i="8" s="1"/>
  <c r="H112" i="8" s="1"/>
  <c r="D113" i="8"/>
  <c r="D114" i="8"/>
  <c r="G114" i="8" s="1"/>
  <c r="H114" i="8" s="1"/>
  <c r="D115" i="8"/>
  <c r="D116" i="8"/>
  <c r="G116" i="8" s="1"/>
  <c r="H116" i="8" s="1"/>
  <c r="D117" i="8"/>
  <c r="D118" i="8"/>
  <c r="G118" i="8" s="1"/>
  <c r="H118" i="8" s="1"/>
  <c r="D119" i="8"/>
  <c r="D120" i="8"/>
  <c r="D121" i="8"/>
  <c r="D122" i="8"/>
  <c r="G122" i="8" s="1"/>
  <c r="H122" i="8" s="1"/>
  <c r="D123" i="8"/>
  <c r="G123" i="8" s="1"/>
  <c r="H123" i="8" s="1"/>
  <c r="D124" i="8"/>
  <c r="G124" i="8" s="1"/>
  <c r="H124" i="8" s="1"/>
  <c r="D125" i="8"/>
  <c r="D126" i="8"/>
  <c r="G126" i="8" s="1"/>
  <c r="H126" i="8" s="1"/>
  <c r="D127" i="8"/>
  <c r="D128" i="8"/>
  <c r="G128" i="8" s="1"/>
  <c r="H128" i="8" s="1"/>
  <c r="D129" i="8"/>
  <c r="D130" i="8"/>
  <c r="G130" i="8" s="1"/>
  <c r="H130" i="8" s="1"/>
  <c r="D131" i="8"/>
  <c r="D132" i="8"/>
  <c r="G132" i="8" s="1"/>
  <c r="H132" i="8" s="1"/>
  <c r="D133" i="8"/>
  <c r="G133" i="8" s="1"/>
  <c r="H133" i="8" s="1"/>
  <c r="D134" i="8"/>
  <c r="G134" i="8" s="1"/>
  <c r="H134" i="8" s="1"/>
  <c r="D135" i="8"/>
  <c r="D136" i="8"/>
  <c r="G136" i="8" s="1"/>
  <c r="H136" i="8" s="1"/>
  <c r="D137" i="8"/>
  <c r="D138" i="8"/>
  <c r="G138" i="8" s="1"/>
  <c r="H138" i="8" s="1"/>
  <c r="D139" i="8"/>
  <c r="G139" i="8" s="1"/>
  <c r="H139" i="8" s="1"/>
  <c r="D140" i="8"/>
  <c r="G140" i="8" s="1"/>
  <c r="H140" i="8" s="1"/>
  <c r="D141" i="8"/>
  <c r="D142" i="8"/>
  <c r="G142" i="8" s="1"/>
  <c r="H142" i="8" s="1"/>
  <c r="D143" i="8"/>
  <c r="G143" i="8" s="1"/>
  <c r="H143" i="8" s="1"/>
  <c r="D144" i="8"/>
  <c r="G144" i="8" s="1"/>
  <c r="H144" i="8" s="1"/>
  <c r="D145" i="8"/>
  <c r="D146" i="8"/>
  <c r="G146" i="8" s="1"/>
  <c r="H146" i="8" s="1"/>
  <c r="D147" i="8"/>
  <c r="G147" i="8" s="1"/>
  <c r="H147" i="8" s="1"/>
  <c r="D148" i="8"/>
  <c r="G148" i="8" s="1"/>
  <c r="H148" i="8" s="1"/>
  <c r="D149" i="8"/>
  <c r="D150" i="8"/>
  <c r="G150" i="8" s="1"/>
  <c r="H150" i="8" s="1"/>
  <c r="D151" i="8"/>
  <c r="D152" i="8"/>
  <c r="G152" i="8" s="1"/>
  <c r="H152" i="8" s="1"/>
  <c r="D153" i="8"/>
  <c r="G153" i="8" s="1"/>
  <c r="H153" i="8" s="1"/>
  <c r="D154" i="8"/>
  <c r="G154" i="8" s="1"/>
  <c r="H154" i="8" s="1"/>
  <c r="D155" i="8"/>
  <c r="D156" i="8"/>
  <c r="G156" i="8" s="1"/>
  <c r="H156" i="8" s="1"/>
  <c r="D157" i="8"/>
  <c r="D158" i="8"/>
  <c r="G158" i="8" s="1"/>
  <c r="H158" i="8" s="1"/>
  <c r="D159" i="8"/>
  <c r="D160" i="8"/>
  <c r="G160" i="8" s="1"/>
  <c r="H160" i="8" s="1"/>
  <c r="D161" i="8"/>
  <c r="D162" i="8"/>
  <c r="G162" i="8" s="1"/>
  <c r="H162" i="8" s="1"/>
  <c r="D163" i="8"/>
  <c r="G163" i="8" s="1"/>
  <c r="H163" i="8" s="1"/>
  <c r="D164" i="8"/>
  <c r="G164" i="8" s="1"/>
  <c r="H164" i="8" s="1"/>
  <c r="D165" i="8"/>
  <c r="D166" i="8"/>
  <c r="G166" i="8" s="1"/>
  <c r="H166" i="8" s="1"/>
  <c r="D167" i="8"/>
  <c r="G167" i="8" s="1"/>
  <c r="H167" i="8" s="1"/>
  <c r="D168" i="8"/>
  <c r="G168" i="8" s="1"/>
  <c r="H168" i="8" s="1"/>
  <c r="D169" i="8"/>
  <c r="D170" i="8"/>
  <c r="G170" i="8" s="1"/>
  <c r="H170" i="8" s="1"/>
  <c r="D171" i="8"/>
  <c r="D172" i="8"/>
  <c r="G172" i="8" s="1"/>
  <c r="H172" i="8" s="1"/>
  <c r="D173" i="8"/>
  <c r="G173" i="8" s="1"/>
  <c r="H173" i="8" s="1"/>
  <c r="D174" i="8"/>
  <c r="G174" i="8" s="1"/>
  <c r="H174" i="8" s="1"/>
  <c r="D175" i="8"/>
  <c r="D176" i="8"/>
  <c r="G176" i="8" s="1"/>
  <c r="H176" i="8" s="1"/>
  <c r="D177" i="8"/>
  <c r="G177" i="8" s="1"/>
  <c r="H177" i="8" s="1"/>
  <c r="D178" i="8"/>
  <c r="G178" i="8" s="1"/>
  <c r="H178" i="8" s="1"/>
  <c r="D179" i="8"/>
  <c r="D180" i="8"/>
  <c r="G180" i="8" s="1"/>
  <c r="H180" i="8" s="1"/>
  <c r="D181" i="8"/>
  <c r="G181" i="8" s="1"/>
  <c r="H181" i="8" s="1"/>
  <c r="D182" i="8"/>
  <c r="G182" i="8" s="1"/>
  <c r="H182" i="8" s="1"/>
  <c r="D183" i="8"/>
  <c r="G183" i="8" s="1"/>
  <c r="H183" i="8" s="1"/>
  <c r="D184" i="8"/>
  <c r="G184" i="8" s="1"/>
  <c r="H184" i="8" s="1"/>
  <c r="D185" i="8"/>
  <c r="D186" i="8"/>
  <c r="G186" i="8" s="1"/>
  <c r="H186" i="8" s="1"/>
  <c r="D187" i="8"/>
  <c r="D188" i="8"/>
  <c r="G188" i="8" s="1"/>
  <c r="H188" i="8" s="1"/>
  <c r="D189" i="8"/>
  <c r="G189" i="8" s="1"/>
  <c r="H189" i="8" s="1"/>
  <c r="D190" i="8"/>
  <c r="G190" i="8" s="1"/>
  <c r="H190" i="8" s="1"/>
  <c r="D191" i="8"/>
  <c r="G191" i="8" s="1"/>
  <c r="H191" i="8" s="1"/>
  <c r="D192" i="8"/>
  <c r="G192" i="8" s="1"/>
  <c r="H192" i="8" s="1"/>
  <c r="D193" i="8"/>
  <c r="G193" i="8" s="1"/>
  <c r="H193" i="8" s="1"/>
  <c r="D194" i="8"/>
  <c r="G194" i="8" s="1"/>
  <c r="H194" i="8" s="1"/>
  <c r="D195" i="8"/>
  <c r="D196" i="8"/>
  <c r="G196" i="8" s="1"/>
  <c r="H196" i="8" s="1"/>
  <c r="D197" i="8"/>
  <c r="G197" i="8" s="1"/>
  <c r="H197" i="8" s="1"/>
  <c r="D198" i="8"/>
  <c r="G198" i="8" s="1"/>
  <c r="H198" i="8" s="1"/>
  <c r="D199" i="8"/>
  <c r="G199" i="8" s="1"/>
  <c r="H199" i="8" s="1"/>
  <c r="D200" i="8"/>
  <c r="G200" i="8" s="1"/>
  <c r="H200" i="8" s="1"/>
  <c r="D201" i="8"/>
  <c r="G201" i="8" s="1"/>
  <c r="H201" i="8" s="1"/>
  <c r="D202" i="8"/>
  <c r="G202" i="8" s="1"/>
  <c r="H202" i="8" s="1"/>
  <c r="D203" i="8"/>
  <c r="G203" i="8" s="1"/>
  <c r="H203" i="8" s="1"/>
  <c r="D204" i="8"/>
  <c r="G204" i="8" s="1"/>
  <c r="H204" i="8" s="1"/>
  <c r="D205" i="8"/>
  <c r="D206" i="8"/>
  <c r="G206" i="8" s="1"/>
  <c r="H206" i="8" s="1"/>
  <c r="D207" i="8"/>
  <c r="D208" i="8"/>
  <c r="G208" i="8" s="1"/>
  <c r="H208" i="8" s="1"/>
  <c r="D209" i="8"/>
  <c r="D210" i="8"/>
  <c r="G210" i="8" s="1"/>
  <c r="H210" i="8" s="1"/>
  <c r="D211" i="8"/>
  <c r="G211" i="8" s="1"/>
  <c r="H211" i="8" s="1"/>
  <c r="D212" i="8"/>
  <c r="G212" i="8" s="1"/>
  <c r="H212" i="8" s="1"/>
  <c r="D213" i="8"/>
  <c r="G213" i="8" s="1"/>
  <c r="H213" i="8" s="1"/>
  <c r="D214" i="8"/>
  <c r="G214" i="8" s="1"/>
  <c r="H214" i="8" s="1"/>
  <c r="D215" i="8"/>
  <c r="D216" i="8"/>
  <c r="G216" i="8" s="1"/>
  <c r="H216" i="8" s="1"/>
  <c r="D217" i="8"/>
  <c r="G217" i="8" s="1"/>
  <c r="H217" i="8" s="1"/>
  <c r="D218" i="8"/>
  <c r="G218" i="8" s="1"/>
  <c r="H218" i="8" s="1"/>
  <c r="D219" i="8"/>
  <c r="D220" i="8"/>
  <c r="G220" i="8" s="1"/>
  <c r="H220" i="8" s="1"/>
  <c r="D221" i="8"/>
  <c r="G221" i="8" s="1"/>
  <c r="H221" i="8" s="1"/>
  <c r="D222" i="8"/>
  <c r="G222" i="8" s="1"/>
  <c r="H222" i="8" s="1"/>
  <c r="D223" i="8"/>
  <c r="G223" i="8" s="1"/>
  <c r="H223" i="8" s="1"/>
  <c r="D224" i="8"/>
  <c r="G224" i="8" s="1"/>
  <c r="H224" i="8" s="1"/>
  <c r="D225" i="8"/>
  <c r="D226" i="8"/>
  <c r="G226" i="8" s="1"/>
  <c r="H226" i="8" s="1"/>
  <c r="D227" i="8"/>
  <c r="G227" i="8" s="1"/>
  <c r="H227" i="8" s="1"/>
  <c r="D228" i="8"/>
  <c r="G228" i="8" s="1"/>
  <c r="H228" i="8" s="1"/>
  <c r="D229" i="8"/>
  <c r="G229" i="8" s="1"/>
  <c r="H229" i="8" s="1"/>
  <c r="D230" i="8"/>
  <c r="G230" i="8" s="1"/>
  <c r="H230" i="8" s="1"/>
  <c r="D231" i="8"/>
  <c r="G231" i="8" s="1"/>
  <c r="H231" i="8" s="1"/>
  <c r="D232" i="8"/>
  <c r="G232" i="8" s="1"/>
  <c r="H232" i="8" s="1"/>
  <c r="D233" i="8"/>
  <c r="G233" i="8" s="1"/>
  <c r="H233" i="8" s="1"/>
  <c r="D234" i="8"/>
  <c r="G234" i="8" s="1"/>
  <c r="H234" i="8" s="1"/>
  <c r="D235" i="8"/>
  <c r="D236" i="8"/>
  <c r="G236" i="8" s="1"/>
  <c r="H236" i="8" s="1"/>
  <c r="D237" i="8"/>
  <c r="D238" i="8"/>
  <c r="G238" i="8" s="1"/>
  <c r="H238" i="8" s="1"/>
  <c r="D239" i="8"/>
  <c r="G239" i="8" s="1"/>
  <c r="H239" i="8" s="1"/>
  <c r="D240" i="8"/>
  <c r="G240" i="8" s="1"/>
  <c r="H240" i="8" s="1"/>
  <c r="D241" i="8"/>
  <c r="G241" i="8" s="1"/>
  <c r="H241" i="8" s="1"/>
  <c r="D242" i="8"/>
  <c r="G242" i="8" s="1"/>
  <c r="H242" i="8" s="1"/>
  <c r="D243" i="8"/>
  <c r="D244" i="8"/>
  <c r="D245" i="8"/>
  <c r="D246" i="8"/>
  <c r="G246" i="8" s="1"/>
  <c r="H246" i="8" s="1"/>
  <c r="D247" i="8"/>
  <c r="D248" i="8"/>
  <c r="G248" i="8" s="1"/>
  <c r="H248" i="8" s="1"/>
  <c r="D249" i="8"/>
  <c r="D250" i="8"/>
  <c r="G250" i="8" s="1"/>
  <c r="H250" i="8" s="1"/>
  <c r="D251" i="8"/>
  <c r="G251" i="8" s="1"/>
  <c r="H251" i="8" s="1"/>
  <c r="D252" i="8"/>
  <c r="G252" i="8" s="1"/>
  <c r="H252" i="8" s="1"/>
  <c r="D253" i="8"/>
  <c r="D254" i="8"/>
  <c r="D255" i="8"/>
  <c r="D256" i="8"/>
  <c r="G256" i="8" s="1"/>
  <c r="H256" i="8" s="1"/>
  <c r="D257" i="8"/>
  <c r="D258" i="8"/>
  <c r="G258" i="8" s="1"/>
  <c r="H258" i="8" s="1"/>
  <c r="D259" i="8"/>
  <c r="D260" i="8"/>
  <c r="G260" i="8" s="1"/>
  <c r="H260" i="8" s="1"/>
  <c r="D261" i="8"/>
  <c r="G261" i="8" s="1"/>
  <c r="H261" i="8" s="1"/>
  <c r="D262" i="8"/>
  <c r="G262" i="8" s="1"/>
  <c r="H262" i="8" s="1"/>
  <c r="D263" i="8"/>
  <c r="D264" i="8"/>
  <c r="D265" i="8"/>
  <c r="D266" i="8"/>
  <c r="G266" i="8" s="1"/>
  <c r="H266" i="8" s="1"/>
  <c r="D267" i="8"/>
  <c r="D268" i="8"/>
  <c r="G268" i="8" s="1"/>
  <c r="H268" i="8" s="1"/>
  <c r="D269" i="8"/>
  <c r="G269" i="8" s="1"/>
  <c r="H269" i="8" s="1"/>
  <c r="D270" i="8"/>
  <c r="G270" i="8" s="1"/>
  <c r="H270" i="8" s="1"/>
  <c r="D271" i="8"/>
  <c r="G271" i="8" s="1"/>
  <c r="H271" i="8" s="1"/>
  <c r="D272" i="8"/>
  <c r="G272" i="8" s="1"/>
  <c r="H272" i="8" s="1"/>
  <c r="D273" i="8"/>
  <c r="G273" i="8" s="1"/>
  <c r="H273" i="8" s="1"/>
  <c r="D274" i="8"/>
  <c r="G274" i="8" s="1"/>
  <c r="H274" i="8" s="1"/>
  <c r="D275" i="8"/>
  <c r="D276" i="8"/>
  <c r="G276" i="8" s="1"/>
  <c r="H276" i="8" s="1"/>
  <c r="D277" i="8"/>
  <c r="D278" i="8"/>
  <c r="G278" i="8" s="1"/>
  <c r="H278" i="8" s="1"/>
  <c r="D279" i="8"/>
  <c r="G279" i="8" s="1"/>
  <c r="H279" i="8" s="1"/>
  <c r="D280" i="8"/>
  <c r="G280" i="8" s="1"/>
  <c r="H280" i="8" s="1"/>
  <c r="D281" i="8"/>
  <c r="G281" i="8" s="1"/>
  <c r="H281" i="8" s="1"/>
  <c r="D282" i="8"/>
  <c r="G282" i="8" s="1"/>
  <c r="H282" i="8" s="1"/>
  <c r="D283" i="8"/>
  <c r="G283" i="8" s="1"/>
  <c r="H283" i="8" s="1"/>
  <c r="D284" i="8"/>
  <c r="G284" i="8" s="1"/>
  <c r="H284" i="8" s="1"/>
  <c r="D285" i="8"/>
  <c r="D286" i="8"/>
  <c r="G286" i="8" s="1"/>
  <c r="H286" i="8" s="1"/>
  <c r="D287" i="8"/>
  <c r="D288" i="8"/>
  <c r="G288" i="8" s="1"/>
  <c r="H288" i="8" s="1"/>
  <c r="D289" i="8"/>
  <c r="G289" i="8" s="1"/>
  <c r="H289" i="8" s="1"/>
  <c r="D290" i="8"/>
  <c r="G290" i="8" s="1"/>
  <c r="H290" i="8" s="1"/>
  <c r="D291" i="8"/>
  <c r="G291" i="8" s="1"/>
  <c r="H291" i="8" s="1"/>
  <c r="D292" i="8"/>
  <c r="G292" i="8" s="1"/>
  <c r="H292" i="8" s="1"/>
  <c r="D293" i="8"/>
  <c r="G293" i="8" s="1"/>
  <c r="H293" i="8" s="1"/>
  <c r="D294" i="8"/>
  <c r="G294" i="8" s="1"/>
  <c r="H294" i="8" s="1"/>
  <c r="D295" i="8"/>
  <c r="G295" i="8" s="1"/>
  <c r="H295" i="8" s="1"/>
  <c r="D296" i="8"/>
  <c r="G296" i="8" s="1"/>
  <c r="H296" i="8" s="1"/>
  <c r="D297" i="8"/>
  <c r="D298" i="8"/>
  <c r="G298" i="8" s="1"/>
  <c r="H298" i="8" s="1"/>
  <c r="D299" i="8"/>
  <c r="G299" i="8" s="1"/>
  <c r="H299" i="8" s="1"/>
  <c r="D300" i="8"/>
  <c r="G300" i="8" s="1"/>
  <c r="H300" i="8" s="1"/>
  <c r="D301" i="8"/>
  <c r="G301" i="8" s="1"/>
  <c r="H301" i="8" s="1"/>
  <c r="D302" i="8"/>
  <c r="G302" i="8" s="1"/>
  <c r="H302" i="8" s="1"/>
  <c r="D303" i="8"/>
  <c r="G303" i="8" s="1"/>
  <c r="H303" i="8" s="1"/>
  <c r="D304" i="8"/>
  <c r="G304" i="8" s="1"/>
  <c r="H304" i="8" s="1"/>
  <c r="D305" i="8"/>
  <c r="G305" i="8" s="1"/>
  <c r="H305" i="8" s="1"/>
  <c r="D306" i="8"/>
  <c r="G306" i="8" s="1"/>
  <c r="H306" i="8" s="1"/>
  <c r="D307" i="8"/>
  <c r="D308" i="8"/>
  <c r="G308" i="8" s="1"/>
  <c r="H308" i="8" s="1"/>
  <c r="D309" i="8"/>
  <c r="G309" i="8" s="1"/>
  <c r="H309" i="8" s="1"/>
  <c r="D310" i="8"/>
  <c r="G310" i="8" s="1"/>
  <c r="H310" i="8" s="1"/>
  <c r="D311" i="8"/>
  <c r="G311" i="8" s="1"/>
  <c r="H311" i="8" s="1"/>
  <c r="D312" i="8"/>
  <c r="G312" i="8" s="1"/>
  <c r="H312" i="8" s="1"/>
  <c r="D313" i="8"/>
  <c r="G313" i="8" s="1"/>
  <c r="H313" i="8" s="1"/>
  <c r="D314" i="8"/>
  <c r="D315" i="8"/>
  <c r="G315" i="8" s="1"/>
  <c r="H315" i="8" s="1"/>
  <c r="D316" i="8"/>
  <c r="G316" i="8" s="1"/>
  <c r="H316" i="8" s="1"/>
  <c r="D317" i="8"/>
  <c r="D318" i="8"/>
  <c r="G318" i="8" s="1"/>
  <c r="H318" i="8" s="1"/>
  <c r="D319" i="8"/>
  <c r="G319" i="8" s="1"/>
  <c r="H319" i="8" s="1"/>
  <c r="D320" i="8"/>
  <c r="G320" i="8" s="1"/>
  <c r="H320" i="8" s="1"/>
  <c r="D321" i="8"/>
  <c r="G321" i="8" s="1"/>
  <c r="H321" i="8" s="1"/>
  <c r="D322" i="8"/>
  <c r="G322" i="8" s="1"/>
  <c r="H322" i="8" s="1"/>
  <c r="D323" i="8"/>
  <c r="G323" i="8" s="1"/>
  <c r="H323" i="8" s="1"/>
  <c r="D324" i="8"/>
  <c r="D325" i="8"/>
  <c r="G325" i="8" s="1"/>
  <c r="H325" i="8" s="1"/>
  <c r="D326" i="8"/>
  <c r="G326" i="8" s="1"/>
  <c r="H326" i="8" s="1"/>
  <c r="D327" i="8"/>
  <c r="D328" i="8"/>
  <c r="G328" i="8" s="1"/>
  <c r="H328" i="8" s="1"/>
  <c r="D329" i="8"/>
  <c r="G329" i="8" s="1"/>
  <c r="H329" i="8" s="1"/>
  <c r="D330" i="8"/>
  <c r="G330" i="8" s="1"/>
  <c r="H330" i="8" s="1"/>
  <c r="D331" i="8"/>
  <c r="G331" i="8" s="1"/>
  <c r="H331" i="8" s="1"/>
  <c r="D332" i="8"/>
  <c r="G332" i="8" s="1"/>
  <c r="H332" i="8" s="1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G351" i="8" s="1"/>
  <c r="H351" i="8" s="1"/>
  <c r="D352" i="8"/>
  <c r="D353" i="8"/>
  <c r="D354" i="8"/>
  <c r="D355" i="8"/>
  <c r="D356" i="8"/>
  <c r="G356" i="8" s="1"/>
  <c r="H356" i="8" s="1"/>
  <c r="D357" i="8"/>
  <c r="D358" i="8"/>
  <c r="G358" i="8" s="1"/>
  <c r="H358" i="8" s="1"/>
  <c r="D359" i="8"/>
  <c r="D360" i="8"/>
  <c r="D361" i="8"/>
  <c r="D362" i="8"/>
  <c r="D363" i="8"/>
  <c r="D364" i="8"/>
  <c r="D365" i="8"/>
  <c r="D366" i="8"/>
  <c r="G366" i="8" s="1"/>
  <c r="H366" i="8" s="1"/>
  <c r="D367" i="8"/>
  <c r="D368" i="8"/>
  <c r="D369" i="8"/>
  <c r="G369" i="8" s="1"/>
  <c r="H369" i="8" s="1"/>
  <c r="D370" i="8"/>
  <c r="D371" i="8"/>
  <c r="G371" i="8" s="1"/>
  <c r="H371" i="8" s="1"/>
  <c r="D372" i="8"/>
  <c r="G372" i="8" s="1"/>
  <c r="H372" i="8" s="1"/>
  <c r="D373" i="8"/>
  <c r="D374" i="8"/>
  <c r="D375" i="8"/>
  <c r="D376" i="8"/>
  <c r="D377" i="8"/>
  <c r="D378" i="8"/>
  <c r="G378" i="8" s="1"/>
  <c r="H378" i="8" s="1"/>
  <c r="D379" i="8"/>
  <c r="D380" i="8"/>
  <c r="D381" i="8"/>
  <c r="G381" i="8" s="1"/>
  <c r="H381" i="8" s="1"/>
  <c r="D382" i="8"/>
  <c r="G382" i="8" s="1"/>
  <c r="H382" i="8" s="1"/>
  <c r="D383" i="8"/>
  <c r="D384" i="8"/>
  <c r="G384" i="8" s="1"/>
  <c r="H384" i="8" s="1"/>
  <c r="D385" i="8"/>
  <c r="D386" i="8"/>
  <c r="D387" i="8"/>
  <c r="D388" i="8"/>
  <c r="G388" i="8" s="1"/>
  <c r="H388" i="8" s="1"/>
  <c r="D389" i="8"/>
  <c r="G389" i="8" s="1"/>
  <c r="H389" i="8" s="1"/>
  <c r="D390" i="8"/>
  <c r="G390" i="8" s="1"/>
  <c r="H390" i="8" s="1"/>
  <c r="D391" i="8"/>
  <c r="G391" i="8" s="1"/>
  <c r="H391" i="8" s="1"/>
  <c r="D392" i="8"/>
  <c r="D393" i="8"/>
  <c r="D394" i="8"/>
  <c r="D395" i="8"/>
  <c r="G395" i="8" s="1"/>
  <c r="H395" i="8" s="1"/>
  <c r="D396" i="8"/>
  <c r="G396" i="8" s="1"/>
  <c r="H396" i="8" s="1"/>
  <c r="D397" i="8"/>
  <c r="D398" i="8"/>
  <c r="G398" i="8" s="1"/>
  <c r="H398" i="8" s="1"/>
  <c r="D399" i="8"/>
  <c r="G399" i="8" s="1"/>
  <c r="H399" i="8" s="1"/>
  <c r="D400" i="8"/>
  <c r="G400" i="8" s="1"/>
  <c r="H400" i="8" s="1"/>
  <c r="D401" i="8"/>
  <c r="G401" i="8" s="1"/>
  <c r="H401" i="8" s="1"/>
  <c r="D402" i="8"/>
  <c r="D403" i="8"/>
  <c r="D404" i="8"/>
  <c r="G404" i="8" s="1"/>
  <c r="H404" i="8" s="1"/>
  <c r="D405" i="8"/>
  <c r="G405" i="8" s="1"/>
  <c r="H405" i="8" s="1"/>
  <c r="D406" i="8"/>
  <c r="G406" i="8" s="1"/>
  <c r="H406" i="8" s="1"/>
  <c r="D407" i="8"/>
  <c r="D408" i="8"/>
  <c r="G408" i="8" s="1"/>
  <c r="H408" i="8" s="1"/>
  <c r="D409" i="8"/>
  <c r="G409" i="8" s="1"/>
  <c r="H409" i="8" s="1"/>
  <c r="D410" i="8"/>
  <c r="G410" i="8" s="1"/>
  <c r="H410" i="8" s="1"/>
  <c r="D411" i="8"/>
  <c r="G411" i="8" s="1"/>
  <c r="H411" i="8" s="1"/>
  <c r="D412" i="8"/>
  <c r="G412" i="8" s="1"/>
  <c r="H412" i="8" s="1"/>
  <c r="D413" i="8"/>
  <c r="G413" i="8" s="1"/>
  <c r="H413" i="8" s="1"/>
  <c r="D414" i="8"/>
  <c r="G414" i="8" s="1"/>
  <c r="H414" i="8" s="1"/>
  <c r="D415" i="8"/>
  <c r="G415" i="8" s="1"/>
  <c r="H415" i="8" s="1"/>
  <c r="D416" i="8"/>
  <c r="G416" i="8" s="1"/>
  <c r="H416" i="8" s="1"/>
  <c r="D417" i="8"/>
  <c r="D418" i="8"/>
  <c r="G418" i="8" s="1"/>
  <c r="H418" i="8" s="1"/>
  <c r="D419" i="8"/>
  <c r="G419" i="8" s="1"/>
  <c r="H419" i="8" s="1"/>
  <c r="D420" i="8"/>
  <c r="G420" i="8" s="1"/>
  <c r="H420" i="8" s="1"/>
  <c r="D421" i="8"/>
  <c r="G421" i="8" s="1"/>
  <c r="H421" i="8" s="1"/>
  <c r="D422" i="8"/>
  <c r="G422" i="8" s="1"/>
  <c r="H422" i="8" s="1"/>
  <c r="D423" i="8"/>
  <c r="D424" i="8"/>
  <c r="G424" i="8" s="1"/>
  <c r="H424" i="8" s="1"/>
  <c r="D425" i="8"/>
  <c r="G425" i="8" s="1"/>
  <c r="H425" i="8" s="1"/>
  <c r="D426" i="8"/>
  <c r="G426" i="8" s="1"/>
  <c r="H426" i="8" s="1"/>
  <c r="D427" i="8"/>
  <c r="D428" i="8"/>
  <c r="G428" i="8" s="1"/>
  <c r="H428" i="8" s="1"/>
  <c r="D429" i="8"/>
  <c r="G429" i="8" s="1"/>
  <c r="H429" i="8" s="1"/>
  <c r="D430" i="8"/>
  <c r="G430" i="8" s="1"/>
  <c r="H430" i="8" s="1"/>
  <c r="D431" i="8"/>
  <c r="G431" i="8" s="1"/>
  <c r="H431" i="8" s="1"/>
  <c r="D432" i="8"/>
  <c r="G432" i="8" s="1"/>
  <c r="H432" i="8" s="1"/>
  <c r="D433" i="8"/>
  <c r="D434" i="8"/>
  <c r="G434" i="8" s="1"/>
  <c r="H434" i="8" s="1"/>
  <c r="D435" i="8"/>
  <c r="G435" i="8" s="1"/>
  <c r="H435" i="8" s="1"/>
  <c r="D436" i="8"/>
  <c r="G436" i="8" s="1"/>
  <c r="H436" i="8" s="1"/>
  <c r="D437" i="8"/>
  <c r="D438" i="8"/>
  <c r="G438" i="8" s="1"/>
  <c r="H438" i="8" s="1"/>
  <c r="D439" i="8"/>
  <c r="G439" i="8" s="1"/>
  <c r="H439" i="8" s="1"/>
  <c r="D440" i="8"/>
  <c r="G440" i="8" s="1"/>
  <c r="H440" i="8" s="1"/>
  <c r="D441" i="8"/>
  <c r="G441" i="8" s="1"/>
  <c r="H441" i="8" s="1"/>
  <c r="D442" i="8"/>
  <c r="G442" i="8" s="1"/>
  <c r="H442" i="8" s="1"/>
  <c r="D443" i="8"/>
  <c r="D444" i="8"/>
  <c r="G444" i="8" s="1"/>
  <c r="H444" i="8" s="1"/>
  <c r="D445" i="8"/>
  <c r="G445" i="8" s="1"/>
  <c r="H445" i="8" s="1"/>
  <c r="D446" i="8"/>
  <c r="G446" i="8" s="1"/>
  <c r="H446" i="8" s="1"/>
  <c r="D447" i="8"/>
  <c r="D448" i="8"/>
  <c r="G448" i="8" s="1"/>
  <c r="H448" i="8" s="1"/>
  <c r="D449" i="8"/>
  <c r="G449" i="8" s="1"/>
  <c r="H449" i="8" s="1"/>
  <c r="D450" i="8"/>
  <c r="G450" i="8" s="1"/>
  <c r="H450" i="8" s="1"/>
  <c r="D451" i="8"/>
  <c r="G451" i="8" s="1"/>
  <c r="H451" i="8" s="1"/>
  <c r="D452" i="8"/>
  <c r="G452" i="8" s="1"/>
  <c r="H452" i="8" s="1"/>
  <c r="D453" i="8"/>
  <c r="D454" i="8"/>
  <c r="G454" i="8" s="1"/>
  <c r="H454" i="8" s="1"/>
  <c r="D455" i="8"/>
  <c r="G455" i="8" s="1"/>
  <c r="H455" i="8" s="1"/>
  <c r="D456" i="8"/>
  <c r="G456" i="8" s="1"/>
  <c r="H456" i="8" s="1"/>
  <c r="D457" i="8"/>
  <c r="G457" i="8" s="1"/>
  <c r="H457" i="8" s="1"/>
  <c r="D458" i="8"/>
  <c r="G458" i="8" s="1"/>
  <c r="H458" i="8" s="1"/>
  <c r="D459" i="8"/>
  <c r="G459" i="8" s="1"/>
  <c r="H459" i="8" s="1"/>
  <c r="D460" i="8"/>
  <c r="G460" i="8" s="1"/>
  <c r="H460" i="8" s="1"/>
  <c r="D461" i="8"/>
  <c r="G461" i="8" s="1"/>
  <c r="H461" i="8" s="1"/>
  <c r="D462" i="8"/>
  <c r="G462" i="8" s="1"/>
  <c r="H462" i="8" s="1"/>
  <c r="D463" i="8"/>
  <c r="D464" i="8"/>
  <c r="G464" i="8" s="1"/>
  <c r="H464" i="8" s="1"/>
  <c r="D465" i="8"/>
  <c r="G465" i="8" s="1"/>
  <c r="H465" i="8" s="1"/>
  <c r="D466" i="8"/>
  <c r="G466" i="8" s="1"/>
  <c r="H466" i="8" s="1"/>
  <c r="D467" i="8"/>
  <c r="G467" i="8" s="1"/>
  <c r="H467" i="8" s="1"/>
  <c r="D468" i="8"/>
  <c r="G468" i="8" s="1"/>
  <c r="H468" i="8" s="1"/>
  <c r="D469" i="8"/>
  <c r="G469" i="8" s="1"/>
  <c r="H469" i="8" s="1"/>
  <c r="D470" i="8"/>
  <c r="G470" i="8" s="1"/>
  <c r="H470" i="8" s="1"/>
  <c r="D471" i="8"/>
  <c r="G471" i="8" s="1"/>
  <c r="H471" i="8" s="1"/>
  <c r="D472" i="8"/>
  <c r="G472" i="8" s="1"/>
  <c r="H472" i="8" s="1"/>
  <c r="D473" i="8"/>
  <c r="D474" i="8"/>
  <c r="G474" i="8" s="1"/>
  <c r="H474" i="8" s="1"/>
  <c r="D475" i="8"/>
  <c r="G475" i="8" s="1"/>
  <c r="H475" i="8" s="1"/>
  <c r="D476" i="8"/>
  <c r="G476" i="8" s="1"/>
  <c r="H476" i="8" s="1"/>
  <c r="D477" i="8"/>
  <c r="G477" i="8" s="1"/>
  <c r="H477" i="8" s="1"/>
  <c r="D478" i="8"/>
  <c r="G478" i="8" s="1"/>
  <c r="H478" i="8" s="1"/>
  <c r="D479" i="8"/>
  <c r="G479" i="8" s="1"/>
  <c r="H479" i="8" s="1"/>
  <c r="D480" i="8"/>
  <c r="G480" i="8" s="1"/>
  <c r="H480" i="8" s="1"/>
  <c r="D481" i="8"/>
  <c r="G481" i="8" s="1"/>
  <c r="H481" i="8" s="1"/>
  <c r="D482" i="8"/>
  <c r="G482" i="8" s="1"/>
  <c r="H482" i="8" s="1"/>
  <c r="D483" i="8"/>
  <c r="D484" i="8"/>
  <c r="G484" i="8" s="1"/>
  <c r="H484" i="8" s="1"/>
  <c r="D485" i="8"/>
  <c r="G485" i="8" s="1"/>
  <c r="H485" i="8" s="1"/>
  <c r="D486" i="8"/>
  <c r="G486" i="8" s="1"/>
  <c r="H486" i="8" s="1"/>
  <c r="D487" i="8"/>
  <c r="G487" i="8" s="1"/>
  <c r="H487" i="8" s="1"/>
  <c r="D488" i="8"/>
  <c r="G488" i="8" s="1"/>
  <c r="H488" i="8" s="1"/>
  <c r="D489" i="8"/>
  <c r="G489" i="8" s="1"/>
  <c r="H489" i="8" s="1"/>
  <c r="D490" i="8"/>
  <c r="G490" i="8" s="1"/>
  <c r="H490" i="8" s="1"/>
  <c r="D491" i="8"/>
  <c r="G491" i="8" s="1"/>
  <c r="H491" i="8" s="1"/>
  <c r="D492" i="8"/>
  <c r="G492" i="8" s="1"/>
  <c r="H492" i="8" s="1"/>
  <c r="D493" i="8"/>
  <c r="D494" i="8"/>
  <c r="G494" i="8" s="1"/>
  <c r="H494" i="8" s="1"/>
  <c r="D495" i="8"/>
  <c r="G495" i="8" s="1"/>
  <c r="H495" i="8" s="1"/>
  <c r="D496" i="8"/>
  <c r="G496" i="8" s="1"/>
  <c r="H496" i="8" s="1"/>
  <c r="D497" i="8"/>
  <c r="G497" i="8" s="1"/>
  <c r="H497" i="8" s="1"/>
  <c r="D498" i="8"/>
  <c r="G498" i="8" s="1"/>
  <c r="H498" i="8" s="1"/>
  <c r="D499" i="8"/>
  <c r="G499" i="8" s="1"/>
  <c r="H499" i="8" s="1"/>
  <c r="D500" i="8"/>
  <c r="G500" i="8" s="1"/>
  <c r="H500" i="8" s="1"/>
  <c r="D501" i="8"/>
  <c r="G501" i="8" s="1"/>
  <c r="H501" i="8" s="1"/>
  <c r="D502" i="8"/>
  <c r="G502" i="8" s="1"/>
  <c r="H502" i="8" s="1"/>
  <c r="D503" i="8"/>
  <c r="G503" i="8" s="1"/>
  <c r="H503" i="8" s="1"/>
  <c r="D504" i="8"/>
  <c r="G504" i="8" s="1"/>
  <c r="H504" i="8" s="1"/>
  <c r="D505" i="8"/>
  <c r="G505" i="8" s="1"/>
  <c r="H505" i="8" s="1"/>
  <c r="D506" i="8"/>
  <c r="G506" i="8" s="1"/>
  <c r="H506" i="8" s="1"/>
  <c r="D507" i="8"/>
  <c r="G507" i="8" s="1"/>
  <c r="H507" i="8" s="1"/>
  <c r="D508" i="8"/>
  <c r="G508" i="8" s="1"/>
  <c r="H508" i="8" s="1"/>
  <c r="D509" i="8"/>
  <c r="G509" i="8" s="1"/>
  <c r="H509" i="8" s="1"/>
  <c r="D510" i="8"/>
  <c r="G510" i="8" s="1"/>
  <c r="H510" i="8" s="1"/>
  <c r="D511" i="8"/>
  <c r="G511" i="8" s="1"/>
  <c r="H511" i="8" s="1"/>
  <c r="D512" i="8"/>
  <c r="G512" i="8" s="1"/>
  <c r="H512" i="8" s="1"/>
  <c r="D513" i="8"/>
  <c r="D514" i="8"/>
  <c r="G514" i="8" s="1"/>
  <c r="H514" i="8" s="1"/>
  <c r="D515" i="8"/>
  <c r="G515" i="8" s="1"/>
  <c r="H515" i="8" s="1"/>
  <c r="D516" i="8"/>
  <c r="G516" i="8" s="1"/>
  <c r="H516" i="8" s="1"/>
  <c r="D517" i="8"/>
  <c r="G517" i="8" s="1"/>
  <c r="H517" i="8" s="1"/>
  <c r="D518" i="8"/>
  <c r="G518" i="8" s="1"/>
  <c r="H518" i="8" s="1"/>
  <c r="D519" i="8"/>
  <c r="G519" i="8" s="1"/>
  <c r="H519" i="8" s="1"/>
  <c r="D520" i="8"/>
  <c r="G520" i="8" s="1"/>
  <c r="H520" i="8" s="1"/>
  <c r="D521" i="8"/>
  <c r="D522" i="8"/>
  <c r="D59" i="8"/>
  <c r="G59" i="8" s="1"/>
  <c r="H59" i="8" s="1"/>
  <c r="D60" i="8"/>
  <c r="G60" i="8" s="1"/>
  <c r="H60" i="8" s="1"/>
  <c r="D61" i="8"/>
  <c r="G61" i="8" s="1"/>
  <c r="H61" i="8" s="1"/>
  <c r="D62" i="8"/>
  <c r="G62" i="8" s="1"/>
  <c r="H62" i="8" s="1"/>
  <c r="D63" i="8"/>
  <c r="D64" i="8"/>
  <c r="G64" i="8" s="1"/>
  <c r="H64" i="8" s="1"/>
  <c r="D65" i="8"/>
  <c r="G65" i="8" s="1"/>
  <c r="H65" i="8" s="1"/>
  <c r="D33" i="8"/>
  <c r="G33" i="8" s="1"/>
  <c r="H33" i="8" s="1"/>
  <c r="D34" i="8"/>
  <c r="G34" i="8" s="1"/>
  <c r="H34" i="8" s="1"/>
  <c r="D35" i="8"/>
  <c r="G35" i="8" s="1"/>
  <c r="H35" i="8" s="1"/>
  <c r="D36" i="8"/>
  <c r="D37" i="8"/>
  <c r="G37" i="8" s="1"/>
  <c r="H37" i="8" s="1"/>
  <c r="D38" i="8"/>
  <c r="G38" i="8" s="1"/>
  <c r="H38" i="8" s="1"/>
  <c r="D39" i="8"/>
  <c r="G39" i="8" s="1"/>
  <c r="H39" i="8" s="1"/>
  <c r="D40" i="8"/>
  <c r="D41" i="8"/>
  <c r="G41" i="8" s="1"/>
  <c r="H41" i="8" s="1"/>
  <c r="D42" i="8"/>
  <c r="G42" i="8" s="1"/>
  <c r="H42" i="8" s="1"/>
  <c r="D43" i="8"/>
  <c r="G43" i="8" s="1"/>
  <c r="H43" i="8" s="1"/>
  <c r="D44" i="8"/>
  <c r="G44" i="8" s="1"/>
  <c r="H44" i="8" s="1"/>
  <c r="D45" i="8"/>
  <c r="G45" i="8" s="1"/>
  <c r="H45" i="8" s="1"/>
  <c r="D46" i="8"/>
  <c r="D47" i="8"/>
  <c r="G47" i="8" s="1"/>
  <c r="H47" i="8" s="1"/>
  <c r="D48" i="8"/>
  <c r="G48" i="8" s="1"/>
  <c r="H48" i="8" s="1"/>
  <c r="D49" i="8"/>
  <c r="G49" i="8" s="1"/>
  <c r="H49" i="8" s="1"/>
  <c r="D50" i="8"/>
  <c r="D51" i="8"/>
  <c r="G51" i="8" s="1"/>
  <c r="H51" i="8" s="1"/>
  <c r="D52" i="8"/>
  <c r="G52" i="8" s="1"/>
  <c r="H52" i="8" s="1"/>
  <c r="D53" i="8"/>
  <c r="G53" i="8" s="1"/>
  <c r="H53" i="8" s="1"/>
  <c r="D54" i="8"/>
  <c r="G54" i="8" s="1"/>
  <c r="H54" i="8" s="1"/>
  <c r="D55" i="8"/>
  <c r="G55" i="8" s="1"/>
  <c r="H55" i="8" s="1"/>
  <c r="D56" i="8"/>
  <c r="D57" i="8"/>
  <c r="G57" i="8" s="1"/>
  <c r="H57" i="8" s="1"/>
  <c r="D58" i="8"/>
  <c r="G58" i="8" s="1"/>
  <c r="H58" i="8" s="1"/>
  <c r="D26" i="8"/>
  <c r="G26" i="8" s="1"/>
  <c r="H26" i="8" s="1"/>
  <c r="D27" i="8"/>
  <c r="G27" i="8" s="1"/>
  <c r="H27" i="8" s="1"/>
  <c r="D28" i="8"/>
  <c r="G28" i="8" s="1"/>
  <c r="H28" i="8" s="1"/>
  <c r="D29" i="8"/>
  <c r="G29" i="8" s="1"/>
  <c r="H29" i="8" s="1"/>
  <c r="D30" i="8"/>
  <c r="G30" i="8" s="1"/>
  <c r="H30" i="8" s="1"/>
  <c r="D31" i="8"/>
  <c r="G31" i="8" s="1"/>
  <c r="H31" i="8" s="1"/>
  <c r="D32" i="8"/>
  <c r="G32" i="8" s="1"/>
  <c r="H32" i="8" s="1"/>
  <c r="D8" i="8"/>
  <c r="G8" i="8" s="1"/>
  <c r="H8" i="8" s="1"/>
  <c r="D9" i="8"/>
  <c r="G9" i="8" s="1"/>
  <c r="H9" i="8" s="1"/>
  <c r="D10" i="8"/>
  <c r="G10" i="8" s="1"/>
  <c r="H10" i="8" s="1"/>
  <c r="D11" i="8"/>
  <c r="G11" i="8" s="1"/>
  <c r="H11" i="8" s="1"/>
  <c r="D12" i="8"/>
  <c r="D13" i="8"/>
  <c r="G13" i="8" s="1"/>
  <c r="H13" i="8" s="1"/>
  <c r="D14" i="8"/>
  <c r="G14" i="8" s="1"/>
  <c r="H14" i="8" s="1"/>
  <c r="D15" i="8"/>
  <c r="G15" i="8" s="1"/>
  <c r="H15" i="8" s="1"/>
  <c r="D16" i="8"/>
  <c r="G16" i="8" s="1"/>
  <c r="H16" i="8" s="1"/>
  <c r="D17" i="8"/>
  <c r="G17" i="8" s="1"/>
  <c r="H17" i="8" s="1"/>
  <c r="D18" i="8"/>
  <c r="G18" i="8" s="1"/>
  <c r="H18" i="8" s="1"/>
  <c r="D19" i="8"/>
  <c r="G19" i="8" s="1"/>
  <c r="H19" i="8" s="1"/>
  <c r="D20" i="8"/>
  <c r="G20" i="8" s="1"/>
  <c r="H20" i="8" s="1"/>
  <c r="D21" i="8"/>
  <c r="G21" i="8" s="1"/>
  <c r="H21" i="8" s="1"/>
  <c r="D22" i="8"/>
  <c r="G22" i="8" s="1"/>
  <c r="H22" i="8" s="1"/>
  <c r="D23" i="8"/>
  <c r="G23" i="8" s="1"/>
  <c r="H23" i="8" s="1"/>
  <c r="D24" i="8"/>
  <c r="G24" i="8" s="1"/>
  <c r="H24" i="8" s="1"/>
  <c r="D25" i="8"/>
  <c r="G25" i="8" s="1"/>
  <c r="H25" i="8" s="1"/>
  <c r="D4" i="8"/>
  <c r="G4" i="8" s="1"/>
  <c r="H4" i="8" s="1"/>
  <c r="D5" i="8"/>
  <c r="G5" i="8" s="1"/>
  <c r="H5" i="8" s="1"/>
  <c r="D6" i="8"/>
  <c r="D7" i="8"/>
  <c r="G7" i="8" s="1"/>
  <c r="H7" i="8" s="1"/>
  <c r="D3" i="8"/>
  <c r="A11" i="22"/>
  <c r="B4" i="23"/>
  <c r="B1" i="23"/>
  <c r="J50" i="22"/>
  <c r="J51" i="22"/>
  <c r="J52" i="22"/>
  <c r="J53" i="22"/>
  <c r="J54" i="22"/>
  <c r="J55" i="22"/>
  <c r="A51" i="22"/>
  <c r="A52" i="22"/>
  <c r="A53" i="22"/>
  <c r="A54" i="22"/>
  <c r="A55" i="22"/>
  <c r="J36" i="22"/>
  <c r="J37" i="22"/>
  <c r="J38" i="22"/>
  <c r="J39" i="22"/>
  <c r="J40" i="22"/>
  <c r="J41" i="22"/>
  <c r="J42" i="22"/>
  <c r="J43" i="22"/>
  <c r="I44" i="22"/>
  <c r="H44" i="22"/>
  <c r="G44" i="22"/>
  <c r="F44" i="22"/>
  <c r="E44" i="22"/>
  <c r="D44" i="22"/>
  <c r="C44" i="22"/>
  <c r="A43" i="22"/>
  <c r="A42" i="22"/>
  <c r="A41" i="22"/>
  <c r="A40" i="22"/>
  <c r="A39" i="22"/>
  <c r="A38" i="22"/>
  <c r="A37" i="22"/>
  <c r="A36" i="22"/>
  <c r="J35" i="22"/>
  <c r="A35" i="22"/>
  <c r="J34" i="22"/>
  <c r="J23" i="22"/>
  <c r="J24" i="22"/>
  <c r="J25" i="22"/>
  <c r="J26" i="22"/>
  <c r="J27" i="22"/>
  <c r="A27" i="22"/>
  <c r="A26" i="22"/>
  <c r="A25" i="22"/>
  <c r="A24" i="22"/>
  <c r="A23" i="22"/>
  <c r="J17" i="22"/>
  <c r="A17" i="22"/>
  <c r="G98" i="8" l="1"/>
  <c r="H98" i="8" s="1"/>
  <c r="G88" i="8"/>
  <c r="H88" i="8" s="1"/>
  <c r="G78" i="8"/>
  <c r="H78" i="8" s="1"/>
  <c r="G68" i="8"/>
  <c r="H68" i="8" s="1"/>
  <c r="G247" i="8"/>
  <c r="H247" i="8" s="1"/>
  <c r="G207" i="8"/>
  <c r="H207" i="8" s="1"/>
  <c r="G157" i="8"/>
  <c r="H157" i="8" s="1"/>
  <c r="G107" i="8"/>
  <c r="H107" i="8" s="1"/>
  <c r="G285" i="8"/>
  <c r="H285" i="8" s="1"/>
  <c r="G265" i="8"/>
  <c r="H265" i="8" s="1"/>
  <c r="G255" i="8"/>
  <c r="H255" i="8" s="1"/>
  <c r="G245" i="8"/>
  <c r="H245" i="8" s="1"/>
  <c r="G74" i="8"/>
  <c r="H74" i="8" s="1"/>
  <c r="G113" i="8"/>
  <c r="H113" i="8" s="1"/>
  <c r="G103" i="8"/>
  <c r="H103" i="8" s="1"/>
  <c r="G93" i="8"/>
  <c r="H93" i="8" s="1"/>
  <c r="G83" i="8"/>
  <c r="H83" i="8" s="1"/>
  <c r="G73" i="8"/>
  <c r="H73" i="8" s="1"/>
  <c r="G171" i="8"/>
  <c r="H171" i="8" s="1"/>
  <c r="G161" i="8"/>
  <c r="H161" i="8" s="1"/>
  <c r="G151" i="8"/>
  <c r="H151" i="8" s="1"/>
  <c r="G141" i="8"/>
  <c r="H141" i="8" s="1"/>
  <c r="G120" i="8"/>
  <c r="H120" i="8" s="1"/>
  <c r="G110" i="8"/>
  <c r="H110" i="8" s="1"/>
  <c r="G100" i="8"/>
  <c r="H100" i="8" s="1"/>
  <c r="G90" i="8"/>
  <c r="H90" i="8" s="1"/>
  <c r="G80" i="8"/>
  <c r="H80" i="8" s="1"/>
  <c r="G70" i="8"/>
  <c r="H70" i="8" s="1"/>
  <c r="G179" i="8"/>
  <c r="H179" i="8" s="1"/>
  <c r="G129" i="8"/>
  <c r="H129" i="8" s="1"/>
  <c r="G79" i="8"/>
  <c r="H79" i="8" s="1"/>
  <c r="G149" i="8"/>
  <c r="H149" i="8" s="1"/>
  <c r="G127" i="8"/>
  <c r="H127" i="8" s="1"/>
  <c r="G99" i="8"/>
  <c r="H99" i="8" s="1"/>
  <c r="G77" i="8"/>
  <c r="H77" i="8" s="1"/>
  <c r="G2" i="8"/>
  <c r="H2" i="8" s="1"/>
  <c r="G12" i="8"/>
  <c r="H12" i="8" s="1"/>
  <c r="G50" i="8"/>
  <c r="H50" i="8" s="1"/>
  <c r="G40" i="8"/>
  <c r="H40" i="8" s="1"/>
  <c r="G297" i="8"/>
  <c r="H297" i="8" s="1"/>
  <c r="G287" i="8"/>
  <c r="H287" i="8" s="1"/>
  <c r="G277" i="8"/>
  <c r="H277" i="8" s="1"/>
  <c r="G493" i="8"/>
  <c r="H493" i="8" s="1"/>
  <c r="G275" i="8"/>
  <c r="H275" i="8" s="1"/>
  <c r="G267" i="8"/>
  <c r="H267" i="8" s="1"/>
  <c r="G117" i="8"/>
  <c r="H117" i="8" s="1"/>
  <c r="G89" i="8"/>
  <c r="H89" i="8" s="1"/>
  <c r="G67" i="8"/>
  <c r="H67" i="8" s="1"/>
  <c r="G63" i="8"/>
  <c r="H63" i="8" s="1"/>
  <c r="G257" i="8"/>
  <c r="H257" i="8" s="1"/>
  <c r="G72" i="8"/>
  <c r="H72" i="8" s="1"/>
  <c r="G237" i="8"/>
  <c r="H237" i="8" s="1"/>
  <c r="G209" i="8"/>
  <c r="H209" i="8" s="1"/>
  <c r="G187" i="8"/>
  <c r="H187" i="8" s="1"/>
  <c r="G159" i="8"/>
  <c r="H159" i="8" s="1"/>
  <c r="G109" i="8"/>
  <c r="H109" i="8" s="1"/>
  <c r="G87" i="8"/>
  <c r="H87" i="8" s="1"/>
  <c r="G131" i="8"/>
  <c r="H131" i="8" s="1"/>
  <c r="G121" i="8"/>
  <c r="H121" i="8" s="1"/>
  <c r="G111" i="8"/>
  <c r="H111" i="8" s="1"/>
  <c r="G101" i="8"/>
  <c r="H101" i="8" s="1"/>
  <c r="G91" i="8"/>
  <c r="H91" i="8" s="1"/>
  <c r="G81" i="8"/>
  <c r="H81" i="8" s="1"/>
  <c r="G71" i="8"/>
  <c r="H71" i="8" s="1"/>
  <c r="G259" i="8"/>
  <c r="H259" i="8" s="1"/>
  <c r="G249" i="8"/>
  <c r="H249" i="8" s="1"/>
  <c r="G324" i="8"/>
  <c r="H324" i="8" s="1"/>
  <c r="G314" i="8"/>
  <c r="H314" i="8" s="1"/>
  <c r="G341" i="8"/>
  <c r="H341" i="8" s="1"/>
  <c r="G447" i="8"/>
  <c r="H447" i="8" s="1"/>
  <c r="G437" i="8"/>
  <c r="H437" i="8" s="1"/>
  <c r="G427" i="8"/>
  <c r="H427" i="8" s="1"/>
  <c r="G417" i="8"/>
  <c r="H417" i="8" s="1"/>
  <c r="G407" i="8"/>
  <c r="H407" i="8" s="1"/>
  <c r="G56" i="8"/>
  <c r="H56" i="8" s="1"/>
  <c r="G46" i="8"/>
  <c r="H46" i="8" s="1"/>
  <c r="G36" i="8"/>
  <c r="H36" i="8" s="1"/>
  <c r="G6" i="8"/>
  <c r="H6" i="8" s="1"/>
  <c r="G264" i="8"/>
  <c r="H264" i="8" s="1"/>
  <c r="G254" i="8"/>
  <c r="H254" i="8" s="1"/>
  <c r="G244" i="8"/>
  <c r="H244" i="8" s="1"/>
  <c r="G394" i="8"/>
  <c r="H394" i="8" s="1"/>
  <c r="G361" i="8"/>
  <c r="H361" i="8" s="1"/>
  <c r="G336" i="8"/>
  <c r="H336" i="8" s="1"/>
  <c r="G338" i="8"/>
  <c r="H338" i="8" s="1"/>
  <c r="G235" i="8"/>
  <c r="H235" i="8" s="1"/>
  <c r="G225" i="8"/>
  <c r="H225" i="8" s="1"/>
  <c r="G215" i="8"/>
  <c r="H215" i="8" s="1"/>
  <c r="G195" i="8"/>
  <c r="H195" i="8" s="1"/>
  <c r="G165" i="8"/>
  <c r="H165" i="8" s="1"/>
  <c r="G145" i="8"/>
  <c r="H145" i="8" s="1"/>
  <c r="G125" i="8"/>
  <c r="H125" i="8" s="1"/>
  <c r="G95" i="8"/>
  <c r="H95" i="8" s="1"/>
  <c r="G243" i="8"/>
  <c r="H243" i="8" s="1"/>
  <c r="G205" i="8"/>
  <c r="H205" i="8" s="1"/>
  <c r="G185" i="8"/>
  <c r="H185" i="8" s="1"/>
  <c r="G175" i="8"/>
  <c r="H175" i="8" s="1"/>
  <c r="G155" i="8"/>
  <c r="H155" i="8" s="1"/>
  <c r="G135" i="8"/>
  <c r="H135" i="8" s="1"/>
  <c r="G115" i="8"/>
  <c r="H115" i="8" s="1"/>
  <c r="G105" i="8"/>
  <c r="H105" i="8" s="1"/>
  <c r="G85" i="8"/>
  <c r="H85" i="8" s="1"/>
  <c r="G75" i="8"/>
  <c r="H75" i="8" s="1"/>
  <c r="G263" i="8"/>
  <c r="H263" i="8" s="1"/>
  <c r="G253" i="8"/>
  <c r="H253" i="8" s="1"/>
  <c r="G393" i="8"/>
  <c r="H393" i="8" s="1"/>
  <c r="G3" i="8"/>
  <c r="H3" i="8" s="1"/>
  <c r="G403" i="8"/>
  <c r="H403" i="8" s="1"/>
  <c r="G513" i="8"/>
  <c r="H513" i="8" s="1"/>
  <c r="G473" i="8"/>
  <c r="H473" i="8" s="1"/>
  <c r="G433" i="8"/>
  <c r="H433" i="8" s="1"/>
  <c r="G327" i="8"/>
  <c r="H327" i="8" s="1"/>
  <c r="G317" i="8"/>
  <c r="H317" i="8" s="1"/>
  <c r="G307" i="8"/>
  <c r="H307" i="8" s="1"/>
  <c r="G483" i="8"/>
  <c r="H483" i="8" s="1"/>
  <c r="G463" i="8"/>
  <c r="H463" i="8" s="1"/>
  <c r="G453" i="8"/>
  <c r="H453" i="8" s="1"/>
  <c r="G443" i="8"/>
  <c r="H443" i="8" s="1"/>
  <c r="G423" i="8"/>
  <c r="H423" i="8" s="1"/>
  <c r="G397" i="8"/>
  <c r="H397" i="8" s="1"/>
  <c r="G386" i="8"/>
  <c r="H386" i="8" s="1"/>
  <c r="G370" i="8"/>
  <c r="H370" i="8" s="1"/>
  <c r="G352" i="8"/>
  <c r="H352" i="8" s="1"/>
  <c r="G368" i="8"/>
  <c r="H368" i="8" s="1"/>
  <c r="G350" i="8"/>
  <c r="H350" i="8" s="1"/>
  <c r="G333" i="8"/>
  <c r="H333" i="8" s="1"/>
  <c r="G349" i="8"/>
  <c r="H349" i="8" s="1"/>
  <c r="G380" i="8"/>
  <c r="H380" i="8" s="1"/>
  <c r="G362" i="8"/>
  <c r="H362" i="8" s="1"/>
  <c r="G348" i="8"/>
  <c r="H348" i="8" s="1"/>
  <c r="G402" i="8"/>
  <c r="H402" i="8" s="1"/>
  <c r="G392" i="8"/>
  <c r="H392" i="8" s="1"/>
  <c r="G379" i="8"/>
  <c r="H379" i="8" s="1"/>
  <c r="G346" i="8"/>
  <c r="H346" i="8" s="1"/>
  <c r="G360" i="8"/>
  <c r="H360" i="8" s="1"/>
  <c r="G342" i="8"/>
  <c r="H342" i="8" s="1"/>
  <c r="G376" i="8"/>
  <c r="H376" i="8" s="1"/>
  <c r="G359" i="8"/>
  <c r="H359" i="8" s="1"/>
  <c r="G522" i="8"/>
  <c r="H522" i="8" s="1"/>
  <c r="G521" i="8"/>
  <c r="H521" i="8" s="1"/>
  <c r="G340" i="8"/>
  <c r="H340" i="8" s="1"/>
  <c r="G339" i="8"/>
  <c r="H339" i="8" s="1"/>
  <c r="G387" i="8"/>
  <c r="H387" i="8" s="1"/>
  <c r="G377" i="8"/>
  <c r="H377" i="8" s="1"/>
  <c r="G367" i="8"/>
  <c r="H367" i="8" s="1"/>
  <c r="G357" i="8"/>
  <c r="H357" i="8" s="1"/>
  <c r="G347" i="8"/>
  <c r="H347" i="8" s="1"/>
  <c r="G337" i="8"/>
  <c r="H337" i="8" s="1"/>
  <c r="G385" i="8"/>
  <c r="H385" i="8" s="1"/>
  <c r="G375" i="8"/>
  <c r="H375" i="8" s="1"/>
  <c r="G365" i="8"/>
  <c r="H365" i="8" s="1"/>
  <c r="G355" i="8"/>
  <c r="H355" i="8" s="1"/>
  <c r="G345" i="8"/>
  <c r="H345" i="8" s="1"/>
  <c r="G335" i="8"/>
  <c r="H335" i="8" s="1"/>
  <c r="G374" i="8"/>
  <c r="H374" i="8" s="1"/>
  <c r="G364" i="8"/>
  <c r="H364" i="8" s="1"/>
  <c r="G354" i="8"/>
  <c r="H354" i="8" s="1"/>
  <c r="G344" i="8"/>
  <c r="H344" i="8" s="1"/>
  <c r="G334" i="8"/>
  <c r="H334" i="8" s="1"/>
  <c r="G383" i="8"/>
  <c r="H383" i="8" s="1"/>
  <c r="G373" i="8"/>
  <c r="H373" i="8" s="1"/>
  <c r="G363" i="8"/>
  <c r="H363" i="8" s="1"/>
  <c r="G353" i="8"/>
  <c r="H353" i="8" s="1"/>
  <c r="G343" i="8"/>
  <c r="H343" i="8" s="1"/>
  <c r="J47" i="22"/>
  <c r="J48" i="22"/>
  <c r="J49" i="22"/>
  <c r="J56" i="22"/>
  <c r="J46" i="22"/>
  <c r="J28" i="22"/>
  <c r="J29" i="22"/>
  <c r="J30" i="22"/>
  <c r="J31" i="22"/>
  <c r="J22" i="22"/>
  <c r="J10" i="22"/>
  <c r="J11" i="22"/>
  <c r="J12" i="22"/>
  <c r="J13" i="22"/>
  <c r="J14" i="22"/>
  <c r="J15" i="22"/>
  <c r="J16" i="22"/>
  <c r="J18" i="22"/>
  <c r="J9" i="22"/>
  <c r="I57" i="22"/>
  <c r="I32" i="22"/>
  <c r="I19" i="22"/>
  <c r="C77" i="9"/>
  <c r="H57" i="22"/>
  <c r="G57" i="22"/>
  <c r="F57" i="22"/>
  <c r="E57" i="22"/>
  <c r="D57" i="22"/>
  <c r="C57" i="22"/>
  <c r="D32" i="22"/>
  <c r="E32" i="22"/>
  <c r="F32" i="22"/>
  <c r="G32" i="22"/>
  <c r="H32" i="22"/>
  <c r="C32" i="22"/>
  <c r="E19" i="22"/>
  <c r="F19" i="22"/>
  <c r="G19" i="22"/>
  <c r="H19" i="22"/>
  <c r="D19" i="22"/>
  <c r="C19" i="22"/>
  <c r="A56" i="22"/>
  <c r="A49" i="22"/>
  <c r="A48" i="22"/>
  <c r="A47" i="22"/>
  <c r="A46" i="22"/>
  <c r="A34" i="22"/>
  <c r="A31" i="22"/>
  <c r="A30" i="22"/>
  <c r="A29" i="22"/>
  <c r="A28" i="22"/>
  <c r="A22" i="22"/>
  <c r="A18" i="22"/>
  <c r="A16" i="22"/>
  <c r="A15" i="22"/>
  <c r="A14" i="22"/>
  <c r="A13" i="22"/>
  <c r="A12" i="22"/>
  <c r="A10" i="22"/>
  <c r="A9" i="22"/>
  <c r="B1" i="22"/>
  <c r="B4" i="22"/>
  <c r="I76" i="19"/>
  <c r="I77" i="19"/>
  <c r="I75" i="19"/>
  <c r="I67" i="19"/>
  <c r="I68" i="19"/>
  <c r="I69" i="19"/>
  <c r="I70" i="19"/>
  <c r="I66" i="19"/>
  <c r="I55" i="19"/>
  <c r="I56" i="19"/>
  <c r="I57" i="19"/>
  <c r="I58" i="19"/>
  <c r="I59" i="19"/>
  <c r="I60" i="19"/>
  <c r="I61" i="19"/>
  <c r="I62" i="19"/>
  <c r="I63" i="19"/>
  <c r="I54" i="19"/>
  <c r="I49" i="19"/>
  <c r="I42" i="19"/>
  <c r="I43" i="19"/>
  <c r="I44" i="19"/>
  <c r="I45" i="19"/>
  <c r="I46" i="19"/>
  <c r="I47" i="19"/>
  <c r="I48" i="19"/>
  <c r="I41" i="19"/>
  <c r="I26" i="19"/>
  <c r="I27" i="19"/>
  <c r="I28" i="19"/>
  <c r="I29" i="19"/>
  <c r="I30" i="19"/>
  <c r="I31" i="19"/>
  <c r="I32" i="19"/>
  <c r="I33" i="19"/>
  <c r="I34" i="19"/>
  <c r="I35" i="19"/>
  <c r="I36" i="19"/>
  <c r="I25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9" i="19"/>
  <c r="J44" i="22" l="1"/>
  <c r="J32" i="22"/>
  <c r="J19" i="22"/>
  <c r="J57" i="22"/>
  <c r="G41" i="19"/>
  <c r="H41" i="19"/>
  <c r="G42" i="19"/>
  <c r="H42" i="19"/>
  <c r="I50" i="19"/>
  <c r="G43" i="19"/>
  <c r="G50" i="19" s="1"/>
  <c r="H43" i="19"/>
  <c r="H50" i="19" s="1"/>
  <c r="G44" i="19"/>
  <c r="H44" i="19"/>
  <c r="G45" i="19"/>
  <c r="H45" i="19"/>
  <c r="G46" i="19"/>
  <c r="H46" i="19"/>
  <c r="G47" i="19"/>
  <c r="H47" i="19"/>
  <c r="G48" i="19"/>
  <c r="H48" i="19"/>
  <c r="G49" i="19"/>
  <c r="H49" i="19"/>
  <c r="A55" i="19" l="1"/>
  <c r="A54" i="19"/>
  <c r="H2" i="20" a="1"/>
  <c r="H2" i="20" s="1"/>
  <c r="A62" i="19"/>
  <c r="A67" i="19"/>
  <c r="A68" i="19"/>
  <c r="A69" i="19"/>
  <c r="A70" i="19"/>
  <c r="A66" i="19"/>
  <c r="A56" i="19"/>
  <c r="A57" i="19"/>
  <c r="A58" i="19"/>
  <c r="A59" i="19"/>
  <c r="A60" i="19"/>
  <c r="A61" i="19"/>
  <c r="A63" i="19"/>
  <c r="J46" i="19"/>
  <c r="J47" i="19"/>
  <c r="J48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9" i="19"/>
  <c r="G72" i="19"/>
  <c r="E92" i="9"/>
  <c r="E93" i="9"/>
  <c r="E80" i="9"/>
  <c r="E67" i="9"/>
  <c r="E54" i="9"/>
  <c r="E41" i="9"/>
  <c r="E25" i="9"/>
  <c r="B1" i="19"/>
  <c r="B1" i="9"/>
  <c r="H6" i="19"/>
  <c r="H33" i="19" s="1"/>
  <c r="I6" i="19"/>
  <c r="J6" i="19"/>
  <c r="J42" i="19" s="1"/>
  <c r="A42" i="19"/>
  <c r="A43" i="19"/>
  <c r="A44" i="19"/>
  <c r="A45" i="19"/>
  <c r="A46" i="19"/>
  <c r="A47" i="19"/>
  <c r="A48" i="19"/>
  <c r="A49" i="19"/>
  <c r="A41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6" i="19"/>
  <c r="A27" i="19"/>
  <c r="A28" i="19"/>
  <c r="A29" i="19"/>
  <c r="A30" i="19"/>
  <c r="A31" i="19"/>
  <c r="A32" i="19"/>
  <c r="A33" i="19"/>
  <c r="A34" i="19"/>
  <c r="A35" i="19"/>
  <c r="A36" i="19"/>
  <c r="A25" i="19"/>
  <c r="A9" i="19"/>
  <c r="G64" i="19"/>
  <c r="G71" i="19" s="1"/>
  <c r="I23" i="15"/>
  <c r="I36" i="15"/>
  <c r="I60" i="15"/>
  <c r="I70" i="15"/>
  <c r="B4" i="19"/>
  <c r="C50" i="19"/>
  <c r="C37" i="19"/>
  <c r="C23" i="19"/>
  <c r="D6" i="9"/>
  <c r="D37" i="9" s="1"/>
  <c r="E6" i="9"/>
  <c r="E11" i="9" s="1"/>
  <c r="F6" i="9"/>
  <c r="F23" i="9" s="1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C23" i="9"/>
  <c r="A25" i="9"/>
  <c r="A26" i="9"/>
  <c r="A27" i="9"/>
  <c r="A28" i="9"/>
  <c r="A29" i="9"/>
  <c r="A30" i="9"/>
  <c r="A31" i="9"/>
  <c r="A32" i="9"/>
  <c r="E32" i="9"/>
  <c r="A33" i="9"/>
  <c r="E33" i="9"/>
  <c r="A34" i="9"/>
  <c r="E34" i="9"/>
  <c r="A35" i="9"/>
  <c r="E35" i="9"/>
  <c r="A36" i="9"/>
  <c r="E36" i="9"/>
  <c r="C37" i="9"/>
  <c r="I37" i="15" l="1"/>
  <c r="J45" i="19"/>
  <c r="J44" i="19"/>
  <c r="H36" i="19"/>
  <c r="H28" i="19"/>
  <c r="H32" i="19"/>
  <c r="J49" i="19"/>
  <c r="H30" i="19"/>
  <c r="H25" i="19"/>
  <c r="H29" i="19"/>
  <c r="H72" i="19" s="1"/>
  <c r="H35" i="19"/>
  <c r="H27" i="19"/>
  <c r="H34" i="19"/>
  <c r="H26" i="19"/>
  <c r="J43" i="19"/>
  <c r="H31" i="19"/>
  <c r="J72" i="19"/>
  <c r="J41" i="19"/>
  <c r="H64" i="19"/>
  <c r="H71" i="19" s="1"/>
  <c r="I64" i="19"/>
  <c r="I71" i="19" s="1"/>
  <c r="I72" i="19"/>
  <c r="J64" i="19"/>
  <c r="J71" i="19"/>
  <c r="E10" i="9"/>
  <c r="C38" i="19"/>
  <c r="E9" i="9"/>
  <c r="D23" i="9"/>
  <c r="F37" i="9"/>
  <c r="G23" i="19"/>
  <c r="F37" i="19"/>
  <c r="F50" i="19"/>
  <c r="F23" i="19"/>
  <c r="E23" i="19"/>
  <c r="D37" i="19"/>
  <c r="D50" i="19"/>
  <c r="E37" i="19"/>
  <c r="E50" i="19"/>
  <c r="D23" i="19"/>
  <c r="E30" i="9"/>
  <c r="E26" i="9"/>
  <c r="E22" i="9"/>
  <c r="E18" i="9"/>
  <c r="E14" i="9"/>
  <c r="E29" i="9"/>
  <c r="E21" i="9"/>
  <c r="E17" i="9"/>
  <c r="E13" i="9"/>
  <c r="E28" i="9"/>
  <c r="E20" i="9"/>
  <c r="E16" i="9"/>
  <c r="E12" i="9"/>
  <c r="E31" i="9"/>
  <c r="E27" i="9"/>
  <c r="E19" i="9"/>
  <c r="E15" i="9"/>
  <c r="E81" i="9"/>
  <c r="J50" i="19" l="1"/>
  <c r="H37" i="19"/>
  <c r="I23" i="19"/>
  <c r="H38" i="19"/>
  <c r="G38" i="19"/>
  <c r="I37" i="19"/>
  <c r="F38" i="19"/>
  <c r="E38" i="19"/>
  <c r="D38" i="19"/>
  <c r="E23" i="9"/>
  <c r="E37" i="9"/>
  <c r="E44" i="9"/>
  <c r="E55" i="9"/>
  <c r="E83" i="9"/>
  <c r="E45" i="9"/>
  <c r="E56" i="9"/>
  <c r="E82" i="9"/>
  <c r="E43" i="9"/>
  <c r="E42" i="9"/>
  <c r="E70" i="9"/>
  <c r="E69" i="9"/>
  <c r="E94" i="9"/>
  <c r="E59" i="9"/>
  <c r="E68" i="9"/>
  <c r="E95" i="9"/>
  <c r="E58" i="9"/>
  <c r="E57" i="9"/>
  <c r="I38" i="19" l="1"/>
  <c r="D36" i="15"/>
  <c r="D70" i="15"/>
  <c r="E70" i="15"/>
  <c r="F70" i="15"/>
  <c r="G70" i="15"/>
  <c r="H70" i="15"/>
  <c r="C70" i="15"/>
  <c r="D60" i="15"/>
  <c r="E60" i="15"/>
  <c r="F60" i="15"/>
  <c r="G60" i="15"/>
  <c r="H60" i="15"/>
  <c r="C60" i="15"/>
  <c r="C36" i="15"/>
  <c r="J64" i="15"/>
  <c r="J65" i="15"/>
  <c r="J66" i="15"/>
  <c r="J67" i="15"/>
  <c r="J68" i="15"/>
  <c r="J69" i="15"/>
  <c r="J63" i="15"/>
  <c r="J52" i="15"/>
  <c r="J53" i="15"/>
  <c r="J54" i="15"/>
  <c r="J55" i="15"/>
  <c r="J56" i="15"/>
  <c r="J57" i="15"/>
  <c r="J58" i="15"/>
  <c r="J59" i="15"/>
  <c r="J51" i="15"/>
  <c r="J41" i="15"/>
  <c r="J42" i="15"/>
  <c r="J43" i="15"/>
  <c r="J44" i="15"/>
  <c r="J45" i="15"/>
  <c r="J46" i="15"/>
  <c r="J47" i="15"/>
  <c r="J48" i="15"/>
  <c r="J49" i="15"/>
  <c r="J50" i="15"/>
  <c r="J40" i="15"/>
  <c r="J28" i="15"/>
  <c r="J29" i="15"/>
  <c r="J30" i="15"/>
  <c r="J31" i="15"/>
  <c r="J32" i="15"/>
  <c r="J33" i="15"/>
  <c r="J34" i="15"/>
  <c r="J35" i="15"/>
  <c r="J27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9" i="15"/>
  <c r="H36" i="15"/>
  <c r="G36" i="15"/>
  <c r="H23" i="15"/>
  <c r="G23" i="15"/>
  <c r="F36" i="15"/>
  <c r="F23" i="15"/>
  <c r="E36" i="15"/>
  <c r="E23" i="15"/>
  <c r="B4" i="15"/>
  <c r="A69" i="15"/>
  <c r="A68" i="15"/>
  <c r="A67" i="15"/>
  <c r="A66" i="15"/>
  <c r="A65" i="15"/>
  <c r="A59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5" i="15"/>
  <c r="A34" i="15"/>
  <c r="A33" i="15"/>
  <c r="A32" i="15"/>
  <c r="A31" i="15"/>
  <c r="A30" i="15"/>
  <c r="A29" i="15"/>
  <c r="A28" i="15"/>
  <c r="A27" i="15"/>
  <c r="C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D23" i="15"/>
  <c r="E71" i="9"/>
  <c r="E72" i="9"/>
  <c r="E73" i="9"/>
  <c r="E74" i="9"/>
  <c r="E60" i="9"/>
  <c r="E61" i="9"/>
  <c r="E62" i="9"/>
  <c r="E63" i="9"/>
  <c r="E64" i="9"/>
  <c r="C101" i="9"/>
  <c r="C89" i="9"/>
  <c r="C76" i="9"/>
  <c r="C50" i="9"/>
  <c r="C65" i="9"/>
  <c r="D101" i="9"/>
  <c r="B4" i="9"/>
  <c r="F37" i="15" l="1"/>
  <c r="E37" i="15"/>
  <c r="J60" i="15"/>
  <c r="J70" i="15"/>
  <c r="C38" i="9"/>
  <c r="D38" i="9"/>
  <c r="F38" i="9"/>
  <c r="E38" i="9"/>
  <c r="H37" i="15"/>
  <c r="C37" i="15"/>
  <c r="G37" i="15"/>
  <c r="D37" i="15"/>
  <c r="J36" i="15"/>
  <c r="J23" i="15"/>
  <c r="D76" i="9"/>
  <c r="E75" i="9"/>
  <c r="F50" i="9"/>
  <c r="F101" i="9"/>
  <c r="F76" i="9"/>
  <c r="F89" i="9"/>
  <c r="D50" i="9"/>
  <c r="D89" i="9"/>
  <c r="D65" i="9"/>
  <c r="J37" i="15" l="1"/>
  <c r="E76" i="9"/>
  <c r="D77" i="9"/>
  <c r="E77" i="9" s="1"/>
  <c r="E65" i="9"/>
  <c r="F65" i="9" s="1"/>
  <c r="F77" i="9" s="1"/>
  <c r="E100" i="12" l="1"/>
  <c r="A100" i="12"/>
  <c r="E99" i="12"/>
  <c r="A99" i="12"/>
  <c r="E98" i="12"/>
  <c r="A98" i="12"/>
  <c r="E97" i="12"/>
  <c r="A97" i="12"/>
  <c r="E96" i="12"/>
  <c r="A96" i="12"/>
  <c r="E95" i="12"/>
  <c r="A95" i="12"/>
  <c r="E94" i="12"/>
  <c r="A94" i="12"/>
  <c r="E93" i="12"/>
  <c r="A93" i="12"/>
  <c r="E92" i="12"/>
  <c r="A92" i="12"/>
  <c r="E88" i="12"/>
  <c r="A88" i="12"/>
  <c r="E87" i="12"/>
  <c r="A87" i="12"/>
  <c r="E86" i="12"/>
  <c r="A86" i="12"/>
  <c r="E85" i="12"/>
  <c r="A85" i="12"/>
  <c r="E84" i="12"/>
  <c r="A84" i="12"/>
  <c r="E83" i="12"/>
  <c r="A83" i="12"/>
  <c r="E82" i="12"/>
  <c r="A82" i="12"/>
  <c r="E81" i="12"/>
  <c r="A81" i="12"/>
  <c r="E80" i="12"/>
  <c r="A80" i="12"/>
  <c r="E75" i="12"/>
  <c r="A75" i="12"/>
  <c r="E74" i="12"/>
  <c r="A74" i="12"/>
  <c r="E73" i="12"/>
  <c r="A73" i="12"/>
  <c r="E72" i="12"/>
  <c r="A72" i="12"/>
  <c r="E71" i="12"/>
  <c r="A71" i="12"/>
  <c r="E70" i="12"/>
  <c r="A70" i="12"/>
  <c r="E69" i="12"/>
  <c r="A69" i="12"/>
  <c r="E68" i="12"/>
  <c r="A68" i="12"/>
  <c r="E67" i="12"/>
  <c r="A67" i="12"/>
  <c r="E64" i="12"/>
  <c r="A64" i="12"/>
  <c r="E63" i="12"/>
  <c r="A63" i="12"/>
  <c r="E62" i="12"/>
  <c r="A62" i="12"/>
  <c r="E61" i="12"/>
  <c r="A61" i="12"/>
  <c r="E60" i="12"/>
  <c r="A60" i="12"/>
  <c r="E59" i="12"/>
  <c r="A59" i="12"/>
  <c r="E58" i="12"/>
  <c r="A58" i="12"/>
  <c r="E57" i="12"/>
  <c r="A57" i="12"/>
  <c r="E56" i="12"/>
  <c r="A56" i="12"/>
  <c r="E55" i="12"/>
  <c r="A55" i="12"/>
  <c r="E54" i="12"/>
  <c r="A54" i="12"/>
  <c r="E49" i="12"/>
  <c r="A49" i="12"/>
  <c r="E48" i="12"/>
  <c r="A48" i="12"/>
  <c r="E47" i="12"/>
  <c r="A47" i="12"/>
  <c r="E46" i="12"/>
  <c r="A46" i="12"/>
  <c r="E45" i="12"/>
  <c r="A45" i="12"/>
  <c r="E44" i="12"/>
  <c r="A44" i="12"/>
  <c r="E43" i="12"/>
  <c r="A43" i="12"/>
  <c r="E42" i="12"/>
  <c r="A42" i="12"/>
  <c r="E41" i="12"/>
  <c r="A41" i="12"/>
  <c r="E36" i="12"/>
  <c r="A36" i="12"/>
  <c r="E35" i="12"/>
  <c r="A35" i="12"/>
  <c r="E34" i="12"/>
  <c r="A34" i="12"/>
  <c r="E33" i="12"/>
  <c r="A33" i="12"/>
  <c r="E32" i="12"/>
  <c r="A32" i="12"/>
  <c r="E31" i="12"/>
  <c r="A31" i="12"/>
  <c r="E30" i="12"/>
  <c r="A30" i="12"/>
  <c r="E29" i="12"/>
  <c r="A29" i="12"/>
  <c r="E28" i="12"/>
  <c r="A28" i="12"/>
  <c r="E27" i="12"/>
  <c r="A27" i="12"/>
  <c r="E26" i="12"/>
  <c r="A26" i="12"/>
  <c r="E25" i="12"/>
  <c r="A25" i="12"/>
  <c r="E22" i="12"/>
  <c r="A22" i="12"/>
  <c r="E21" i="12"/>
  <c r="A21" i="12"/>
  <c r="E20" i="12"/>
  <c r="A20" i="12"/>
  <c r="E19" i="12"/>
  <c r="A19" i="12"/>
  <c r="E18" i="12"/>
  <c r="A18" i="12"/>
  <c r="E17" i="12"/>
  <c r="A17" i="12"/>
  <c r="E16" i="12"/>
  <c r="A16" i="12"/>
  <c r="E15" i="12"/>
  <c r="A15" i="12"/>
  <c r="E14" i="12"/>
  <c r="A14" i="12"/>
  <c r="E13" i="12"/>
  <c r="A13" i="12"/>
  <c r="E12" i="12"/>
  <c r="A12" i="12"/>
  <c r="E11" i="12"/>
  <c r="A11" i="12"/>
  <c r="E10" i="12"/>
  <c r="A10" i="12"/>
  <c r="E9" i="12"/>
  <c r="A9" i="12"/>
  <c r="E101" i="11"/>
  <c r="A101" i="11"/>
  <c r="E100" i="11"/>
  <c r="A100" i="11"/>
  <c r="E99" i="11"/>
  <c r="A99" i="11"/>
  <c r="E98" i="11"/>
  <c r="A98" i="11"/>
  <c r="E97" i="11"/>
  <c r="A97" i="11"/>
  <c r="E96" i="11"/>
  <c r="A96" i="11"/>
  <c r="E95" i="11"/>
  <c r="A95" i="11"/>
  <c r="E94" i="11"/>
  <c r="A94" i="11"/>
  <c r="E93" i="11"/>
  <c r="A93" i="11"/>
  <c r="E89" i="11"/>
  <c r="A89" i="11"/>
  <c r="E88" i="11"/>
  <c r="A88" i="11"/>
  <c r="E87" i="11"/>
  <c r="A87" i="11"/>
  <c r="E86" i="11"/>
  <c r="A86" i="11"/>
  <c r="E85" i="11"/>
  <c r="A85" i="11"/>
  <c r="E84" i="11"/>
  <c r="A84" i="11"/>
  <c r="E83" i="11"/>
  <c r="A83" i="11"/>
  <c r="E82" i="11"/>
  <c r="A82" i="11"/>
  <c r="E81" i="11"/>
  <c r="A81" i="11"/>
  <c r="E76" i="11"/>
  <c r="A76" i="11"/>
  <c r="E75" i="11"/>
  <c r="A75" i="11"/>
  <c r="E74" i="11"/>
  <c r="A74" i="11"/>
  <c r="E73" i="11"/>
  <c r="A73" i="11"/>
  <c r="E72" i="11"/>
  <c r="A72" i="11"/>
  <c r="E71" i="11"/>
  <c r="A71" i="11"/>
  <c r="E70" i="11"/>
  <c r="A70" i="11"/>
  <c r="E69" i="11"/>
  <c r="A69" i="11"/>
  <c r="E68" i="11"/>
  <c r="A68" i="11"/>
  <c r="E65" i="11"/>
  <c r="A65" i="11"/>
  <c r="E64" i="11"/>
  <c r="A64" i="11"/>
  <c r="E63" i="11"/>
  <c r="A63" i="11"/>
  <c r="E62" i="11"/>
  <c r="A62" i="11"/>
  <c r="E61" i="11"/>
  <c r="A61" i="11"/>
  <c r="E60" i="11"/>
  <c r="A60" i="11"/>
  <c r="E59" i="11"/>
  <c r="A59" i="11"/>
  <c r="E58" i="11"/>
  <c r="A58" i="11"/>
  <c r="E57" i="11"/>
  <c r="A57" i="11"/>
  <c r="E56" i="11"/>
  <c r="A56" i="11"/>
  <c r="E55" i="11"/>
  <c r="A55" i="11"/>
  <c r="E50" i="11"/>
  <c r="A50" i="11"/>
  <c r="E49" i="11"/>
  <c r="A49" i="11"/>
  <c r="E48" i="11"/>
  <c r="A48" i="11"/>
  <c r="E47" i="11"/>
  <c r="A47" i="11"/>
  <c r="E46" i="11"/>
  <c r="A46" i="11"/>
  <c r="E45" i="11"/>
  <c r="A45" i="11"/>
  <c r="E44" i="11"/>
  <c r="A44" i="11"/>
  <c r="E43" i="11"/>
  <c r="A43" i="11"/>
  <c r="E42" i="11"/>
  <c r="A42" i="11"/>
  <c r="E37" i="11"/>
  <c r="A37" i="11"/>
  <c r="E36" i="11"/>
  <c r="A36" i="11"/>
  <c r="E35" i="11"/>
  <c r="A35" i="11"/>
  <c r="E34" i="11"/>
  <c r="A34" i="11"/>
  <c r="E33" i="11"/>
  <c r="A33" i="11"/>
  <c r="E32" i="11"/>
  <c r="A32" i="11"/>
  <c r="E31" i="11"/>
  <c r="A31" i="11"/>
  <c r="E30" i="11"/>
  <c r="A30" i="11"/>
  <c r="E29" i="11"/>
  <c r="A29" i="11"/>
  <c r="E28" i="11"/>
  <c r="A28" i="11"/>
  <c r="E27" i="11"/>
  <c r="A27" i="11"/>
  <c r="E26" i="11"/>
  <c r="A26" i="11"/>
  <c r="E23" i="11"/>
  <c r="A23" i="11"/>
  <c r="E22" i="11"/>
  <c r="A22" i="11"/>
  <c r="E21" i="11"/>
  <c r="A21" i="11"/>
  <c r="E20" i="11"/>
  <c r="A20" i="11"/>
  <c r="E19" i="11"/>
  <c r="A19" i="11"/>
  <c r="E18" i="11"/>
  <c r="A18" i="11"/>
  <c r="E17" i="11"/>
  <c r="A17" i="11"/>
  <c r="E16" i="11"/>
  <c r="A16" i="11"/>
  <c r="E15" i="11"/>
  <c r="A15" i="11"/>
  <c r="E14" i="11"/>
  <c r="A14" i="11"/>
  <c r="E13" i="11"/>
  <c r="A13" i="11"/>
  <c r="E12" i="11"/>
  <c r="A12" i="11"/>
  <c r="E11" i="11"/>
  <c r="A11" i="11"/>
  <c r="E10" i="11"/>
  <c r="A10" i="11"/>
  <c r="D65" i="12" a="1"/>
  <c r="E101" i="12" a="1"/>
  <c r="D38" i="11" a="1"/>
  <c r="C89" i="12" a="1"/>
  <c r="D77" i="11" a="1"/>
  <c r="D24" i="11" a="1"/>
  <c r="D89" i="12" a="1"/>
  <c r="D101" i="12" a="1"/>
  <c r="D66" i="11" a="1"/>
  <c r="D102" i="11" a="1"/>
  <c r="C77" i="11" a="1"/>
  <c r="C51" i="11" a="1"/>
  <c r="E102" i="11" a="1"/>
  <c r="D90" i="11" a="1"/>
  <c r="C65" i="12" a="1"/>
  <c r="C24" i="11" a="1"/>
  <c r="C50" i="12" a="1"/>
  <c r="C66" i="11" a="1"/>
  <c r="C76" i="12" a="1"/>
  <c r="C101" i="12" a="1"/>
  <c r="D51" i="11" a="1"/>
  <c r="D50" i="12" a="1"/>
  <c r="C38" i="11" a="1"/>
  <c r="D76" i="12" a="1"/>
  <c r="C102" i="11" a="1"/>
  <c r="C90" i="11" a="1"/>
  <c r="D50" i="12" l="1"/>
  <c r="C76" i="12"/>
  <c r="C65" i="12"/>
  <c r="C101" i="12"/>
  <c r="D76" i="12"/>
  <c r="D65" i="12"/>
  <c r="D101" i="12"/>
  <c r="C89" i="12"/>
  <c r="D89" i="12"/>
  <c r="E101" i="12"/>
  <c r="C50" i="12"/>
  <c r="C102" i="11"/>
  <c r="D102" i="11"/>
  <c r="C51" i="11"/>
  <c r="C24" i="11"/>
  <c r="D51" i="11"/>
  <c r="C77" i="11"/>
  <c r="D24" i="11"/>
  <c r="C66" i="11"/>
  <c r="D77" i="11"/>
  <c r="C90" i="11"/>
  <c r="D66" i="11"/>
  <c r="C38" i="11"/>
  <c r="D90" i="11"/>
  <c r="E102" i="11"/>
  <c r="D38" i="11"/>
  <c r="A95" i="9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A72" i="9"/>
  <c r="A73" i="9"/>
  <c r="A74" i="9"/>
  <c r="A58" i="9"/>
  <c r="A59" i="9"/>
  <c r="A60" i="9"/>
  <c r="A61" i="9"/>
  <c r="A45" i="9"/>
  <c r="A46" i="9"/>
  <c r="E46" i="9"/>
  <c r="A47" i="9"/>
  <c r="E47" i="9"/>
  <c r="A48" i="9"/>
  <c r="E48" i="9"/>
  <c r="E50" i="12" l="1"/>
  <c r="C77" i="12"/>
  <c r="E65" i="12"/>
  <c r="E76" i="12"/>
  <c r="E89" i="12"/>
  <c r="D77" i="12"/>
  <c r="E77" i="11"/>
  <c r="D78" i="11"/>
  <c r="C78" i="11"/>
  <c r="E66" i="11"/>
  <c r="D39" i="11"/>
  <c r="E38" i="11"/>
  <c r="E24" i="11"/>
  <c r="C39" i="11"/>
  <c r="E51" i="11"/>
  <c r="E90" i="11"/>
  <c r="E77" i="12" l="1"/>
  <c r="E39" i="11"/>
  <c r="E78" i="11"/>
  <c r="A93" i="9"/>
  <c r="A94" i="9"/>
  <c r="A81" i="9"/>
  <c r="A82" i="9"/>
  <c r="A83" i="9"/>
  <c r="A68" i="9"/>
  <c r="A42" i="9"/>
  <c r="A43" i="9"/>
  <c r="A44" i="9"/>
  <c r="A63" i="9" l="1"/>
  <c r="A100" i="9"/>
  <c r="A99" i="9"/>
  <c r="A92" i="9"/>
  <c r="A88" i="9"/>
  <c r="A80" i="9"/>
  <c r="A75" i="9"/>
  <c r="A70" i="9"/>
  <c r="A69" i="9"/>
  <c r="A67" i="9"/>
  <c r="A64" i="9"/>
  <c r="A55" i="9"/>
  <c r="A56" i="9"/>
  <c r="A57" i="9"/>
  <c r="A62" i="9"/>
  <c r="A54" i="9"/>
  <c r="A49" i="9"/>
  <c r="A41" i="9"/>
  <c r="E99" i="9"/>
  <c r="E100" i="9"/>
  <c r="E88" i="9"/>
  <c r="E89" i="9" s="1"/>
  <c r="E49" i="9"/>
  <c r="E50" i="9" s="1"/>
  <c r="E101" i="9" l="1"/>
  <c r="D38" i="12" l="1"/>
  <c r="C38" i="12"/>
  <c r="E38" i="12" s="1"/>
  <c r="E37" i="12"/>
  <c r="C37" i="12"/>
  <c r="C37" i="12" a="1"/>
  <c r="E23" i="12"/>
  <c r="C23" i="12"/>
  <c r="C23" i="12" a="1"/>
  <c r="D37" i="12"/>
  <c r="D37" i="12" a="1"/>
  <c r="D23" i="12"/>
  <c r="D23" i="1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<sst xmlns="http://schemas.openxmlformats.org/spreadsheetml/2006/main" count="2979" uniqueCount="2099">
  <si>
    <t>Statement of Net Position</t>
  </si>
  <si>
    <t>XBRL Element</t>
  </si>
  <si>
    <t>Governmental Activities</t>
  </si>
  <si>
    <t>Total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</si>
  <si>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</si>
  <si>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</si>
  <si>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</si>
  <si>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</si>
  <si>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</si>
  <si>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</si>
  <si>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</si>
  <si>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</si>
  <si>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</si>
  <si>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</si>
  <si>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</si>
  <si>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</si>
  <si>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</si>
  <si>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</si>
  <si>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</si>
  <si>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</si>
  <si>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</si>
  <si>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</si>
  <si>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</si>
  <si>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</si>
  <si>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</si>
  <si>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</si>
  <si>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</si>
  <si>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</si>
  <si>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</si>
  <si>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</si>
  <si>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</si>
  <si>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</si>
  <si>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</si>
  <si>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</si>
  <si>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</si>
  <si>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</si>
  <si>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</si>
  <si>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</si>
  <si>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</si>
  <si>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</si>
  <si>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</si>
  <si>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</si>
  <si>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</si>
  <si>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</si>
  <si>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</si>
  <si>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</si>
  <si>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</si>
  <si>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</si>
  <si>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</si>
  <si>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</si>
  <si>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</si>
  <si>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</si>
  <si>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</si>
  <si>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</si>
  <si>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</si>
  <si>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</si>
  <si>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</si>
  <si>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</si>
  <si>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</si>
  <si>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</si>
  <si>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</si>
  <si>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</si>
  <si>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</si>
  <si>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</si>
  <si>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</si>
  <si>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</si>
  <si>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</si>
  <si>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</si>
  <si>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</si>
  <si>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</si>
  <si>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</si>
  <si>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</si>
  <si>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</si>
  <si>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</si>
  <si>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</si>
  <si>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</si>
  <si>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</si>
  <si>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</si>
  <si>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</si>
  <si>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</si>
  <si>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</si>
  <si>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</si>
  <si>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</si>
  <si>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</si>
  <si>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</si>
  <si>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</si>
  <si>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</si>
  <si>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</si>
  <si>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</si>
  <si>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</si>
  <si>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</si>
  <si>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</si>
  <si>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</si>
  <si>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</si>
  <si>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</si>
  <si>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</si>
  <si>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</si>
  <si>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</si>
  <si>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</si>
  <si>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</si>
  <si>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</si>
  <si>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</si>
  <si>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</si>
  <si>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</si>
  <si>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</si>
  <si>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</si>
  <si>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</si>
  <si>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</si>
  <si>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</si>
  <si>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</si>
  <si>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</si>
  <si>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</si>
  <si>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</si>
  <si>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</si>
  <si>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</si>
  <si>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</si>
  <si>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</si>
  <si>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</si>
  <si>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</si>
  <si>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</si>
  <si>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</si>
  <si>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</si>
  <si>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</si>
  <si>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</si>
  <si>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</si>
  <si>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</si>
  <si>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</si>
  <si>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</si>
  <si>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</si>
  <si>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</si>
  <si>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</si>
  <si>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</si>
  <si>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</si>
  <si>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</si>
  <si>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</si>
  <si>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</si>
  <si>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</si>
  <si>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</si>
  <si>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</si>
  <si>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</si>
  <si>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</si>
  <si>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</si>
  <si>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</si>
  <si>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</si>
  <si>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</si>
  <si>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</si>
  <si>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</si>
  <si>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</si>
  <si>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</si>
  <si>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</si>
  <si>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</si>
  <si>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</si>
  <si>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</si>
  <si>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</si>
  <si>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</si>
  <si>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</si>
  <si>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</si>
  <si>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</si>
  <si>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</si>
  <si>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</si>
  <si>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</si>
  <si>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</si>
  <si>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</si>
  <si>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</si>
  <si>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</si>
  <si>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</si>
  <si>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</si>
  <si>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</si>
  <si>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</si>
  <si>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</si>
  <si>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</si>
  <si>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</si>
  <si>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</si>
  <si>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</si>
  <si>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</si>
  <si>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</si>
  <si>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</si>
  <si>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</si>
  <si>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</si>
  <si>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</si>
  <si>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</si>
  <si>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</si>
  <si>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</si>
  <si>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</si>
  <si>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</si>
  <si>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</si>
  <si>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</si>
  <si>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</si>
  <si>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</si>
  <si>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</si>
  <si>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</si>
  <si>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</si>
  <si>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</si>
  <si>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</si>
  <si>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</si>
  <si>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</si>
  <si>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</si>
  <si>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</si>
  <si>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</si>
  <si>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</si>
  <si>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</si>
  <si>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</si>
  <si>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</si>
  <si>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</si>
  <si>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</si>
  <si>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</si>
  <si>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</si>
  <si>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</si>
  <si>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</si>
  <si>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</si>
  <si>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</si>
  <si>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</si>
  <si>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</si>
  <si>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</si>
  <si>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</si>
  <si>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</si>
  <si>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</si>
  <si>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</si>
  <si>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</si>
  <si>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</si>
  <si>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</si>
  <si>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</si>
  <si>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</si>
  <si>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</si>
  <si>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</si>
  <si>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</si>
  <si>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</si>
  <si>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</si>
  <si>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</si>
  <si>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</si>
  <si>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</si>
  <si>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</si>
  <si>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</si>
  <si>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</si>
  <si>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</si>
  <si>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</si>
  <si>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</si>
  <si>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</si>
  <si>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</si>
  <si>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</si>
  <si>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</si>
  <si>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</si>
  <si>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</si>
  <si>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</si>
  <si>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</si>
  <si>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</si>
  <si>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</si>
  <si>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</si>
  <si>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</si>
  <si>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</si>
  <si>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</si>
  <si>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</si>
  <si>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</si>
  <si>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</si>
  <si>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</si>
  <si>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</si>
  <si>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</si>
  <si>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</si>
  <si>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</si>
  <si>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</si>
  <si>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</si>
  <si>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</si>
  <si>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</si>
  <si>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</si>
  <si>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</si>
  <si>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</si>
  <si>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</si>
  <si>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</si>
  <si>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</si>
  <si>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</si>
  <si>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</si>
  <si>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</si>
  <si>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</si>
  <si>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</si>
  <si>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</si>
  <si>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</si>
  <si>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</si>
  <si>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</si>
  <si>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</si>
  <si>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</si>
  <si>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</si>
  <si>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</si>
  <si>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</si>
  <si>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</si>
  <si>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</si>
  <si>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</si>
  <si>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</si>
  <si>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</si>
  <si>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</si>
  <si>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</si>
  <si>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</si>
  <si>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</si>
  <si>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</si>
  <si>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</si>
  <si>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</si>
  <si>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</si>
  <si>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</si>
  <si>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</si>
  <si>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</si>
  <si>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</si>
  <si>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</si>
  <si>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</si>
  <si>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</si>
  <si>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</si>
  <si>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</si>
  <si>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</si>
  <si>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</si>
  <si>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</si>
  <si>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</si>
  <si>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</si>
  <si>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</si>
  <si>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</si>
  <si>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</si>
  <si>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</si>
  <si>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</si>
  <si>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</si>
  <si>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</si>
  <si>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</si>
  <si>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</si>
  <si>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</si>
  <si>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</si>
  <si>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</si>
  <si>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</si>
  <si>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</si>
  <si>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</si>
  <si>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</si>
  <si>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</si>
  <si>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</si>
  <si>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</si>
  <si>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</si>
  <si>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</si>
  <si>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</si>
  <si>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</si>
  <si>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</si>
  <si>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</si>
  <si>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</si>
  <si>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</si>
  <si>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</si>
  <si>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</si>
  <si>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</si>
  <si>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</si>
  <si>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</si>
  <si>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</si>
  <si>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</si>
  <si>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</si>
  <si>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</si>
  <si>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</si>
  <si>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</si>
  <si>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</si>
  <si>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</si>
  <si>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</si>
  <si>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</si>
  <si>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</si>
  <si>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</si>
  <si>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</si>
  <si>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</si>
  <si>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</si>
  <si>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</si>
  <si>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</si>
  <si>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</si>
  <si>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</si>
  <si>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</si>
  <si>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</si>
  <si>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</si>
  <si>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</si>
  <si>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</si>
  <si>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</si>
  <si>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</si>
  <si>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</si>
  <si>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</si>
  <si>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</si>
  <si>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</si>
  <si>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</si>
  <si>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</si>
  <si>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</si>
  <si>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</si>
  <si>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</si>
  <si>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</si>
  <si>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</si>
  <si>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</si>
  <si>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</si>
  <si>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</si>
  <si>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</si>
  <si>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</si>
  <si>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</si>
  <si>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</si>
  <si>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</si>
  <si>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</si>
  <si>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</si>
  <si>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</si>
  <si>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</si>
  <si>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</si>
  <si>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</si>
  <si>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</si>
  <si>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</si>
  <si>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</si>
  <si>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</si>
  <si>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</si>
  <si>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</si>
  <si>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</si>
  <si>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</si>
  <si>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</si>
  <si>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</si>
  <si>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</si>
  <si>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</si>
  <si>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</si>
  <si>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</si>
  <si>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</si>
  <si>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</si>
  <si>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</si>
  <si>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</si>
  <si>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</si>
  <si>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</si>
  <si>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</si>
  <si>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</si>
  <si>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</si>
  <si>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</si>
  <si>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</si>
  <si>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</si>
  <si>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</si>
  <si>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</si>
  <si>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</si>
  <si>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</si>
  <si>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</si>
  <si>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</si>
  <si>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</si>
  <si>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</si>
  <si>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</si>
  <si>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</si>
  <si>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</si>
  <si>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</si>
  <si>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</si>
  <si>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</si>
  <si>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</si>
  <si>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</si>
  <si>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</si>
  <si>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</si>
  <si>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</si>
  <si>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</si>
  <si>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</si>
  <si>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</si>
  <si>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</si>
  <si>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</si>
  <si>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</si>
  <si>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</si>
  <si>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</si>
  <si>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</si>
  <si>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</si>
  <si>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</si>
  <si>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</si>
  <si>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</si>
  <si>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</si>
  <si>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</si>
  <si>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</si>
  <si>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</si>
  <si>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</si>
  <si>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</si>
  <si>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</si>
  <si>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</si>
  <si>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</si>
  <si>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</si>
  <si>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</si>
  <si>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</si>
  <si>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</si>
  <si>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</si>
  <si>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</si>
  <si>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</si>
  <si>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</si>
  <si>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</si>
  <si>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</si>
  <si>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</si>
  <si>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</si>
  <si>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</si>
  <si>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</si>
  <si>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</si>
  <si>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</si>
  <si>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</si>
  <si>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</si>
  <si>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</si>
  <si>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</si>
  <si>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</si>
  <si>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</si>
  <si>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</si>
  <si>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</si>
  <si>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</si>
  <si>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</si>
  <si>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</si>
  <si>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</si>
  <si>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</si>
  <si>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</si>
  <si>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</si>
  <si>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</si>
  <si>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</si>
  <si>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</si>
  <si>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</si>
  <si>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</si>
  <si>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</si>
  <si>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</si>
  <si>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</si>
  <si>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</si>
  <si>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</si>
  <si>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</si>
  <si>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</si>
  <si>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</si>
  <si>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</si>
  <si>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</si>
  <si>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</si>
  <si>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</si>
  <si>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</si>
  <si>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</si>
  <si>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</si>
  <si>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</si>
  <si>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</si>
  <si>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</si>
  <si>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</si>
  <si>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</si>
  <si>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</si>
  <si>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</si>
  <si>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</si>
  <si>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</si>
  <si>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</si>
  <si>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</si>
  <si>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</si>
  <si>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</si>
  <si>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</si>
  <si>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</si>
  <si>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</si>
  <si>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</si>
  <si>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</si>
  <si>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</si>
  <si>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</si>
  <si>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</si>
  <si>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</si>
  <si>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</si>
  <si>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</si>
  <si>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</si>
  <si>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</si>
  <si>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</si>
  <si>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</si>
  <si>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</si>
  <si>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</si>
  <si>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</si>
  <si>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</si>
  <si>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</si>
  <si>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</si>
  <si>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</si>
  <si>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</si>
  <si>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</si>
  <si>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</si>
  <si>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</si>
  <si>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</si>
  <si>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</si>
  <si>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</si>
  <si>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</si>
  <si>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</si>
  <si>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</si>
  <si>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</si>
  <si>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</si>
  <si>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</si>
  <si>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</si>
  <si>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</si>
  <si>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</si>
  <si>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</si>
  <si>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</si>
  <si>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</si>
  <si>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</si>
  <si>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</si>
  <si>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</si>
  <si>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</si>
  <si>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</si>
  <si>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</si>
  <si>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</si>
  <si>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</si>
  <si>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</si>
  <si>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</si>
  <si>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</si>
  <si>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</si>
  <si>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</si>
  <si>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</si>
  <si>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</si>
  <si>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</si>
  <si>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</si>
  <si>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</si>
  <si>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</si>
  <si>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</si>
  <si>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</si>
  <si>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</si>
  <si>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</si>
  <si>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</si>
  <si>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</si>
  <si>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</si>
  <si>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</si>
  <si>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</si>
  <si>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</si>
  <si>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</si>
  <si>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</si>
  <si>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</si>
  <si>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</si>
  <si>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</si>
  <si>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</si>
  <si>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</si>
  <si>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</si>
  <si>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</si>
  <si>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</si>
  <si>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</si>
  <si>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</si>
  <si>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</si>
  <si>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</si>
  <si>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</si>
  <si>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</si>
  <si>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</si>
  <si>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</si>
  <si>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</si>
  <si>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</si>
  <si>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</si>
  <si>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</si>
  <si>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</si>
  <si>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</si>
  <si>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</si>
  <si>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</si>
  <si>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</si>
  <si>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</si>
  <si>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</si>
  <si>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</si>
  <si>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</si>
  <si>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</si>
  <si>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</si>
  <si>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</si>
  <si>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</si>
  <si>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</si>
  <si>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</si>
  <si>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</si>
  <si>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</si>
  <si>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</si>
  <si>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</si>
  <si>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</si>
  <si>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</si>
  <si>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</si>
  <si>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</si>
  <si>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</si>
  <si>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</si>
  <si>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</si>
  <si>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</si>
  <si>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</si>
  <si>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</si>
  <si>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</si>
  <si>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</si>
  <si>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</si>
  <si>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</si>
  <si>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</si>
  <si>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</si>
  <si>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</si>
  <si>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</si>
  <si>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</si>
  <si>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</si>
  <si>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</si>
  <si>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</si>
  <si>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</si>
  <si>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</si>
  <si>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</si>
  <si>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</si>
  <si>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</si>
  <si>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</si>
  <si>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</si>
  <si>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</si>
  <si>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</si>
  <si>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</si>
  <si>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</si>
  <si>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</si>
  <si>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</si>
  <si>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</si>
  <si>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</si>
  <si>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</si>
  <si>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</si>
  <si>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</si>
  <si>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</si>
  <si>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</si>
  <si>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</si>
  <si>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</si>
  <si>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</si>
  <si>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</si>
  <si>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</si>
  <si>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</si>
  <si>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</si>
  <si>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</si>
  <si>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</si>
  <si>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</si>
  <si>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</si>
  <si>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</si>
  <si>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</si>
  <si>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</si>
  <si>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</si>
  <si>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</si>
  <si>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</si>
  <si>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</si>
  <si>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</si>
  <si>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</si>
  <si>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</si>
  <si>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</si>
  <si>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</si>
  <si>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</si>
  <si>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</si>
  <si>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</si>
  <si>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</si>
  <si>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</si>
  <si>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</si>
  <si>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</si>
  <si>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</si>
  <si>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</si>
  <si>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</si>
  <si>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</si>
  <si>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</si>
  <si>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</si>
  <si>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</si>
  <si>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</si>
  <si>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</si>
  <si>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</si>
  <si>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</si>
  <si>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</si>
  <si>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</si>
  <si>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</si>
  <si>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</si>
  <si>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</si>
  <si>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</si>
  <si>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</si>
  <si>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</si>
  <si>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</si>
  <si>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</si>
  <si>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</si>
  <si>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</si>
  <si>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</si>
  <si>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</si>
  <si>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</si>
  <si>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</si>
  <si>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</si>
  <si>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</si>
  <si>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</si>
  <si>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</si>
  <si>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</si>
  <si>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</si>
  <si>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</si>
  <si>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</si>
  <si>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</si>
  <si>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</si>
  <si>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</si>
  <si>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</si>
  <si>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</si>
  <si>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</si>
  <si>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</si>
  <si>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</si>
  <si>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</si>
  <si>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</si>
  <si>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</si>
  <si>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</si>
  <si>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</si>
  <si>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</si>
  <si>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</si>
  <si>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</si>
  <si>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</si>
  <si>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</si>
  <si>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</si>
  <si>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</si>
  <si>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</si>
  <si>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</si>
  <si>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</si>
  <si>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</si>
  <si>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</si>
  <si>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</si>
  <si>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</si>
  <si>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</si>
  <si>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</si>
  <si>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</si>
  <si>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</si>
  <si>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</si>
  <si>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</si>
  <si>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</si>
  <si>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</si>
  <si>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</si>
  <si>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</si>
  <si>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</si>
  <si>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</si>
  <si>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</si>
  <si>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</si>
  <si>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</si>
  <si>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</si>
  <si>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</si>
  <si>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</si>
  <si>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</si>
  <si>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</si>
  <si>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</si>
  <si>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</si>
  <si>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</si>
  <si>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</si>
  <si>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</si>
  <si>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</si>
  <si>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</si>
  <si>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</si>
  <si>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</si>
  <si>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</si>
  <si>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</si>
  <si>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</si>
  <si>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</si>
  <si>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</si>
  <si>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</si>
  <si>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</si>
  <si>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</si>
  <si>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</si>
  <si>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</si>
  <si>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</si>
  <si>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</si>
  <si>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</si>
  <si>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</si>
  <si>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</si>
  <si>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</si>
  <si>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</si>
  <si>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</si>
  <si>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</si>
  <si>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</si>
  <si>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</si>
  <si>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</si>
  <si>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</si>
  <si>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</si>
  <si>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</si>
  <si>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</si>
  <si>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</si>
  <si>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</si>
  <si>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</si>
  <si>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</si>
  <si>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</si>
  <si>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</si>
  <si>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</si>
  <si>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</si>
  <si>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</si>
  <si>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</si>
  <si>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</si>
  <si>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</si>
  <si>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</si>
  <si>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</si>
  <si>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</si>
  <si>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</si>
  <si>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</si>
  <si>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</si>
  <si>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</si>
  <si>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</si>
  <si>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</si>
  <si>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</si>
  <si>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</si>
  <si>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</si>
  <si>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</si>
  <si>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</si>
  <si>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</si>
  <si>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</si>
  <si>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</si>
  <si>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</si>
  <si>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</si>
  <si>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</si>
  <si>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</si>
  <si>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</si>
  <si>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</si>
  <si>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</si>
  <si>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</si>
  <si>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</si>
  <si>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</si>
  <si>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</si>
  <si>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</si>
  <si>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</si>
  <si>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</si>
  <si>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</si>
  <si>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</si>
  <si>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</si>
  <si>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</si>
  <si>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</si>
  <si>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</si>
  <si>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</si>
  <si>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</si>
  <si>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</si>
  <si>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</si>
  <si>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</si>
  <si>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</si>
  <si>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</si>
  <si>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</si>
  <si>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</si>
  <si>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</si>
  <si>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</si>
  <si>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</si>
  <si>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</si>
  <si>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</si>
  <si>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</si>
  <si>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</si>
  <si>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</si>
  <si>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</si>
  <si>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</si>
  <si>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</si>
  <si>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</si>
  <si>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</si>
  <si>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</si>
  <si>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</si>
  <si>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</si>
  <si>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</si>
  <si>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</si>
  <si>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</si>
  <si>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</si>
  <si>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</si>
  <si>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</si>
  <si>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</si>
  <si>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</si>
  <si>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</si>
  <si>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</si>
  <si>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</si>
  <si>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</si>
  <si>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</si>
  <si>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</si>
  <si>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</si>
  <si>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</si>
  <si>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</si>
  <si>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</si>
  <si>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</si>
  <si>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</si>
  <si>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</si>
  <si>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</si>
  <si>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</si>
  <si>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</si>
  <si>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</si>
  <si>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</si>
  <si>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</si>
  <si>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</si>
  <si>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</si>
  <si>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</si>
  <si>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</si>
  <si>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</si>
  <si>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</si>
  <si>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</si>
  <si>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</si>
  <si>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</si>
  <si>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</si>
  <si>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</si>
  <si>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</si>
  <si>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</si>
  <si>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</si>
  <si>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</si>
  <si>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</si>
  <si>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</si>
  <si>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</si>
  <si>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</si>
  <si>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</si>
  <si>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</si>
  <si>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</si>
  <si>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</si>
  <si>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</si>
  <si>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</si>
  <si>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</si>
  <si>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</si>
  <si>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</si>
  <si>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</si>
  <si>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</si>
  <si>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</si>
  <si>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</si>
  <si>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</si>
  <si>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</si>
  <si>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</si>
  <si>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</si>
  <si>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</si>
  <si>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</si>
  <si>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</si>
  <si>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</si>
  <si>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</si>
  <si>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</si>
  <si>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</si>
  <si>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</si>
  <si>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</si>
  <si>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</si>
  <si>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</si>
  <si>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</si>
  <si>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</si>
  <si>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</si>
  <si>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</si>
  <si>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</si>
  <si>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</si>
  <si>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</si>
  <si>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</si>
  <si>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</si>
  <si>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</si>
  <si>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</si>
  <si>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</si>
  <si>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</si>
  <si>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</si>
  <si>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</si>
  <si>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</si>
  <si>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</si>
  <si>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</si>
  <si>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</si>
  <si>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</si>
  <si>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</si>
  <si>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</si>
  <si>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</si>
  <si>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</si>
  <si>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</si>
  <si>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</si>
  <si>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</si>
  <si>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</si>
  <si>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</si>
  <si>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</si>
  <si>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</si>
  <si>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</si>
  <si>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</si>
  <si>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</si>
  <si>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</si>
  <si>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</si>
  <si>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</si>
  <si>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</si>
  <si>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</si>
  <si>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</si>
  <si>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</si>
  <si>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</si>
  <si>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</si>
  <si>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</si>
  <si>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</si>
  <si>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</si>
  <si>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</si>
  <si>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</si>
  <si>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</si>
  <si>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</si>
  <si>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</si>
  <si>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</si>
  <si>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</si>
  <si>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</si>
  <si>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</si>
  <si>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</si>
  <si>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</si>
  <si>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</si>
  <si>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</si>
  <si>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</si>
  <si>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</si>
  <si>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</si>
  <si>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</si>
  <si>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</si>
  <si>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</si>
  <si>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</si>
  <si>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</si>
  <si>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</si>
  <si>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</si>
  <si>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</si>
  <si>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</si>
  <si>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</si>
  <si>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</si>
  <si>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</si>
  <si>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</si>
  <si>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</si>
  <si>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</si>
  <si>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</si>
  <si>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</si>
  <si>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</si>
  <si>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</si>
  <si>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</si>
  <si>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</si>
  <si>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</si>
  <si>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</si>
  <si>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</si>
  <si>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</si>
  <si>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</si>
  <si>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</si>
  <si>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</si>
  <si>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</si>
  <si>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</si>
  <si>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</si>
  <si>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</si>
  <si>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</si>
  <si>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</si>
  <si>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</si>
  <si>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</si>
  <si>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</si>
  <si>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</si>
  <si>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</si>
  <si>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XBRL Label</t>
  </si>
  <si>
    <t>Municipality</t>
  </si>
  <si>
    <t>Statement</t>
  </si>
  <si>
    <t>Date</t>
  </si>
  <si>
    <t>Scope (ie. Government-Wide)</t>
  </si>
  <si>
    <t>Current Liabilities:</t>
  </si>
  <si>
    <t>Noncurrent Liabilities:</t>
  </si>
  <si>
    <t>City of Clayton</t>
  </si>
  <si>
    <t>Governmental Funds</t>
  </si>
  <si>
    <t>Statement of Revenues, Expenditures and Changes in Fund Balance</t>
  </si>
  <si>
    <t>General Fund</t>
  </si>
  <si>
    <t>REVENUES</t>
  </si>
  <si>
    <t>acfr:RevenuesModifiedAccrual</t>
  </si>
  <si>
    <t>Total Revenues</t>
  </si>
  <si>
    <t>EXPENDITURES</t>
  </si>
  <si>
    <t>Current: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</si>
  <si>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</si>
  <si>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</si>
  <si>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</si>
  <si>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</si>
  <si>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</si>
  <si>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acfr:OtherFinancingSourcesModifiedAccrual</t>
  </si>
  <si>
    <t>Total Other Financing Sources (Uses)</t>
  </si>
  <si>
    <t>acfr:NetChangeInFundBalance</t>
  </si>
  <si>
    <t>Net Change in Fund Balances</t>
  </si>
  <si>
    <t>FUND BALANCES</t>
  </si>
  <si>
    <t>acfr:FundBalance</t>
  </si>
  <si>
    <t>Beginning of year, restated</t>
  </si>
  <si>
    <t>End of fiscal year</t>
  </si>
  <si>
    <t>Proprietary Funds</t>
  </si>
  <si>
    <t>Business-type Activities - Endeavor Hall</t>
  </si>
  <si>
    <t>Governmental Activities - Internal Service Funds</t>
  </si>
  <si>
    <t>Scope</t>
  </si>
  <si>
    <t>Government-Wide</t>
  </si>
  <si>
    <t>Statement of Revenues, Expenses and Changes in Net Position</t>
  </si>
  <si>
    <t>OERATING REVENUE</t>
  </si>
  <si>
    <t>Total Operating Revenue</t>
  </si>
  <si>
    <t>OERATING EXPENSE</t>
  </si>
  <si>
    <t>End of Fiscal Year Date</t>
  </si>
  <si>
    <t>Business-Type Activities? (Y/N)</t>
  </si>
  <si>
    <t>Component Units? (Y/N)</t>
  </si>
  <si>
    <t>Y</t>
  </si>
  <si>
    <t>Select fund type or delete column</t>
  </si>
  <si>
    <t>Type fund name</t>
  </si>
  <si>
    <t>Statement of Activities</t>
  </si>
  <si>
    <t>Expenses</t>
  </si>
  <si>
    <t>Charges for Services</t>
  </si>
  <si>
    <t>Operating Grants and Contributions</t>
  </si>
  <si>
    <t>Capital Grants and Contributions</t>
  </si>
  <si>
    <t>Total Governmental Activities</t>
  </si>
  <si>
    <t>Total Primary Government</t>
  </si>
  <si>
    <t>PRIMARY GOVERNMENT</t>
  </si>
  <si>
    <t>Governmental Activities:</t>
  </si>
  <si>
    <t>Business-type Activities:</t>
  </si>
  <si>
    <t>COMPONENT UNITS</t>
  </si>
  <si>
    <t>Total Component Units</t>
  </si>
  <si>
    <t>Total Business-type Activities</t>
  </si>
  <si>
    <t>Program Revenues</t>
  </si>
  <si>
    <t>Net (Expense) Revenue and Changes in Net Position</t>
  </si>
  <si>
    <t>acfr:GeneralRevenuesNet</t>
  </si>
  <si>
    <t>Total General Revenues</t>
  </si>
  <si>
    <t>Change in Net Position</t>
  </si>
  <si>
    <t>Net position (deficit), beginning of year</t>
  </si>
  <si>
    <t>Net position (deficit), end of year</t>
  </si>
  <si>
    <t>acfr:ChangesInNetPosition</t>
  </si>
  <si>
    <t>acfr:NetPositionAtBeginningOfPeriodAfterAdjustments</t>
  </si>
  <si>
    <t>GENERAL REVENUES AND TRANSFERS</t>
  </si>
  <si>
    <t>General revenues:</t>
  </si>
  <si>
    <t>Total General Revenues and Transfers</t>
  </si>
  <si>
    <t>Total Transfers</t>
  </si>
  <si>
    <t>Transfers:</t>
  </si>
  <si>
    <t>RevenueUsedForGeneralGovernmentServicesLegislativeAndExecutive</t>
  </si>
  <si>
    <t>RevenueUsedForGeneralGovernmentServicesJudicial</t>
  </si>
  <si>
    <t>RevenueUsedForGeneralGovernmentServicesAdministration</t>
  </si>
  <si>
    <t>RevenueUsedForGeneralGovernmentServicesOther</t>
  </si>
  <si>
    <t>RevenueForGeneralGovernment</t>
  </si>
  <si>
    <t>RevenueUsedForSecurityOfPersonsAndPropertyServices</t>
  </si>
  <si>
    <t>RevenueForCourtEquity</t>
  </si>
  <si>
    <t>RevenueForDrugCaseInformationManagement</t>
  </si>
  <si>
    <t>RevenueForDrunkDrivingCaseFlowAssistance</t>
  </si>
  <si>
    <t>RevenueForCrimeVictimsRights</t>
  </si>
  <si>
    <t>RevenueForIndigentDefense</t>
  </si>
  <si>
    <t>RevenueForPublicSafetyServices</t>
  </si>
  <si>
    <t>RevenueUsedForHighwaysAndStreets</t>
  </si>
  <si>
    <t>RevenueUsedForPublicHealthAndSanitationServices</t>
  </si>
  <si>
    <t>RevenueUsedForMedicalCareFacility</t>
  </si>
  <si>
    <t>RevenueUsedForAmbulance</t>
  </si>
  <si>
    <t>RevenueUsedForStateHealthBenefit</t>
  </si>
  <si>
    <t>RevenueForHealth</t>
  </si>
  <si>
    <t>RevenueForWelfare</t>
  </si>
  <si>
    <t>RevenueForHealthAndWelfare</t>
  </si>
  <si>
    <t>RevenueUsedForElectricityAndPowerServices</t>
  </si>
  <si>
    <t>RevenueUsedForPublicUtilities</t>
  </si>
  <si>
    <t>RevenueUsedForCommunityServices</t>
  </si>
  <si>
    <t>RevenueUsedForCommunityDevelopment</t>
  </si>
  <si>
    <t>RevenueUsedForEconomicDevelopmentServices</t>
  </si>
  <si>
    <t>RevenueUsedForOtherDevelopmentServices</t>
  </si>
  <si>
    <t>RevenueForCommunityDevelopmentBlockGrants</t>
  </si>
  <si>
    <t>RevenueForLocalCommunityStabilizationShare</t>
  </si>
  <si>
    <t>RevenueForCommunityAndEconomicDevelopmentServices</t>
  </si>
  <si>
    <t>RevenueUsedForLibrary</t>
  </si>
  <si>
    <t>RevenueUsedForGolf</t>
  </si>
  <si>
    <t>RevenueUsedForHarborServices</t>
  </si>
  <si>
    <t>RevenueUsedForConventionCenterServices</t>
  </si>
  <si>
    <t>RevenueForParksAndRecreation</t>
  </si>
  <si>
    <t>Revenues for Cultural Activities</t>
  </si>
  <si>
    <t>RevenuesForCulturalActivities</t>
  </si>
  <si>
    <t>RevenueForCultureAndRecreation</t>
  </si>
  <si>
    <t>RevenueUsedForConservationServices</t>
  </si>
  <si>
    <t>RevenueUsedForAirportServices</t>
  </si>
  <si>
    <t>RevenueForTransitServices</t>
  </si>
  <si>
    <t>RevenueUsedForSanitarySewerServices</t>
  </si>
  <si>
    <t>RevenueUsedForWaterSupplyServices</t>
  </si>
  <si>
    <t>RevenueUsedForStormSewerServices</t>
  </si>
  <si>
    <t>RevenueForSanitation</t>
  </si>
  <si>
    <t>RevenueUsedForPublicWorksServices</t>
  </si>
  <si>
    <t>ChargesForServicesCourtRelatedCharges</t>
  </si>
  <si>
    <t>ChargesForServicesFees</t>
  </si>
  <si>
    <t>ChargesForServicesCourtFilingFees</t>
  </si>
  <si>
    <t>ChargesForServicesJuryDemandFees</t>
  </si>
  <si>
    <t>ChargesForServicesWritOfGarnishmentRestitutionAttachmentOrExecution</t>
  </si>
  <si>
    <t>ChargesForServicesAttorneyFeeReimbursement</t>
  </si>
  <si>
    <t>ChargesForServicesGuardianAdLitemReimbursement</t>
  </si>
  <si>
    <t>ChargesForServicesProbationOversightFee</t>
  </si>
  <si>
    <t>ChargesForServicesEstateInventoryFee</t>
  </si>
  <si>
    <t>ChargesForServicesFriendOfTheCourtStatutoryHandlingFee</t>
  </si>
  <si>
    <t>ChargesForServicesFriendOfTheCourtServiceFee</t>
  </si>
  <si>
    <t>ChargesForServicesMiscellaneousCourtCostsAndFees</t>
  </si>
  <si>
    <t>ChargesForServicesServicesRendered</t>
  </si>
  <si>
    <t>ChargesForServicesBuildingInspectionFees</t>
  </si>
  <si>
    <t>ChargesForServicesAmbulanceTransportFees</t>
  </si>
  <si>
    <t>ChargesForServicesTitleSearchFee</t>
  </si>
  <si>
    <t>ChargesForServicesPreForfeitureMailingNoticeCost</t>
  </si>
  <si>
    <t>ChargesForServicesSales</t>
  </si>
  <si>
    <t>ChargesForServicesUseAndAdmissionFees</t>
  </si>
  <si>
    <t>ChargesForServicesRevenueFromParkingFacilities</t>
  </si>
  <si>
    <t>ChargesForServices</t>
  </si>
  <si>
    <t>Revenue for Traffic Violations</t>
  </si>
  <si>
    <t>ChargesForServicesTrafficViolations</t>
  </si>
  <si>
    <t>Revenue for Ordinance Fines and Costs</t>
  </si>
  <si>
    <t>ChargesForServicesOrdinanceFinesAndCosts</t>
  </si>
  <si>
    <t>Revenue for Statute Costs</t>
  </si>
  <si>
    <t>ChargesForServicesStatuteCosts</t>
  </si>
  <si>
    <t>Revenue for Bond Forfeitures and Bond Costs</t>
  </si>
  <si>
    <t>ChargesForServicesBondForfeituresAndBondCosts</t>
  </si>
  <si>
    <t>Revenues from Fines and Forfeitures and Penalties</t>
  </si>
  <si>
    <t>RevenueFromFinesAndForfeituresAndPenalties</t>
  </si>
  <si>
    <t>Revenue for Business Licenses and Permits</t>
  </si>
  <si>
    <t>ChargesForServicesBusinessLicensesAndPermits</t>
  </si>
  <si>
    <t>Revenue for Cable TV Franchise Fees</t>
  </si>
  <si>
    <t>ChargesForServicesCableTVFranchiseFees</t>
  </si>
  <si>
    <t>Revenue for Non Business Licenses and Permits</t>
  </si>
  <si>
    <t>ChargesForServicesNonBusinessLicensesAndPermits</t>
  </si>
  <si>
    <t>Revenue for Licenses and Permits and Franchise Fees</t>
  </si>
  <si>
    <t>ChargesForServicesLicensesAndPermitsAndFranchiseFees</t>
  </si>
  <si>
    <t>RevenueUsedForPublicSchoolsServices</t>
  </si>
  <si>
    <t>RevenueUsedForPublicWaysAndFacilitiesServices</t>
  </si>
  <si>
    <t>RevenueUsedForPublicAssistanceServices</t>
  </si>
  <si>
    <t>RevenueForSpecialElectionReimbursement</t>
  </si>
  <si>
    <t>RevenueUsedForElections</t>
  </si>
  <si>
    <t>RevenueForSurveyAndRemonumentation</t>
  </si>
  <si>
    <t>RevenueUsedForPlanningAndZoning</t>
  </si>
  <si>
    <t>RevenueUsedForCemetery</t>
  </si>
  <si>
    <t>RevenueUsedForEquipmentAndEquipmentRental</t>
  </si>
  <si>
    <t>RevenueUsedForPropertyMaintenance</t>
  </si>
  <si>
    <t>RevenueUsedForHomestead</t>
  </si>
  <si>
    <t>RevenueUsedForBuildingAuthority</t>
  </si>
  <si>
    <t>RevenueUsedForTelecommunications</t>
  </si>
  <si>
    <t>RevenueForFacilitiesMaintenance</t>
  </si>
  <si>
    <t>RevenueUsedForTownshipProperties</t>
  </si>
  <si>
    <t>RevenueUsedForEducationServices</t>
  </si>
  <si>
    <t>RevenueUsedForHigherEducation</t>
  </si>
  <si>
    <t>RevenueUsedForUnemploymentCompensation</t>
  </si>
  <si>
    <t>RevenueUsedForGarageServices</t>
  </si>
  <si>
    <t>RevenueUsedForJailStoresCommissaryServices</t>
  </si>
  <si>
    <t>RevenueUsedForContingencyServices</t>
  </si>
  <si>
    <t>RevenueUsedForOtherPublicServices</t>
  </si>
  <si>
    <t>Revenue Sharing</t>
  </si>
  <si>
    <t>RevenueSharing</t>
  </si>
  <si>
    <t>RevenueUsedForOtherPrograms</t>
  </si>
  <si>
    <t>ProgramRevenues</t>
  </si>
  <si>
    <t>ExpensesForGeneralGovernmentServicesLegislativeAndExecutive</t>
  </si>
  <si>
    <t>ExpensesForGeneralGovernmentServicesJudicial</t>
  </si>
  <si>
    <t>ExpensesForGeneralGovernmentServicesAdministration</t>
  </si>
  <si>
    <t>ExpensesForGeneralGovernmentServicesOther</t>
  </si>
  <si>
    <t>ExpensesForGeneralGovernmentServices</t>
  </si>
  <si>
    <t>ExpensesForSecurityOfPersonsAndPropertyServices</t>
  </si>
  <si>
    <t>ExpensesForCourtOfEquity</t>
  </si>
  <si>
    <t>ExpensesForDrugCaseInformationManagement</t>
  </si>
  <si>
    <t>ExpensesForDrunkDrivingCaseFlowAssistance</t>
  </si>
  <si>
    <t>ExpensesForCrimeVictimsRights</t>
  </si>
  <si>
    <t>ExpensesForIndigentDefense</t>
  </si>
  <si>
    <t>ExpensesForPublicSafetyServices</t>
  </si>
  <si>
    <t>ExpensesForStreetsAndHighways</t>
  </si>
  <si>
    <t>ExpensesForPublicHealthAndSanitationServices</t>
  </si>
  <si>
    <t>ExpensesForMedicalCareFacility</t>
  </si>
  <si>
    <t>ExpensesForAmbulance</t>
  </si>
  <si>
    <t>ExpensesForStateHealthBenefitPlan</t>
  </si>
  <si>
    <t>ExpensesForWelfare</t>
  </si>
  <si>
    <t>ExpensesForHealth</t>
  </si>
  <si>
    <t>ExpensesForHealthAndWelfare</t>
  </si>
  <si>
    <t>ExpensesForElectricityAndPowerServices</t>
  </si>
  <si>
    <t>ExpensesForPublicUtilities</t>
  </si>
  <si>
    <t>ExpensesForCommunityServices</t>
  </si>
  <si>
    <t>ExpensesForCommunityDevelopment</t>
  </si>
  <si>
    <t>ExpensesForEconomicDevelopmentServices</t>
  </si>
  <si>
    <t>ExpensesForOtherDevelopmentServices</t>
  </si>
  <si>
    <t>ExpensesForCommunityDevelopmentBlockGrants</t>
  </si>
  <si>
    <t>ExpensesForLocalCommunityStabilizationShare</t>
  </si>
  <si>
    <t>ExpensesForCommunityAndEconomicDevelopmentServices</t>
  </si>
  <si>
    <t>ExpensesForLibrary</t>
  </si>
  <si>
    <t>ExpensesForGolf</t>
  </si>
  <si>
    <t>ExpensesForHarborServices</t>
  </si>
  <si>
    <t>ExpensesForConventionCenterServices</t>
  </si>
  <si>
    <t>ExpensesForParksAndRecreation</t>
  </si>
  <si>
    <t>ExpensesForCulturalActivities</t>
  </si>
  <si>
    <t>ExpensesForRecreationAndCulture</t>
  </si>
  <si>
    <t>ExpensesForWaterSupplyServices</t>
  </si>
  <si>
    <t>ExpensesForAirportsServices</t>
  </si>
  <si>
    <t>ExpensesForTransportationServices</t>
  </si>
  <si>
    <t>ExpensesForSanitarySewerServices</t>
  </si>
  <si>
    <t>ExpensesForStormSewerServices</t>
  </si>
  <si>
    <t>ExpensesForSanitation</t>
  </si>
  <si>
    <t>ExpensesForPublicWorksServices</t>
  </si>
  <si>
    <t>ExpensesForHousingAndCommunityDevelopment</t>
  </si>
  <si>
    <t>ExpensesForConservationServices</t>
  </si>
  <si>
    <t>ExpensesForPublicSchoolsServices</t>
  </si>
  <si>
    <t>ExpensesForSpecialElectionReimbursement</t>
  </si>
  <si>
    <t>ExpensesForLotteryPrizeAwards</t>
  </si>
  <si>
    <t>ExpensesForElections</t>
  </si>
  <si>
    <t>ExpensesForPublicWaysAndFacilitiesServices</t>
  </si>
  <si>
    <t>ExpensesForPublicAssistanceServices</t>
  </si>
  <si>
    <t>ExpensesForSurveyAndRemonumentation</t>
  </si>
  <si>
    <t>ExpensesForPlanningAndZoning</t>
  </si>
  <si>
    <t>ExpensesForCemetery</t>
  </si>
  <si>
    <t>ExpensesForEquipmentAndEquipmentRental</t>
  </si>
  <si>
    <t>ExpensesForPropertyMaintenance</t>
  </si>
  <si>
    <t>ExpensesForHomestead</t>
  </si>
  <si>
    <t>ExpensesForBuildingAuthority</t>
  </si>
  <si>
    <t>ExpensesForTelecommunications</t>
  </si>
  <si>
    <t>ExpensesForFinancialAndTaxAdministrationInformationTechnology</t>
  </si>
  <si>
    <t>ExpensesForFacilitiesMaintenance</t>
  </si>
  <si>
    <t>ExpensesForTownshipProperties</t>
  </si>
  <si>
    <t>ExpensesForEducationServices</t>
  </si>
  <si>
    <t>ExpensesForHigherEducation</t>
  </si>
  <si>
    <t>ExpensesForUnemploymentCompensation</t>
  </si>
  <si>
    <t>ExpensesForGaragesServices</t>
  </si>
  <si>
    <t>ExpensesForJailStoresCommissaryServices</t>
  </si>
  <si>
    <t>ExpensesForContingencyServices</t>
  </si>
  <si>
    <t>ExpensesForOtherPublicServices</t>
  </si>
  <si>
    <t>CapitalOutlay</t>
  </si>
  <si>
    <t>DepreciationExpense</t>
  </si>
  <si>
    <t>DebtServicePrincipalRepayment</t>
  </si>
  <si>
    <t>DebtServiceInterestAndFiscalCharges</t>
  </si>
  <si>
    <t>DebtService</t>
  </si>
  <si>
    <t>DepreciationUnallocated</t>
  </si>
  <si>
    <t>CostOfIssueOfBondsAndSecurities</t>
  </si>
  <si>
    <t>OtherExpenses</t>
  </si>
  <si>
    <t>Revenue</t>
  </si>
  <si>
    <t>Expense</t>
  </si>
  <si>
    <t>Capital Outlay</t>
  </si>
  <si>
    <t>Depreciation Expense</t>
  </si>
  <si>
    <t>Debt Service, Principal Repayment</t>
  </si>
  <si>
    <t>Debt Service, Interest and Fiscal Charges</t>
  </si>
  <si>
    <t>Debt Service</t>
  </si>
  <si>
    <t>Depreciation Unallocated</t>
  </si>
  <si>
    <t>Cost of Issue of Bonds and Securities</t>
  </si>
  <si>
    <t>NetExpenseRevenueForLegislativeAndExecutive</t>
  </si>
  <si>
    <t>NetExpenseRevenueForJudicial</t>
  </si>
  <si>
    <t>NetExpenseRevenueForGovernmentAdministration</t>
  </si>
  <si>
    <t>NetExpenseRevenueGeneralGovernmentServicesOther</t>
  </si>
  <si>
    <t>NetExpenseRevenueGeneralGovernmentServices</t>
  </si>
  <si>
    <t>NetExpenseRevenueForSecurityOfPersonsAndPropertyServices</t>
  </si>
  <si>
    <t>NetExpenseRevenuePublicSafetyProtectiveServices</t>
  </si>
  <si>
    <t>NetExpenseRevenueCourtOfEquity</t>
  </si>
  <si>
    <t>NetExpenseRevenueDrugCaseInformationManagement</t>
  </si>
  <si>
    <t>NetExpenseRevenueForDrunkDrivingCaseFlowAssistance</t>
  </si>
  <si>
    <t>NetExpenseRevenueCrimeVictimsRights</t>
  </si>
  <si>
    <t>NetExpenseRevenueIndigentDefense</t>
  </si>
  <si>
    <t>NetExpenseRevenueForPublicSafetyServices</t>
  </si>
  <si>
    <t>NetExpenseRevenueForHighwaysAndStreets</t>
  </si>
  <si>
    <t>NetExpenseRevenueForPublicHealthAndSanitationServices</t>
  </si>
  <si>
    <t>NetExpenseRevenueForMedicalCareFacility</t>
  </si>
  <si>
    <t>NetExpenseRevenueForAmbulance</t>
  </si>
  <si>
    <t>NetExpenseRevenueHealth</t>
  </si>
  <si>
    <t>NetExpenseRevenueStateHealthBenefitPlan</t>
  </si>
  <si>
    <t>NetExpenseRevenueForWelfare</t>
  </si>
  <si>
    <t>NetExpenseRevenueHealthAndWelfare</t>
  </si>
  <si>
    <t>NetExpenseRevenueForElectricityAndPowerServices</t>
  </si>
  <si>
    <t>NetExpenseRevenuePublicUtilities</t>
  </si>
  <si>
    <t>NetExpenseRevenueForCommunityServices</t>
  </si>
  <si>
    <t>NetExpenseRevenueForCommunityDevelopment</t>
  </si>
  <si>
    <t>NetExpenseRevenueForEconomicDevelopmentServices</t>
  </si>
  <si>
    <t>NetExpenseRevenueForOtherDevelopmentServices</t>
  </si>
  <si>
    <t>NetExpenseRevenueForCommunityDevelopmentBlockGrants</t>
  </si>
  <si>
    <t>NetExpenseRevenueForLocalCommunityStabilizationShare</t>
  </si>
  <si>
    <t>NetExpenseRevenueCommunityAndEconomicDevelopmentServices</t>
  </si>
  <si>
    <t>NetExpenseRevenueForLibrary</t>
  </si>
  <si>
    <t>NetExpenseRevenueForGolf</t>
  </si>
  <si>
    <t>NetExpenseRevenueForHarborServices</t>
  </si>
  <si>
    <t>NetExpenseRevenueForConventionCenterServices</t>
  </si>
  <si>
    <t>NetExpenseRevenueForCulturalActivities</t>
  </si>
  <si>
    <t>NetExpenseRevenueForParksAndRecreation</t>
  </si>
  <si>
    <t>NetExpenseRevenueForRecreationAndCulture</t>
  </si>
  <si>
    <t>NetExpenseRevenueForWaterSupplyServices</t>
  </si>
  <si>
    <t>NetExpenseRevenueForAirportsServices</t>
  </si>
  <si>
    <t>NetExpenseRevenueForTransportationServices</t>
  </si>
  <si>
    <t>NetExpenseRevenueForSanitarySewerServices</t>
  </si>
  <si>
    <t>NetExpenseRevenueForStormSewerServices</t>
  </si>
  <si>
    <t>NetExpenseRevenueForSanitation</t>
  </si>
  <si>
    <t>NetExpenseRevenueForPublicWorksServices</t>
  </si>
  <si>
    <t>NetExpenseRevenueCourtRelatedCharges</t>
  </si>
  <si>
    <t>NetExpenseRevenueFees</t>
  </si>
  <si>
    <t>NetExpenseRevenueCourtFilingFees</t>
  </si>
  <si>
    <t>NetExpenseRevenueJuryDemandFees</t>
  </si>
  <si>
    <t>NetExpenseRevenueWritOfGarnishmentRestitutionAttachmentOrExecution</t>
  </si>
  <si>
    <t>NetExpenseRevenueAttorneyFeeReimbursement</t>
  </si>
  <si>
    <t>NetExpenseRevenueGuardianAdLitemReimbursement</t>
  </si>
  <si>
    <t>NetExpenseRevenueProbationOversightFee</t>
  </si>
  <si>
    <t>NetExpenseRevenueEstateInventoryFee</t>
  </si>
  <si>
    <t>NetExpenseRevenueFriendOfTheCourtStatutoryHandlingFee</t>
  </si>
  <si>
    <t>NetExpenseRevenueFriendOfTheCourtServiceFee</t>
  </si>
  <si>
    <t>NetExpenseRevenueMiscellaneousCourtCostsAndFees</t>
  </si>
  <si>
    <t>NetExpenseRevenueServicesRendered</t>
  </si>
  <si>
    <t>NetExpenseRevenueBuildingInspectionFees</t>
  </si>
  <si>
    <t>NetExpenseRevenueAmbulanceTransportFees</t>
  </si>
  <si>
    <t>NetExpenseRevenueTitleSearchFee</t>
  </si>
  <si>
    <t>NetExpenseRevenuePreForfeitureMailingNoticeCost</t>
  </si>
  <si>
    <t>NetExpenseRevenueSales</t>
  </si>
  <si>
    <t>NetExpenseRevenueUseAndAdmissionFees</t>
  </si>
  <si>
    <t>NetExpenseRevenueChargesForServicesRevenueFromParkingFacilities</t>
  </si>
  <si>
    <t>NetExpenseRevenueChargesForServices</t>
  </si>
  <si>
    <t>NetExpenseRevenueTrafficViolations</t>
  </si>
  <si>
    <t>NetExpenseRevenueOrdinanceFinesAndCosts</t>
  </si>
  <si>
    <t>NetExpenseRevenueStatuteCosts</t>
  </si>
  <si>
    <t>NetExpenseRevenueBondForfeituresAndBondCosts</t>
  </si>
  <si>
    <t>NetExpenseRevenueFinesAndForfeituresAndPenalties</t>
  </si>
  <si>
    <t>NetExpenseRevenueChargesForServicesBusinessLicensesAndPermits</t>
  </si>
  <si>
    <t>NetExpenseRevenueChargesForServicesCableTVFranchiseFees</t>
  </si>
  <si>
    <t>NetExpenseRevenueChargesForServicesNonBusinessLicensesAndPermits</t>
  </si>
  <si>
    <t>NetExpenseRevenueChargesForServicesLicensesAndPermitsAndFranchiseFees</t>
  </si>
  <si>
    <t>NetExpenseRevenueForHousingAndCommunityDevelopmentServices</t>
  </si>
  <si>
    <t>NetExpenseRevenueForConservationServices</t>
  </si>
  <si>
    <t>NetExpenseRevenueForPublicSchoolsServices</t>
  </si>
  <si>
    <t>NetExpenseRevenueForSpecialElectionReimbursement</t>
  </si>
  <si>
    <t>NetExpenseRevenueLotteryPrizes</t>
  </si>
  <si>
    <t>NetExpenseRevenueForElections</t>
  </si>
  <si>
    <t>NetExpenseRevenueForPublicWaysAndFacilitiesServices</t>
  </si>
  <si>
    <t>NetExpenseRevenueForPublicAssistanceServices</t>
  </si>
  <si>
    <t>NetExpenseRevenueForSurveyAndRemonumentation</t>
  </si>
  <si>
    <t>NetExpenseRevenueForPlanningAndZoning</t>
  </si>
  <si>
    <t>NetExpenseRevenueForCemetery</t>
  </si>
  <si>
    <t>NetExpenseRevenueForEquipmentAndEquipmentRental</t>
  </si>
  <si>
    <t>NetExpenseRevenueForPropertyMaintenance</t>
  </si>
  <si>
    <t>NetExpenseRevenueForHomestead</t>
  </si>
  <si>
    <t>NetExpenseRevenueForBuildingAuthority</t>
  </si>
  <si>
    <t>NetExpenseRevenueForTelecommunications</t>
  </si>
  <si>
    <t>NetExpenseRevenueForFacilitiesMaintenance</t>
  </si>
  <si>
    <t>NetExpenseRevenueForTownshipProperties</t>
  </si>
  <si>
    <t>NetExpenseRevenueForEducationServices</t>
  </si>
  <si>
    <t>NetExpenseRevenueForHigherEducation</t>
  </si>
  <si>
    <t>NetExpenseRevenueForUnemploymentCompensation</t>
  </si>
  <si>
    <t>NetExpenseRevenueForGaragesServices</t>
  </si>
  <si>
    <t>NetExpenseRevenueForJailStoresCommissaryServices</t>
  </si>
  <si>
    <t>NetExpenseRevenueForContingencyServices</t>
  </si>
  <si>
    <t>NetExpenseRevenueForOtherPublicServices</t>
  </si>
  <si>
    <t>NetExpenseRevenueForRevenueSharing</t>
  </si>
  <si>
    <t>NetExpenseRevenueForCapitalOutlay</t>
  </si>
  <si>
    <t>NetExpenseRevenueForDebtServicePrincipalRepayment</t>
  </si>
  <si>
    <t>NetExpenseRevenueForDebtServiceInterestAndFiscalCharges</t>
  </si>
  <si>
    <t>NetExpenseRevenueDebtService</t>
  </si>
  <si>
    <t>NetExpenseRevenueForDepreciationUnallocated</t>
  </si>
  <si>
    <t>NetExpenseRevenueForCostOfIssueOfBondsAndSecurities</t>
  </si>
  <si>
    <t>OtherNetExpenseRevenue</t>
  </si>
  <si>
    <t>NetExpenseRevenue</t>
  </si>
  <si>
    <t>Net Expense (Revenue)</t>
  </si>
  <si>
    <t>Legislative and Executive</t>
  </si>
  <si>
    <t>Judicial</t>
  </si>
  <si>
    <t>General Government Administration</t>
  </si>
  <si>
    <t>General Government Services, Other</t>
  </si>
  <si>
    <t>General Government</t>
  </si>
  <si>
    <t>Security of Persons and Property Services</t>
  </si>
  <si>
    <t>Court Equity</t>
  </si>
  <si>
    <t>Drug Case Information Management</t>
  </si>
  <si>
    <t>Drunk Driving Case Flow Assistance</t>
  </si>
  <si>
    <t>Crime Victims Rights</t>
  </si>
  <si>
    <t>Indigent Defense</t>
  </si>
  <si>
    <t>Public Safety Services</t>
  </si>
  <si>
    <t>Highways and Streets</t>
  </si>
  <si>
    <t>Public Health and Sanitation Services</t>
  </si>
  <si>
    <t>Medical Care Facility</t>
  </si>
  <si>
    <t>Ambulance</t>
  </si>
  <si>
    <t>State Health Benefit</t>
  </si>
  <si>
    <t>Health</t>
  </si>
  <si>
    <t>Welfare</t>
  </si>
  <si>
    <t>Health and Welfare</t>
  </si>
  <si>
    <t>Electricity and Power Services</t>
  </si>
  <si>
    <t>Public Utilities</t>
  </si>
  <si>
    <t>Community Services</t>
  </si>
  <si>
    <t>Community Development</t>
  </si>
  <si>
    <t>Economic Development Services</t>
  </si>
  <si>
    <t>Other Development Services</t>
  </si>
  <si>
    <t>Community Development Block Grants</t>
  </si>
  <si>
    <t>Local Community Stabilization Share</t>
  </si>
  <si>
    <t>Community and Economic Development Services</t>
  </si>
  <si>
    <t>Library</t>
  </si>
  <si>
    <t>Golf</t>
  </si>
  <si>
    <t>Harbor Services</t>
  </si>
  <si>
    <t>Convention Center Services</t>
  </si>
  <si>
    <t>Parks and Recreation</t>
  </si>
  <si>
    <t>Recreation and Culture</t>
  </si>
  <si>
    <t>Conservation Services</t>
  </si>
  <si>
    <t>Airport Services</t>
  </si>
  <si>
    <t>Transportation Services</t>
  </si>
  <si>
    <t>Sanitary Sewer Services</t>
  </si>
  <si>
    <t>Water Supply Services</t>
  </si>
  <si>
    <t>Storm Sewer Services</t>
  </si>
  <si>
    <t>Sanitation</t>
  </si>
  <si>
    <t>Public Works Services</t>
  </si>
  <si>
    <t>Court Related Charges</t>
  </si>
  <si>
    <t>Fees</t>
  </si>
  <si>
    <t>Court Filing Fees</t>
  </si>
  <si>
    <t>Jury Demand Fees</t>
  </si>
  <si>
    <t>Writ of Garnishment, Restitution, Attachment or Execution</t>
  </si>
  <si>
    <t>Attorney Fee Reimbursement</t>
  </si>
  <si>
    <t>Guardian Ad Litem Reimbursement</t>
  </si>
  <si>
    <t>Probation Oversight Fee</t>
  </si>
  <si>
    <t>Estate Inventory Fee</t>
  </si>
  <si>
    <t>Friend of the Court Statutory Handling Fee</t>
  </si>
  <si>
    <t>Friend of the Court Service Fee</t>
  </si>
  <si>
    <t>Miscellaneous Court Costs and Fees</t>
  </si>
  <si>
    <t>Services Rendered</t>
  </si>
  <si>
    <t>Building Inspection Fees</t>
  </si>
  <si>
    <t>Ambulance Transport Fees</t>
  </si>
  <si>
    <t>Title Search Fee</t>
  </si>
  <si>
    <t>Pre Forfeiture Mailing Notice Cost</t>
  </si>
  <si>
    <t>Sales</t>
  </si>
  <si>
    <t>Use and Admission Fees</t>
  </si>
  <si>
    <t>Parking Fees</t>
  </si>
  <si>
    <t>Traffic Violations</t>
  </si>
  <si>
    <t>Ordinance Fines and Costs</t>
  </si>
  <si>
    <t>Statute Costs</t>
  </si>
  <si>
    <t>Bond Forfeitures and Bond Costs</t>
  </si>
  <si>
    <t>Business Licenses and Permits</t>
  </si>
  <si>
    <t>Cable TV Franchise Fees</t>
  </si>
  <si>
    <t>Non Business Licenses and Permits</t>
  </si>
  <si>
    <t>Licenses and Permits and Franchise Fees</t>
  </si>
  <si>
    <t>Public Schools Services</t>
  </si>
  <si>
    <t>Public Ways and Facilities Services</t>
  </si>
  <si>
    <t>Public Assistance Services</t>
  </si>
  <si>
    <t>Special Election Reimbursement</t>
  </si>
  <si>
    <t>Elections</t>
  </si>
  <si>
    <t>Survey and Remonumentation</t>
  </si>
  <si>
    <t>Planning and Zoning</t>
  </si>
  <si>
    <t>Cemetery</t>
  </si>
  <si>
    <t>Equipment and Equipment Rental</t>
  </si>
  <si>
    <t>Property Maintenance</t>
  </si>
  <si>
    <t>Homestead</t>
  </si>
  <si>
    <t>Building Authority</t>
  </si>
  <si>
    <t>Telecommunications</t>
  </si>
  <si>
    <t>Facilities Maintenance</t>
  </si>
  <si>
    <t>Township Properties</t>
  </si>
  <si>
    <t>Education Services</t>
  </si>
  <si>
    <t>Higher Education</t>
  </si>
  <si>
    <t>Unemployment Compensation</t>
  </si>
  <si>
    <t>Garage Services</t>
  </si>
  <si>
    <t>Jail Stores Commissary Services</t>
  </si>
  <si>
    <t>Contingency Services</t>
  </si>
  <si>
    <t>Other Public Services</t>
  </si>
  <si>
    <t>Other Programs</t>
  </si>
  <si>
    <t>Information Technology</t>
  </si>
  <si>
    <t>Housing and Community Development</t>
  </si>
  <si>
    <t>Lottery Prize Awards</t>
  </si>
  <si>
    <t/>
  </si>
  <si>
    <t>program_revenues</t>
  </si>
  <si>
    <t>general_revenues</t>
  </si>
  <si>
    <t>RevenueFromNationalForestReserveTaxes</t>
  </si>
  <si>
    <t>RevenueFromTrailerTax</t>
  </si>
  <si>
    <t>RevenueFromAccomodationsTax</t>
  </si>
  <si>
    <t>RevenueFromParkingOccupancyTax</t>
  </si>
  <si>
    <t>RevenueFromIndustrialFacilitiesTax</t>
  </si>
  <si>
    <t>RevenueFromCommercialFacilitiesTax</t>
  </si>
  <si>
    <t>RevenueFromIncomeTax</t>
  </si>
  <si>
    <t>RevenueFromTransactionPrivilegeTax</t>
  </si>
  <si>
    <t>RevenueFromCurrentPropertyTaxesExtraOrSpecialVoted</t>
  </si>
  <si>
    <t>RevenueFromCurrentPersonalPropertyTax</t>
  </si>
  <si>
    <t>RevenuesFromCurrentRealPropertyTax</t>
  </si>
  <si>
    <t>RevenueFromPropertyTax</t>
  </si>
  <si>
    <t>RevenueFromDelinquentRealPropertyTax</t>
  </si>
  <si>
    <t>RevenueFromDelinquentPersonalPropertyTax</t>
  </si>
  <si>
    <t>RevenueFromMarijuanaTax</t>
  </si>
  <si>
    <t>RevenueFromCityUtilityUsersTax</t>
  </si>
  <si>
    <t>RevenueFromMotorFuelTax</t>
  </si>
  <si>
    <t>RevenueFromLotteryForEducationLotteryProceeds</t>
  </si>
  <si>
    <t>RevenueFromCorporateTax</t>
  </si>
  <si>
    <t>RevenueFromUsageOfUtilitiesTax</t>
  </si>
  <si>
    <t>RevenueFromConventionTax</t>
  </si>
  <si>
    <t>RevenueFromSalesAndUseTax</t>
  </si>
  <si>
    <t>RevenueFromSalesTax</t>
  </si>
  <si>
    <t>RevenueFromUnclaimedProperty</t>
  </si>
  <si>
    <t>RevenueFromNursingHomeAndHospitalProviderFees</t>
  </si>
  <si>
    <t>RevenueFromBusinessLicenseTax</t>
  </si>
  <si>
    <t>RevenueFromPropertyTransferTax</t>
  </si>
  <si>
    <t>RevenueFromDocumentsTransferTax</t>
  </si>
  <si>
    <t>RevenueFromTransferStampsTax</t>
  </si>
  <si>
    <t>RevenueFromHotelAndMotelTax</t>
  </si>
  <si>
    <t>RevenueFromVehiclesTax</t>
  </si>
  <si>
    <t>RevenueFromMealsTax</t>
  </si>
  <si>
    <t>RevenueFromFranchiseIncomeTax</t>
  </si>
  <si>
    <t>RevenueFromOtherTaxForGeneralPurpose</t>
  </si>
  <si>
    <t>RevenueFromTaxes</t>
  </si>
  <si>
    <t>Allowance for Chargebacks</t>
  </si>
  <si>
    <t>AllowanceForChargebacks</t>
  </si>
  <si>
    <t>Allowance for Refunds</t>
  </si>
  <si>
    <t>AllowanceForRefunds</t>
  </si>
  <si>
    <t>RevenueFromCollectionFees</t>
  </si>
  <si>
    <t>RevenueFromInterestAndPenaltiesOnTaxes</t>
  </si>
  <si>
    <t>RevenueFromCommunityWideSpecialAssessments</t>
  </si>
  <si>
    <t>Redemptions and Reconveyance</t>
  </si>
  <si>
    <t>RedemptionsAndReconveyance</t>
  </si>
  <si>
    <t>RevenueFromCountyExpenseOfSale</t>
  </si>
  <si>
    <t>RevenueFromCommercialForestReserve</t>
  </si>
  <si>
    <t>RevenueFromSubMarginalLandAct</t>
  </si>
  <si>
    <t>RevenueFromTaxRevertedProperty</t>
  </si>
  <si>
    <t>Payment in Lieu of Taxes</t>
  </si>
  <si>
    <t>PaymentInLieuOfTaxes</t>
  </si>
  <si>
    <t>RevenueFromPropertyTaxAdministrationFee</t>
  </si>
  <si>
    <t>Taxes and Tax Related Revenues</t>
  </si>
  <si>
    <t>TaxesAndTaxRelatedRevenues</t>
  </si>
  <si>
    <t>RevenuesFromInterestAndPenaltiesOnSpecialAssessments</t>
  </si>
  <si>
    <t>RevenueFromSpecialAssessments</t>
  </si>
  <si>
    <t>RevenueFromDividends</t>
  </si>
  <si>
    <t>RevenueFromInterest</t>
  </si>
  <si>
    <t>RevenueFromInterestAndDividends</t>
  </si>
  <si>
    <t>Investment Gains (Losses)</t>
  </si>
  <si>
    <t>InvestmentGainsLosses</t>
  </si>
  <si>
    <t>Investment Income</t>
  </si>
  <si>
    <t>InvestmentIncome</t>
  </si>
  <si>
    <t>RevenueFromInterestAndRent</t>
  </si>
  <si>
    <t>Lease Investment Income</t>
  </si>
  <si>
    <t>LeaseInvestmentIncome</t>
  </si>
  <si>
    <t>Investment Income and Rentals</t>
  </si>
  <si>
    <t>InvestmentIncomeAndRentals</t>
  </si>
  <si>
    <t>RevenueFromRent</t>
  </si>
  <si>
    <t>RevenueFromRoyalties</t>
  </si>
  <si>
    <t>RevenueFromRentsAndRoyalties</t>
  </si>
  <si>
    <t>RevenueFromSharedRevenue</t>
  </si>
  <si>
    <t>RevenueFromUseOfMoneyAndProperty</t>
  </si>
  <si>
    <t>RevenueFromGasAndOilRoyalties</t>
  </si>
  <si>
    <t>RevenueFromCasinoRevenueSharing</t>
  </si>
  <si>
    <t>RevenueFromRecreationFees</t>
  </si>
  <si>
    <t>RevenueFromRefundsAndRebates</t>
  </si>
  <si>
    <t>RevenueFromReimbursements</t>
  </si>
  <si>
    <t>RevenueFromGrantsAndEntitlementsForSpecificProgramsUnrestricted</t>
  </si>
  <si>
    <t>Grants, Contributions and Donations from Federal Governmental Entities</t>
  </si>
  <si>
    <t>GrantsContributionsAndDonationsFromFederalGovernmentalEntities</t>
  </si>
  <si>
    <t>Grants, Contributions and Donations from State Governmental Entities</t>
  </si>
  <si>
    <t>GrantsContributionsAndDonationsFromStateGovernmentalEntities</t>
  </si>
  <si>
    <t>Grants, Contributions and Donations from Local Units</t>
  </si>
  <si>
    <t>GrantsContributionsAndDonationsFromLocalUnits</t>
  </si>
  <si>
    <t>Grants, Contributions and Donations from Others</t>
  </si>
  <si>
    <t>GrantsContributionsAndDonationsFromOthers</t>
  </si>
  <si>
    <t>Public and Private Contributions</t>
  </si>
  <si>
    <t>PublicAndPrivateContributions</t>
  </si>
  <si>
    <t>Proceeds from Bond and Note Issuance</t>
  </si>
  <si>
    <t>ProceedsFromBondAndNoteIssuance</t>
  </si>
  <si>
    <t>Private Contributions and Donations</t>
  </si>
  <si>
    <t>PrivateContributionsAndDonations</t>
  </si>
  <si>
    <t>Cash Over or Short</t>
  </si>
  <si>
    <t>CashOverOrShort</t>
  </si>
  <si>
    <t>Gain (Loss) on Sale of Capital Assets</t>
  </si>
  <si>
    <t>GainLossOnSaleOfCapitalAssets</t>
  </si>
  <si>
    <t>Recovery of Cost Incurred</t>
  </si>
  <si>
    <t>RecoveryOfCostIncurred</t>
  </si>
  <si>
    <t>Other General Revenues</t>
  </si>
  <si>
    <t>OtherGeneralRevenues</t>
  </si>
  <si>
    <t>General Revenues, Net</t>
  </si>
  <si>
    <t>GeneralRevenuesNet</t>
  </si>
  <si>
    <t>Transfers, Net</t>
  </si>
  <si>
    <t>TransfersNet</t>
  </si>
  <si>
    <t>Transfer of Capital Assets In</t>
  </si>
  <si>
    <t>TransfersIn</t>
  </si>
  <si>
    <t>Transfers of Capital Assets Out</t>
  </si>
  <si>
    <t>TransfersOut</t>
  </si>
  <si>
    <t>Internal Transfers</t>
  </si>
  <si>
    <t>InternalTransfers</t>
  </si>
  <si>
    <t>Transfer to Escrow for Bond Refunding</t>
  </si>
  <si>
    <t>TransferToEscrowForBondRefunding</t>
  </si>
  <si>
    <t>Other Financing Sources, Lease Financing</t>
  </si>
  <si>
    <t>OtherFinancingSourcesLeaseFinancing</t>
  </si>
  <si>
    <t>Discounts on Bonds or Notes</t>
  </si>
  <si>
    <t>DiscountsOnBondsOrNotes</t>
  </si>
  <si>
    <t>Premium on Bonds or Notes</t>
  </si>
  <si>
    <t>PremiumOnBondsOrNotes</t>
  </si>
  <si>
    <t>Bond or Insurance Recoveries</t>
  </si>
  <si>
    <t>BondOrInsuranceRecoveries</t>
  </si>
  <si>
    <t>Special Items</t>
  </si>
  <si>
    <t>SpecialItems</t>
  </si>
  <si>
    <t>Extraordinary Items</t>
  </si>
  <si>
    <t>ExtraordinaryItems</t>
  </si>
  <si>
    <t>Adjustments for Transfer of Revenues Within Activities</t>
  </si>
  <si>
    <t>AdjustmentsForTransferOfRevenuesWithinActivities</t>
  </si>
  <si>
    <t>General Revenues and Transfers</t>
  </si>
  <si>
    <t>GeneralRevenuesAndTransfers</t>
  </si>
  <si>
    <t>transfers</t>
  </si>
  <si>
    <t>Name</t>
  </si>
  <si>
    <t>State</t>
  </si>
  <si>
    <t>California</t>
  </si>
  <si>
    <t>City of Clayton, California</t>
  </si>
  <si>
    <t>National Forest Reserve Taxes</t>
  </si>
  <si>
    <t>Trailer Tax</t>
  </si>
  <si>
    <t>Accommodations Tax (PA 263 of 1974)</t>
  </si>
  <si>
    <t>Parking Occupancy Tax</t>
  </si>
  <si>
    <t>Industrial Facilities Tax</t>
  </si>
  <si>
    <t>Commercial Facilities Tax</t>
  </si>
  <si>
    <t>Income Tax</t>
  </si>
  <si>
    <t>Transaction Privilege Tax</t>
  </si>
  <si>
    <t>Current Property Taxes, Extra or Special Voted</t>
  </si>
  <si>
    <t>Current Personal Property Tax</t>
  </si>
  <si>
    <t>Current Real Property Tax</t>
  </si>
  <si>
    <t>Property Tax</t>
  </si>
  <si>
    <t>Delinquent Real Property Tax</t>
  </si>
  <si>
    <t>Delinquent Personal Property Tax</t>
  </si>
  <si>
    <t>Marijuana Tax</t>
  </si>
  <si>
    <t>City Utility Users Tax</t>
  </si>
  <si>
    <t>Motor Fuel Tax</t>
  </si>
  <si>
    <t>Lottery for Education, Lottery Proceeds</t>
  </si>
  <si>
    <t>Corporate Tax</t>
  </si>
  <si>
    <t>Usage of Utilities Tax</t>
  </si>
  <si>
    <t>Convention Tax</t>
  </si>
  <si>
    <t>Sales and Use Tax</t>
  </si>
  <si>
    <t>Sales Tax</t>
  </si>
  <si>
    <t>Unclaimed Property</t>
  </si>
  <si>
    <t>Nursing Home and Hospital Provider Fees</t>
  </si>
  <si>
    <t>Business License Tax</t>
  </si>
  <si>
    <t>Property Transfer Tax</t>
  </si>
  <si>
    <t>Documents Transfer Tax</t>
  </si>
  <si>
    <t>Transfer Stamps Tax</t>
  </si>
  <si>
    <t>Hotel and Motel Tax</t>
  </si>
  <si>
    <t>Vehicles Tax</t>
  </si>
  <si>
    <t>Meals Tax</t>
  </si>
  <si>
    <t>Franchise Income Tax</t>
  </si>
  <si>
    <t>Other Tax for General Purpose</t>
  </si>
  <si>
    <t>Taxes</t>
  </si>
  <si>
    <t>Collection Fees</t>
  </si>
  <si>
    <t>Interest and Penalties on Taxes</t>
  </si>
  <si>
    <t>Community Wide Special Assessments</t>
  </si>
  <si>
    <t>County Expense of Sale</t>
  </si>
  <si>
    <t>Commercial Forest Reserve</t>
  </si>
  <si>
    <t>Sub Marginal Land Act</t>
  </si>
  <si>
    <t>Tax Reverted Property</t>
  </si>
  <si>
    <t>Property Tax Administration Fee</t>
  </si>
  <si>
    <t>Interest and Penalties on Special Assessments</t>
  </si>
  <si>
    <t>Special Assessments</t>
  </si>
  <si>
    <t>Fines and Forfeitures and Penalties</t>
  </si>
  <si>
    <t>Dividends</t>
  </si>
  <si>
    <t>Interest</t>
  </si>
  <si>
    <t>Interest and Dividends</t>
  </si>
  <si>
    <t>Interest, Dividends, Royalties and Rent</t>
  </si>
  <si>
    <t>Rent</t>
  </si>
  <si>
    <t>Royalties</t>
  </si>
  <si>
    <t>Rents and Royalties</t>
  </si>
  <si>
    <t>Shared Revenue</t>
  </si>
  <si>
    <t>Use of Money and Property</t>
  </si>
  <si>
    <t>Gas and Oil Royalties</t>
  </si>
  <si>
    <t>Casino Revenue Sharing</t>
  </si>
  <si>
    <t>Recreation Fees</t>
  </si>
  <si>
    <t>Refunds and Rebates</t>
  </si>
  <si>
    <t>Reimbursements</t>
  </si>
  <si>
    <t>Grants and Entitlements Not Restricted for Specific Programs</t>
  </si>
  <si>
    <t>acfr:ProgramRevenues,acfr:Expenses,acfr:NetExpenseRevenue</t>
  </si>
  <si>
    <t>Balance Sheet</t>
  </si>
  <si>
    <t>LIABILITIES, DEFERRED INFLOWS OF RESOURCES AND FUND BALANCES</t>
  </si>
  <si>
    <t>Liabilities:</t>
  </si>
  <si>
    <t>Deferred Inflows of Resources:</t>
  </si>
  <si>
    <t>Fund Balance:</t>
  </si>
  <si>
    <t>Total Liabilities, Deferred Inflows of Resources and Fund Balances</t>
  </si>
  <si>
    <t>Total Fund Balances</t>
  </si>
  <si>
    <t>acfr:LiabilitiesAndDeferredInflowsOfResourcesAndFundBalancesModifiedAccrual</t>
  </si>
  <si>
    <t>acfr:DeferredInflowsOfResourcesModifiedAccrual</t>
  </si>
  <si>
    <t>acfr:LiabilitiesModifiedAccrual</t>
  </si>
  <si>
    <t>acfr:AssetsModifiedAccrual</t>
  </si>
  <si>
    <t>Reconciliation of Governmental Funds Balance Sheet to the Statement of Net Position</t>
  </si>
  <si>
    <t>CAPITAL ASSETS</t>
  </si>
  <si>
    <t>ACCRUAL OF NON-CURRENT REVENEUS AND EXPENSES</t>
  </si>
  <si>
    <t>DEFERRED INFLOWS AND OUTFLOWS</t>
  </si>
  <si>
    <t>ALLOCATION OF INTERNAL SERVICE FUND NET POSITION</t>
  </si>
  <si>
    <t>Net Position of Governmental Activities</t>
  </si>
  <si>
    <t>Fund balances for governmental funds</t>
  </si>
  <si>
    <t>acfr:AccountsReceivableModifiedAccrual</t>
  </si>
  <si>
    <t>xblri:item from Taxonomy spreadsheet</t>
  </si>
  <si>
    <t>GovernmentalFundsUnclassifiesBalanceSheetAbstract</t>
  </si>
  <si>
    <t>GovBalSheetLineItems</t>
  </si>
  <si>
    <t>FundName</t>
  </si>
  <si>
    <t>FundType</t>
  </si>
  <si>
    <t>AssetsAbstract</t>
  </si>
  <si>
    <t>CashAndCashEquivalentsAndInvestmentsAbtract</t>
  </si>
  <si>
    <t>CashAndCashEquivalentsAbstract</t>
  </si>
  <si>
    <t>CashAbstract</t>
  </si>
  <si>
    <t>CashCheckingModifiedAccrual</t>
  </si>
  <si>
    <t>CashSavingsModifiedAccrual</t>
  </si>
  <si>
    <t>RestrictedCashModifiedAccrual</t>
  </si>
  <si>
    <t>CashOnHandModifiedAccrual</t>
  </si>
  <si>
    <t>CashPayrollBankAccountModifiedAccrual</t>
  </si>
  <si>
    <t>CashModifiedAccrual</t>
  </si>
  <si>
    <t>RestrictedCashAndCashEquivalentsModifiedAccrual</t>
  </si>
  <si>
    <t>CertificatesOfDepositModifiedAccrual</t>
  </si>
  <si>
    <t>DepositsWithFiscalAgentsModifiedAccrual</t>
  </si>
  <si>
    <t>OtherCashAndCashEquivalentsModifiedAccrual</t>
  </si>
  <si>
    <t>CashAndCashEquivalentsModifiedAccrual</t>
  </si>
  <si>
    <t>CashandCashEquivalentWithOthersAbstract</t>
  </si>
  <si>
    <t>CashAndCashEquivalentsWithFiscalAndEscrowAndOtherAgentsModifiedAccrual</t>
  </si>
  <si>
    <t>CashAndCashEquivalentsWithTreasurerModifiedAccrual</t>
  </si>
  <si>
    <t>CashAndCashEquivalentsWithTrusteeModifiedAccrual</t>
  </si>
  <si>
    <t>CashAndCashEquivalentsAndInvestmentsModifiedAccrual</t>
  </si>
  <si>
    <t>CashAndInvestmentsModifiedAccrual</t>
  </si>
  <si>
    <t>PooledCashAndInvestmentsModifiedAccrual</t>
  </si>
  <si>
    <t>RestrictedCashAndInvestmentsModifiedAccrual</t>
  </si>
  <si>
    <t>RestrictedInvestmentsModifiedAccrual</t>
  </si>
  <si>
    <t>PooledInvestmentsModifiedAccrual</t>
  </si>
  <si>
    <t>LongTermInvestmentsModifiedAccrual</t>
  </si>
  <si>
    <t>OtherInvestmentsModifiedAccrual</t>
  </si>
  <si>
    <t>InvestmentsModifiedAccrual</t>
  </si>
  <si>
    <t>InvestmentsHeldByThirdPartiesAbstract</t>
  </si>
  <si>
    <t>InvestmentsWithStateTreasuryModifiedAccrual</t>
  </si>
  <si>
    <t>InvestmentsWithFiscalAgentsModifiedAccrual</t>
  </si>
  <si>
    <t>Dup_1_InvestmentsHeldByThirdPartiesModifiedAccrual</t>
  </si>
  <si>
    <t>AccountsReceivableAbstract</t>
  </si>
  <si>
    <t>TotalAccountsReceivableAbstract</t>
  </si>
  <si>
    <t>AccountsReceivableModifiedAccrual</t>
  </si>
  <si>
    <t>AllowanceForUncollectibleReceivablesModifiedAccrual</t>
  </si>
  <si>
    <t>AccountsReceivableNetOfAllowanceModifiedAccrual</t>
  </si>
  <si>
    <t>CustomerReceivableAbstract</t>
  </si>
  <si>
    <t>CustomerReceivableModifiedAccrual</t>
  </si>
  <si>
    <t>AllowanceForCustomerReceivablesModifiedAccrual</t>
  </si>
  <si>
    <t>CustomerReceivableNetOfAllowanceModifiedAccrual</t>
  </si>
  <si>
    <t>OtherAccountsReceivableModifiedAccrual</t>
  </si>
  <si>
    <t>AccruedInterestReceivableAbstract</t>
  </si>
  <si>
    <t>AccruedInterestReceivableModifiedAccrual</t>
  </si>
  <si>
    <t>AllowanceForUncollectibleInterestModifiedAccrual</t>
  </si>
  <si>
    <t>AccruedInterestReceivableNetOfAllowanceModifiedAccrual</t>
  </si>
  <si>
    <t>TuitionAndFeesReceivableAbstract</t>
  </si>
  <si>
    <t>TuitionAndFeesReceivableModifiedAccrual</t>
  </si>
  <si>
    <t>TuitionAndFeesAllowancesModifiedAccrual</t>
  </si>
  <si>
    <t>TuitionAndFeesReceivableNetOfAllowanceModifiedAccrual</t>
  </si>
  <si>
    <t>UtilityBillsReceivableAbstract</t>
  </si>
  <si>
    <t>UtilityBillsReceivableModifiedAccrual</t>
  </si>
  <si>
    <t>DelinquentUtilityBillsReceivableModifiedAccrual</t>
  </si>
  <si>
    <t>TaxesReceivableAndOtherTaxRelatedItemsAbstract</t>
  </si>
  <si>
    <t>PropertyTaxesReceivableAbstract</t>
  </si>
  <si>
    <t>PropertyTaxesReceivableModifiedAccrual</t>
  </si>
  <si>
    <t>AllowanceForPropertyTaxesModifiedAccrual</t>
  </si>
  <si>
    <t>PropertyTaxesReceivableNetOfAllowanceModifiedAccrual</t>
  </si>
  <si>
    <t>PersonalAndRealPropertyTaxesReceivableAbstract</t>
  </si>
  <si>
    <t>TaxesReceivablePersonalPropertyCurrentLevyModifiedAccrual</t>
  </si>
  <si>
    <t>TaxesReceivableRealPropertyCurrentLevyModifiedAccrual</t>
  </si>
  <si>
    <t>IncomeTaxesReceivableAbstract</t>
  </si>
  <si>
    <t>IncomeTaxReceivableModifiedAccrual</t>
  </si>
  <si>
    <t>AllowanceForIncomeTaxesModifiedAccrual</t>
  </si>
  <si>
    <t>IncomeTaxesReceivableNetOfAllowanceModifiedAccrual</t>
  </si>
  <si>
    <t>SpecialAssessmentTaxesReceivableAbstract</t>
  </si>
  <si>
    <t>SpecialAssessmentTaxesReceivableModifiedAccrual</t>
  </si>
  <si>
    <t>AllowanceForSpecialAssessmentTaxesModifiedAccrual</t>
  </si>
  <si>
    <t>SpecialAssessmentTaxesReceivableNetOfAllowanceModifiedAccrual</t>
  </si>
  <si>
    <t>SpecialAssessmentsReceivableDelinquentModifiedAccrual</t>
  </si>
  <si>
    <t>SpecialAssessmentTaxesReceivableUnavailableModifiedAccrual</t>
  </si>
  <si>
    <t>SalesTaxesReceivableAbstract</t>
  </si>
  <si>
    <t>SalesTaxReceivableModifiedAccrual</t>
  </si>
  <si>
    <t>AllowanceForSalesTaxesModifiedAccrual</t>
  </si>
  <si>
    <t>SalesTaxesReceivableNetOfAllowanceModifiedAccrual</t>
  </si>
  <si>
    <t>DelinquentTaxesReceivableAbstract</t>
  </si>
  <si>
    <t>DelinquentTaxesReceivableModifiedAccrual</t>
  </si>
  <si>
    <t>TaxesReceivableDelinquentRealPropertyModifiedAccrual</t>
  </si>
  <si>
    <t>TaxesReceivableDelinquentPersonalPropertyModifiedAccrual</t>
  </si>
  <si>
    <t>OtherTaxesReceivableAbstract</t>
  </si>
  <si>
    <t>OtherTaxesReceivableModifiedAccrual</t>
  </si>
  <si>
    <t>AllowanceForOtherTaxesReceivableModifiedAccrual</t>
  </si>
  <si>
    <t>OtherTaxesReceivableNetOfAllowanceModifiedAccrual</t>
  </si>
  <si>
    <t>AllTaxesReceivableAbstract</t>
  </si>
  <si>
    <t>TaxesReceivableModifiedAccrual</t>
  </si>
  <si>
    <t>AllowanceForTaxesModifiedAccrual</t>
  </si>
  <si>
    <t>TaxesReceivableNetOfAllowanceModifiedAccrual</t>
  </si>
  <si>
    <t>InterestAndPenaltiesReceivableAbstract</t>
  </si>
  <si>
    <t>PenaltiesReceivableAbstract</t>
  </si>
  <si>
    <t>PenaltiesReceivableModifiedAccrual</t>
  </si>
  <si>
    <t>AllowanceForPenaltiesReceivableModifiedAccrual</t>
  </si>
  <si>
    <t>PenaltiesReceivableNetOfAllowanceModifiedAccrual</t>
  </si>
  <si>
    <t>InterestAndPenaltiesReceivableOnTaxesModifiedAccrual</t>
  </si>
  <si>
    <t>PaymentsInLieuOfTaxesReceivableModifiedAccrual</t>
  </si>
  <si>
    <t>LeasesReceivableAbstract</t>
  </si>
  <si>
    <t>LeasesReceivableModifiedAccrual</t>
  </si>
  <si>
    <t>AllowanceForLeasesReceivableModifiedAccrual</t>
  </si>
  <si>
    <t>LeasesReceivableNetOfAllowanceModifiedAccrual</t>
  </si>
  <si>
    <t>GrantsAndContractsReceivableAbstract</t>
  </si>
  <si>
    <t>GrantsAndContractsReceivableModifiedAccrual</t>
  </si>
  <si>
    <t>AllowanceForGrantsAndContractsReceivableModifiedAccrual</t>
  </si>
  <si>
    <t>GrantsAndContractsReceivableNetOfAllowanceModifiedAccrual</t>
  </si>
  <si>
    <t>LandContractsReceivableAbstract</t>
  </si>
  <si>
    <t>LandContractsReceivableModifiedAccrual</t>
  </si>
  <si>
    <t>LandContractsReceivablesAllowanceModifiedAccrual</t>
  </si>
  <si>
    <t>LandContractsReceivablesNetOfAllowanceModifiedAccrual</t>
  </si>
  <si>
    <t>DepositsReceivableAbstract</t>
  </si>
  <si>
    <t>DepositsReceivableModifiedAccrual</t>
  </si>
  <si>
    <t>AllowanceForDepositsReceivableModifiedAccrual</t>
  </si>
  <si>
    <t>DepositsReceivableNetOfAllowanceModifiedAccrual</t>
  </si>
  <si>
    <t>LoansAndNotesReceivableAbstract</t>
  </si>
  <si>
    <t>LoansAndNotesReceivableModifiedAccrual</t>
  </si>
  <si>
    <t>AllowanceForLoansAndNotesReceivableModifiedAccrual</t>
  </si>
  <si>
    <t>LoansAndNotesReceivableNetOfAllowanceModifiedAccrual</t>
  </si>
  <si>
    <t>LoansReceivableAbstract</t>
  </si>
  <si>
    <t>LoansReceivableModifiedAccrual</t>
  </si>
  <si>
    <t>LoansReceivableAllowanceModifiedAccrual</t>
  </si>
  <si>
    <t>LoansReceivableNetOfAllowanceModifiedAccrual</t>
  </si>
  <si>
    <t>NotesReceivableAbstract</t>
  </si>
  <si>
    <t>NotesReceivableModifiedAccrual</t>
  </si>
  <si>
    <t>NotesReceivableAllowanceModifiedAccrual</t>
  </si>
  <si>
    <t>NotesReceivableNetOfAllowanceModifiedAccrual</t>
  </si>
  <si>
    <t>ClaimsAndJudgmentsReceivableAbstract</t>
  </si>
  <si>
    <t>ClaimsAndJudgmentsReceivableModifiedAccrual</t>
  </si>
  <si>
    <t>AllowanceForClaimsAndJudgmentsReceivableModifiedAccrual</t>
  </si>
  <si>
    <t>ClaimsAndJudgmentsReceivableNetOfAllowanceModifiedAccrual</t>
  </si>
  <si>
    <t>InterGovernmentalReceivableAbstract</t>
  </si>
  <si>
    <t>InterGovernmentalReceivableModifiedAccrual</t>
  </si>
  <si>
    <t>AllowanceForInterGovernmentalReceivableModifiedAccrual</t>
  </si>
  <si>
    <t>InterGovernmentalReceivableNetOfAllowanceModifiedAccrual</t>
  </si>
  <si>
    <t>ReceivablesAbstract</t>
  </si>
  <si>
    <t>ReceivablesModifiedAccrual</t>
  </si>
  <si>
    <t>AllowanceForReceivableModifiedAccrual</t>
  </si>
  <si>
    <t>ReceivablesNetOfAllowanceModifiedAccrual</t>
  </si>
  <si>
    <t>RestrictedReceivablesAbstract</t>
  </si>
  <si>
    <t>RestrictedReceivablesModifiedAccrual</t>
  </si>
  <si>
    <t>AllowanceForRestrictedReceivableModifiedAccrual</t>
  </si>
  <si>
    <t>ReceivablesRestrictedNetOfAllowanceModifiedAccrual</t>
  </si>
  <si>
    <t>InvestmentIncomeReceivablesAbstract</t>
  </si>
  <si>
    <t>InvestmentIncomeReceivableModifiedAccrual</t>
  </si>
  <si>
    <t>AllowanceForInvestmentIncomeReceivableModifiedAccrual</t>
  </si>
  <si>
    <t>InvestmentIncomeReceivableNetOfAllowanceModifiedAccrual</t>
  </si>
  <si>
    <t>OtherReceivablesAbstract</t>
  </si>
  <si>
    <t>OtherReceivablesModifiedAccrual</t>
  </si>
  <si>
    <t>AllowanceForOtherReceivableModifiedAccrual</t>
  </si>
  <si>
    <t>OtherReceivablesNetOfAllowanceModifiedAccrual</t>
  </si>
  <si>
    <t>ReceivablesFromContractsModifiedAccrual</t>
  </si>
  <si>
    <t>DueFromGovernmentsAbstract</t>
  </si>
  <si>
    <t>DueFromCitiesModifiedAccrual</t>
  </si>
  <si>
    <t>DueFromCountiesModifiedAccrual</t>
  </si>
  <si>
    <t>DueFromLibrariesModifiedAccrual</t>
  </si>
  <si>
    <t>DueFromRoadCommissionsModifiedAccrual</t>
  </si>
  <si>
    <t>DueFromVillagesModifiedAccrual</t>
  </si>
  <si>
    <t>DueFromSchoolsModifiedAccrual</t>
  </si>
  <si>
    <t>DueFromTownshipsExceptRoadAgreementsModifiedAccrual</t>
  </si>
  <si>
    <t>DueFromStateGovernmentModifiedAccrual</t>
  </si>
  <si>
    <t>DueFromFederalGovernmentModifiedAccrual</t>
  </si>
  <si>
    <t>DueFromTownshipsRoadAgreementsModifiedAccrual</t>
  </si>
  <si>
    <t>DueFromOtherGovernmentModifiedAccrual</t>
  </si>
  <si>
    <t>DueFromOtherFundsAbstract</t>
  </si>
  <si>
    <t>DueFromEnterpriseFundsModifiedAccrual</t>
  </si>
  <si>
    <t>DueFromFiduciaryFundsModifiedAccrual</t>
  </si>
  <si>
    <t>DueFromOtherFundsModifiedAccrual</t>
  </si>
  <si>
    <t>DueFromComponentUnitModifiedAccrual</t>
  </si>
  <si>
    <t>DueFromEmployeesModifiedAccrual</t>
  </si>
  <si>
    <t>DueFromOthersModifiedAccrual</t>
  </si>
  <si>
    <t>PrepaidExpensesModifiedAccrual</t>
  </si>
  <si>
    <t>PrepaidDepositsModifiedAccrual</t>
  </si>
  <si>
    <t>PrepaidInsuranceModifiedAccrual</t>
  </si>
  <si>
    <t>OtherPrepaidAssetsModifiedAccrual</t>
  </si>
  <si>
    <t>PrepaidExpensesAndOtherAssetsModifiedAccrual</t>
  </si>
  <si>
    <t>InventoryAbstract</t>
  </si>
  <si>
    <t>InventoryRoadMaterialsModifiedAccrual</t>
  </si>
  <si>
    <t>InventoryEquipmentMaterialsAndPartsModifiedAccrual</t>
  </si>
  <si>
    <t>InventoryModifiedAccrual</t>
  </si>
  <si>
    <t>InventoryAndPrepaidItemsModifiedAccrual</t>
  </si>
  <si>
    <t>TravelAdvancesReceivableModifiedAccrual</t>
  </si>
  <si>
    <t>CourtOrdersReceivableModifiedAccrual</t>
  </si>
  <si>
    <t>ServiceFeesReceivableModifiedAccrual</t>
  </si>
  <si>
    <t>ForfeitureCertificateRecordingFeesReceivableModifiedAccrual</t>
  </si>
  <si>
    <t>LocalUnitShareOfAssessmentImprovementCostsReceivableModifiedAccrual</t>
  </si>
  <si>
    <t>AssetsHeldForSaleModifiedAccrual</t>
  </si>
  <si>
    <t>AdvancesToOtherFundsModifiedAccrual</t>
  </si>
  <si>
    <t>AdvancesToOtherGovernmentsModifiedAccrual</t>
  </si>
  <si>
    <t>AdvancesToComponentUnitModifiedAccrual</t>
  </si>
  <si>
    <t>SecuritiesLendingCollateralAssetsModifiedAccrual</t>
  </si>
  <si>
    <t>InvestmentsInJointVenturesModifiedAccrual</t>
  </si>
  <si>
    <t>InvestmentsOfSurplusFundsModifiedAccrual</t>
  </si>
  <si>
    <t>LongTermContractsReceivableModifiedAccrual</t>
  </si>
  <si>
    <t>DerivativeInstrumentsAssetsModifiedAccrual</t>
  </si>
  <si>
    <t>LeaseAssetsRightOfUseModifiedAccrual</t>
  </si>
  <si>
    <t>LeasesAccumulatedAmortizationModifiedAccrual</t>
  </si>
  <si>
    <t>OtherRestrictedAssetsModifiedAccrual</t>
  </si>
  <si>
    <t>RestrictedAssetsModifiedAccrual</t>
  </si>
  <si>
    <t>ConstructionInProgressModifiedAccrual</t>
  </si>
  <si>
    <t>RegulatoryAssetsModifiedAccrual</t>
  </si>
  <si>
    <t>NetPensionAssetModifiedAccrual</t>
  </si>
  <si>
    <t>NetOPEBAssetModifiedAccrual</t>
  </si>
  <si>
    <t>UnamortizedDiscountsOnBondsSoldByLocalUnitModifiedAccrual</t>
  </si>
  <si>
    <t>OtherAssetsModifiedAccrual</t>
  </si>
  <si>
    <t>AssetsModifiedAccrual</t>
  </si>
  <si>
    <t>DeferredOutflowsOfResourcesAbstract</t>
  </si>
  <si>
    <t>OtherDeferredOutflowsOfResourcesModifiedAccrual</t>
  </si>
  <si>
    <t>DeferredOutflowsOfResourcesModifiedAccrual</t>
  </si>
  <si>
    <t>AssetsAndDeferredOutflowsOfResourcesModifiedAccrual</t>
  </si>
  <si>
    <t>LiabilitiesAbstract</t>
  </si>
  <si>
    <t>CashOverdraftModifiedAccrual</t>
  </si>
  <si>
    <t>AccountsPayableModifiedAccrual</t>
  </si>
  <si>
    <t>DrainOrdersPayableModifiedAccrual</t>
  </si>
  <si>
    <t>BenefitsPayableModifiedAccrual</t>
  </si>
  <si>
    <t>GrantsPayableModifiedAccrual</t>
  </si>
  <si>
    <t>TaxesPayableModifiedAccrual</t>
  </si>
  <si>
    <t>PayrollDeductionsPayableModifiedAccrual</t>
  </si>
  <si>
    <t>AnnuitiesPayableModifiedAccrual</t>
  </si>
  <si>
    <t>PenaltiesPayableModifiedAccrual</t>
  </si>
  <si>
    <t>InterGovernmentalPayableModifiedAccrual</t>
  </si>
  <si>
    <t>ClaimsAndJudgmentsPayableModifiedAccrual</t>
  </si>
  <si>
    <t>VouchersPayableModifiedAccrual</t>
  </si>
  <si>
    <t>ContractsPayableDueWithinOneYearModifiedAccrual</t>
  </si>
  <si>
    <t>PayablesForOthersModifiedAccrual</t>
  </si>
  <si>
    <t>AccruedLiabilitiesAbstract</t>
  </si>
  <si>
    <t>AccruedPayrollTaxesModifiedAccrual</t>
  </si>
  <si>
    <t>AccruedBenefitsAndCompensationLongTermModifiedAccrual</t>
  </si>
  <si>
    <t>AccruedInterestPayableModifiedAccrual</t>
  </si>
  <si>
    <t>AccruedTuitionAndFeesModifiedAccrual</t>
  </si>
  <si>
    <t>AccruedExpensesPayableModifiedAccrual</t>
  </si>
  <si>
    <t>AccruedLiabilitiesModifiedAccrual</t>
  </si>
  <si>
    <t>AccruedWagesAndRelatedLiabilitiesPayableAbstract</t>
  </si>
  <si>
    <t>AccruedWagesPayableModifiedAccrual</t>
  </si>
  <si>
    <t>AccruedWagesAndRelatedLiabilitiesPayableModifiedAccrual</t>
  </si>
  <si>
    <t>CompensatedAbsencesPayableAbstract</t>
  </si>
  <si>
    <t>AccruedVacationPayableModifiedAccrual</t>
  </si>
  <si>
    <t>CompensatedAbsencesPayableModifiedAccrual</t>
  </si>
  <si>
    <t>CustomerDepositsModifiedAccrual</t>
  </si>
  <si>
    <t>AllOtherAccountsPayableAndAccruedLiabilitiesModifiedAccrual</t>
  </si>
  <si>
    <t>RegulatoryLiabilityCurrentModifiedAccrual</t>
  </si>
  <si>
    <t>DueToGovernmentsAbstract</t>
  </si>
  <si>
    <t>DueToPrimaryGovernmentModifiedAccrual</t>
  </si>
  <si>
    <t>DueToCitiesModifiedAccrual</t>
  </si>
  <si>
    <t>DueToCountiesModifiedAccrual</t>
  </si>
  <si>
    <t>DueToLibrariesModifiedAccrual</t>
  </si>
  <si>
    <t>DueToRoadCommissionsModifiedAccrual</t>
  </si>
  <si>
    <t>DueToSchoolsModifiedAccrual</t>
  </si>
  <si>
    <t>DueToTownshipsModifiedAccrual</t>
  </si>
  <si>
    <t>DueToVillagesModifiedAccrual</t>
  </si>
  <si>
    <t>DueToStateGovernmentModifiedAccrual</t>
  </si>
  <si>
    <t>DueToFederalGovernmentModifiedAccrual</t>
  </si>
  <si>
    <t>DueToOtherGovernmentsModifiedAccrual</t>
  </si>
  <si>
    <t>DueToOtherFundsAbstract</t>
  </si>
  <si>
    <t>DueToFiduciaryFundsModifiedAccrual</t>
  </si>
  <si>
    <t>DueToEnterpriseFundsModifiedAccrual</t>
  </si>
  <si>
    <t>DueToOtherFundsModifiedAccrual</t>
  </si>
  <si>
    <t>DueToComponentUnitModifiedAccrual</t>
  </si>
  <si>
    <t>DueToEmployeesModifiedAccrual</t>
  </si>
  <si>
    <t>DueToFiscalAgentModifiedAccrual</t>
  </si>
  <si>
    <t>DueToFormerEmployeesModifiedAccrual</t>
  </si>
  <si>
    <t>DueToIntermediateSchoolDistrictsModifiedAccrual</t>
  </si>
  <si>
    <t>DueToCommunityCollegeModifiedAccrual</t>
  </si>
  <si>
    <t>DueToSpecialEducationModifiedAccrual</t>
  </si>
  <si>
    <t>DueToCourtWardsModifiedAccrual</t>
  </si>
  <si>
    <t>DueToTaxpayersTaxOverpaymentsAndDuplicatePaymentsModifiedAccrual</t>
  </si>
  <si>
    <t>DueToEducation</t>
  </si>
  <si>
    <t>DueToOthersModifiedAccrual</t>
  </si>
  <si>
    <t>DepositsHeldForOthersModifiedAccrual</t>
  </si>
  <si>
    <t>PerformanceDepositsPayableModifiedAccrual</t>
  </si>
  <si>
    <t>AdvancesFromGrantorsModifiedAccrual</t>
  </si>
  <si>
    <t>AdvancesFromOtherFundsModifiedAccrual</t>
  </si>
  <si>
    <t>AdvancesFromComponentUnitModifiedAccrual</t>
  </si>
  <si>
    <t>OtherAdvancesModifiedAccrual</t>
  </si>
  <si>
    <t>RetainagePayableModifiedAccrual</t>
  </si>
  <si>
    <t>ProvisionForPropertyTaxRefundsModifiedAccrual</t>
  </si>
  <si>
    <t>CourtOrdersPayableModifiedAccrual</t>
  </si>
  <si>
    <t>UnclaimedMoneyModifiedAccrual</t>
  </si>
  <si>
    <t>GarnishmentsPayableModifiedAccrual</t>
  </si>
  <si>
    <t>PatientsOrInmatesTrustMoneyPayableModifiedAccrual</t>
  </si>
  <si>
    <t>RestitutionsPayableModifiedAccrual</t>
  </si>
  <si>
    <t>UndistributedReceiptsModifiedAccrual</t>
  </si>
  <si>
    <t>UndistributedTaxCollectionsModifiedAccrual</t>
  </si>
  <si>
    <t>ReceiptsRefundableModifiedAccrual</t>
  </si>
  <si>
    <t>UnamortizedPremiumOnBondsModifiedAccrual</t>
  </si>
  <si>
    <t>LeasesPayableModifiedAccrual</t>
  </si>
  <si>
    <t>LandContractsPayableModifiedAccrual</t>
  </si>
  <si>
    <t>CashBondsPayableModifiedAccrual</t>
  </si>
  <si>
    <t>BondsPayableModifiedAccrual</t>
  </si>
  <si>
    <t>NotesAndLoansPayableAbstract</t>
  </si>
  <si>
    <t>LoansPayableModifiedAccrual</t>
  </si>
  <si>
    <t>NotesPayableModifiedAccrual</t>
  </si>
  <si>
    <t>NotesAndLoansPayableDueWithinOneYearModifiedAccrual</t>
  </si>
  <si>
    <t>UnearnedRevenueModifiedAccrual</t>
  </si>
  <si>
    <t>AdvancesFromOtherGovernmentsNoncurrentModifiedAccrual</t>
  </si>
  <si>
    <t>AdvancesFromStateNoncurrentModifiedAccrual</t>
  </si>
  <si>
    <t>AdvancesFromFederalGovernmentNoncurrentModifiedAccrual</t>
  </si>
  <si>
    <t>AdvancesSpecialAssessmentDistrictsModifiedAccrual</t>
  </si>
  <si>
    <t>SecuritiesLendingObligationsLiabilityModifiedAccrual</t>
  </si>
  <si>
    <t>RegulatoryLiabilityModifiedAccrual</t>
  </si>
  <si>
    <t>DerivativeInstrumentsLiabilityModifiedAccrual</t>
  </si>
  <si>
    <t>PayableFromRestrictedAssetsModifiedAccrual</t>
  </si>
  <si>
    <t>NetPensionLiabilityModifiedAccrual</t>
  </si>
  <si>
    <t>OtherLiabilitiesModifiedAccrual</t>
  </si>
  <si>
    <t>LiabilitiesModifiedAccrual</t>
  </si>
  <si>
    <t>DeferredInflowsOfResourcesAbstract</t>
  </si>
  <si>
    <t>DeferredInflowsOfResourcesTaxesLeviedForASubsequentPeriodModifiedAccrual</t>
  </si>
  <si>
    <t>DeferredInflowsOfResourcesDrainFundModifiedAccrual</t>
  </si>
  <si>
    <t>DeferredInflowsOfResourcesPropertyTaxesModifiedAccrual</t>
  </si>
  <si>
    <t>DeferredInflowsOfResourcesSpecialAssessmentsModifiedAccrual</t>
  </si>
  <si>
    <t>DeferredInflowsOfResourcesUnavailableRevenueModifiedAccrual</t>
  </si>
  <si>
    <t>OtherDeferredInflowsOfResourcesModifiedAccrual</t>
  </si>
  <si>
    <t>DeferredInflowsOfResourcesModifiedAccrual</t>
  </si>
  <si>
    <t>LiabilitiesAndDeferredInflowsOfResourcesModifiedAccrual</t>
  </si>
  <si>
    <t>FundBalancesAbstract</t>
  </si>
  <si>
    <t>InvestmentInCapitalAssetsModifiedAccrual</t>
  </si>
  <si>
    <t>FundBalancesNonspendableAbstract</t>
  </si>
  <si>
    <t>FundBalanceNonspendablePrepaids</t>
  </si>
  <si>
    <t>FundBalanceNonspendableInventory</t>
  </si>
  <si>
    <t>FundBalanceNonspendableLongTermAdvancesToOtherFunds</t>
  </si>
  <si>
    <t>OtherFundBalanceNonspendable</t>
  </si>
  <si>
    <t>FundBalanceNonspendable</t>
  </si>
  <si>
    <t>OtherFundBalanceRestricted</t>
  </si>
  <si>
    <t>FundBalanceRestricted</t>
  </si>
  <si>
    <t>OtherFundBalanceCommitted</t>
  </si>
  <si>
    <t>FundBalanceCommitted</t>
  </si>
  <si>
    <t>OtherFundBalanceAssigned</t>
  </si>
  <si>
    <t>FundBalanceAssigned</t>
  </si>
  <si>
    <t>FundBalanceUnassigned</t>
  </si>
  <si>
    <t>FundBalance</t>
  </si>
  <si>
    <t>LiabilitiesAndDeferredInflowsOfResourcesAndFundBalancesModifiedAccrual</t>
  </si>
  <si>
    <t>Does col D exist in col F?</t>
  </si>
  <si>
    <t>Keep cells in col D that are marked 'Exists'</t>
  </si>
  <si>
    <t>with acfr: added from Taxonomy spreadsheet</t>
  </si>
  <si>
    <t>exist in F but not in D?</t>
  </si>
  <si>
    <t>XBRL Label (col C) with string 'ModifiedAccrual' appended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</si>
</sst>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24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sz val="11"/>
      <color theme="1" tint="0.34998626667073579"/>
      <name val="Calibri"/>
      <family val="2"/>
      <scheme val="minor"/>
    </font>
    <font>
      <b/>
      <sz val="10"/>
      <color theme="2"/>
      <name val="Calibri"/>
      <family val="2"/>
      <scheme val="minor"/>
    </font>
    <font>
      <sz val="10"/>
      <color rgb="FF000000"/>
      <name val="Söhne Mono"/>
      <family val="3"/>
    </font>
    <font>
      <b/>
      <sz val="11"/>
      <color theme="2"/>
      <name val="Calibri"/>
      <family val="2"/>
      <scheme val="minor"/>
    </font>
    <font>
      <sz val="12"/>
      <name val="Calibri"/>
      <family val="2"/>
    </font>
    <font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0" tint="-0.34998626667073579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44" fontId="12" fillId="0" borderId="0" applyFont="0" applyFill="0" applyBorder="0" applyAlignment="0" applyProtection="0"/>
  </cellStyleXfs>
  <cellXfs count="133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9" fillId="3" borderId="1" xfId="0" applyFont="1" applyFill="1" applyBorder="1"/>
    <xf numFmtId="0" fontId="9" fillId="3" borderId="2" xfId="0" applyFont="1" applyFill="1" applyBorder="1"/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0" fontId="3" fillId="5" borderId="1" xfId="0" applyFont="1" applyFill="1" applyBorder="1" applyProtection="1">
      <protection locked="0"/>
    </xf>
    <xf numFmtId="0" fontId="3" fillId="5" borderId="2" xfId="0" applyFont="1" applyFill="1" applyBorder="1" applyProtection="1">
      <protection locked="0"/>
    </xf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0" fontId="3" fillId="4" borderId="1" xfId="0" applyFont="1" applyFill="1" applyBorder="1"/>
    <xf numFmtId="0" fontId="1" fillId="0" borderId="0" xfId="1" applyFont="1"/>
    <xf numFmtId="0" fontId="3" fillId="4" borderId="1" xfId="0" applyFont="1" applyFill="1" applyBorder="1" applyAlignment="1">
      <alignment wrapText="1"/>
    </xf>
    <xf numFmtId="0" fontId="10" fillId="8" borderId="6" xfId="0" applyFont="1" applyFill="1" applyBorder="1"/>
    <xf numFmtId="0" fontId="11" fillId="8" borderId="6" xfId="0" applyFont="1" applyFill="1" applyBorder="1"/>
    <xf numFmtId="0" fontId="10" fillId="8" borderId="6" xfId="0" applyFont="1" applyFill="1" applyBorder="1" applyAlignment="1">
      <alignment horizontal="right" wrapText="1"/>
    </xf>
    <xf numFmtId="0" fontId="1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6" fillId="4" borderId="7" xfId="0" applyFont="1" applyFill="1" applyBorder="1"/>
    <xf numFmtId="0" fontId="6" fillId="4" borderId="9" xfId="0" applyFont="1" applyFill="1" applyBorder="1"/>
    <xf numFmtId="0" fontId="6" fillId="4" borderId="11" xfId="0" applyFont="1" applyFill="1" applyBorder="1"/>
    <xf numFmtId="0" fontId="0" fillId="5" borderId="10" xfId="0" applyFill="1" applyBorder="1"/>
    <xf numFmtId="0" fontId="0" fillId="5" borderId="12" xfId="0" applyFill="1" applyBorder="1"/>
    <xf numFmtId="0" fontId="6" fillId="5" borderId="8" xfId="0" applyFont="1" applyFill="1" applyBorder="1"/>
    <xf numFmtId="0" fontId="9" fillId="3" borderId="13" xfId="0" applyFont="1" applyFill="1" applyBorder="1"/>
    <xf numFmtId="0" fontId="9" fillId="3" borderId="15" xfId="0" applyFont="1" applyFill="1" applyBorder="1"/>
    <xf numFmtId="0" fontId="3" fillId="4" borderId="16" xfId="0" applyFont="1" applyFill="1" applyBorder="1"/>
    <xf numFmtId="0" fontId="9" fillId="3" borderId="17" xfId="0" applyFont="1" applyFill="1" applyBorder="1"/>
    <xf numFmtId="0" fontId="2" fillId="0" borderId="1" xfId="0" applyFont="1" applyBorder="1"/>
    <xf numFmtId="0" fontId="0" fillId="0" borderId="1" xfId="0" applyBorder="1"/>
    <xf numFmtId="0" fontId="2" fillId="6" borderId="1" xfId="0" applyFont="1" applyFill="1" applyBorder="1"/>
    <xf numFmtId="0" fontId="0" fillId="6" borderId="1" xfId="0" applyFill="1" applyBorder="1"/>
    <xf numFmtId="1" fontId="5" fillId="0" borderId="1" xfId="0" applyNumberFormat="1" applyFont="1" applyBorder="1"/>
    <xf numFmtId="44" fontId="0" fillId="0" borderId="1" xfId="0" applyNumberFormat="1" applyBorder="1"/>
    <xf numFmtId="0" fontId="2" fillId="0" borderId="5" xfId="0" applyFont="1" applyBorder="1"/>
    <xf numFmtId="0" fontId="9" fillId="6" borderId="6" xfId="0" applyFont="1" applyFill="1" applyBorder="1"/>
    <xf numFmtId="0" fontId="3" fillId="6" borderId="6" xfId="0" applyFont="1" applyFill="1" applyBorder="1"/>
    <xf numFmtId="164" fontId="3" fillId="5" borderId="10" xfId="0" applyNumberFormat="1" applyFont="1" applyFill="1" applyBorder="1" applyProtection="1">
      <protection locked="0"/>
    </xf>
    <xf numFmtId="0" fontId="3" fillId="4" borderId="14" xfId="0" applyFont="1" applyFill="1" applyBorder="1"/>
    <xf numFmtId="164" fontId="3" fillId="4" borderId="18" xfId="0" applyNumberFormat="1" applyFont="1" applyFill="1" applyBorder="1"/>
    <xf numFmtId="0" fontId="3" fillId="4" borderId="16" xfId="0" applyFont="1" applyFill="1" applyBorder="1" applyAlignment="1">
      <alignment wrapText="1"/>
    </xf>
    <xf numFmtId="0" fontId="11" fillId="8" borderId="1" xfId="0" applyFont="1" applyFill="1" applyBorder="1" applyAlignment="1">
      <alignment horizontal="right" wrapText="1"/>
    </xf>
    <xf numFmtId="0" fontId="6" fillId="4" borderId="1" xfId="0" applyFont="1" applyFill="1" applyBorder="1"/>
    <xf numFmtId="44" fontId="1" fillId="4" borderId="1" xfId="2" applyFont="1" applyFill="1" applyBorder="1" applyAlignment="1" applyProtection="1">
      <alignment horizontal="right"/>
    </xf>
    <xf numFmtId="44" fontId="1" fillId="10" borderId="1" xfId="2" applyFont="1" applyFill="1" applyBorder="1" applyAlignment="1" applyProtection="1">
      <alignment horizontal="right"/>
    </xf>
    <xf numFmtId="44" fontId="1" fillId="3" borderId="1" xfId="2" applyFont="1" applyFill="1" applyBorder="1" applyAlignment="1" applyProtection="1">
      <alignment horizontal="right"/>
    </xf>
    <xf numFmtId="0" fontId="0" fillId="0" borderId="1" xfId="0" applyBorder="1" applyAlignment="1">
      <alignment wrapText="1"/>
    </xf>
    <xf numFmtId="0" fontId="15" fillId="4" borderId="3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5" borderId="3" xfId="0" applyFont="1" applyFill="1" applyBorder="1" applyAlignment="1">
      <alignment wrapText="1"/>
    </xf>
    <xf numFmtId="0" fontId="16" fillId="5" borderId="1" xfId="0" applyFont="1" applyFill="1" applyBorder="1" applyAlignment="1">
      <alignment horizontal="right" wrapText="1"/>
    </xf>
    <xf numFmtId="0" fontId="1" fillId="10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0" fillId="11" borderId="1" xfId="0" applyFont="1" applyFill="1" applyBorder="1" applyAlignment="1">
      <alignment horizontal="right" wrapText="1"/>
    </xf>
    <xf numFmtId="0" fontId="10" fillId="12" borderId="1" xfId="0" applyFont="1" applyFill="1" applyBorder="1" applyAlignment="1">
      <alignment horizontal="right" wrapText="1"/>
    </xf>
    <xf numFmtId="0" fontId="11" fillId="0" borderId="1" xfId="0" applyFont="1" applyBorder="1"/>
    <xf numFmtId="44" fontId="1" fillId="0" borderId="1" xfId="2" applyFont="1" applyFill="1" applyBorder="1" applyProtection="1"/>
    <xf numFmtId="0" fontId="13" fillId="10" borderId="1" xfId="0" applyFont="1" applyFill="1" applyBorder="1"/>
    <xf numFmtId="0" fontId="1" fillId="0" borderId="0" xfId="0" applyFont="1" applyAlignment="1">
      <alignment vertical="top"/>
    </xf>
    <xf numFmtId="0" fontId="1" fillId="5" borderId="0" xfId="0" applyFont="1" applyFill="1" applyAlignment="1">
      <alignment vertical="top"/>
    </xf>
    <xf numFmtId="0" fontId="0" fillId="5" borderId="0" xfId="0" applyFill="1"/>
    <xf numFmtId="0" fontId="13" fillId="0" borderId="0" xfId="0" applyFont="1"/>
    <xf numFmtId="0" fontId="9" fillId="0" borderId="0" xfId="0" applyFont="1"/>
    <xf numFmtId="0" fontId="1" fillId="0" borderId="0" xfId="0" applyFont="1" applyAlignment="1">
      <alignment horizontal="left" vertical="top"/>
    </xf>
    <xf numFmtId="0" fontId="18" fillId="0" borderId="0" xfId="0" applyFont="1"/>
    <xf numFmtId="0" fontId="9" fillId="6" borderId="6" xfId="0" applyFont="1" applyFill="1" applyBorder="1" applyAlignment="1">
      <alignment wrapText="1"/>
    </xf>
    <xf numFmtId="0" fontId="3" fillId="6" borderId="6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7" fillId="11" borderId="4" xfId="0" applyFont="1" applyFill="1" applyBorder="1" applyAlignment="1">
      <alignment wrapText="1"/>
    </xf>
    <xf numFmtId="0" fontId="17" fillId="11" borderId="5" xfId="0" applyFont="1" applyFill="1" applyBorder="1" applyAlignment="1">
      <alignment wrapText="1"/>
    </xf>
    <xf numFmtId="0" fontId="17" fillId="12" borderId="4" xfId="0" applyFont="1" applyFill="1" applyBorder="1" applyAlignment="1">
      <alignment wrapText="1"/>
    </xf>
    <xf numFmtId="0" fontId="17" fillId="12" borderId="5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9" fillId="12" borderId="3" xfId="0" applyFont="1" applyFill="1" applyBorder="1" applyAlignment="1">
      <alignment wrapText="1"/>
    </xf>
    <xf numFmtId="0" fontId="19" fillId="11" borderId="3" xfId="0" applyFont="1" applyFill="1" applyBorder="1" applyAlignment="1">
      <alignment wrapText="1"/>
    </xf>
    <xf numFmtId="0" fontId="6" fillId="5" borderId="10" xfId="0" applyFont="1" applyFill="1" applyBorder="1"/>
    <xf numFmtId="0" fontId="20" fillId="13" borderId="14" xfId="0" applyFont="1" applyFill="1" applyBorder="1"/>
    <xf numFmtId="44" fontId="1" fillId="0" borderId="1" xfId="2" applyFont="1" applyFill="1" applyBorder="1" applyProtection="1">
      <protection locked="0"/>
    </xf>
    <xf numFmtId="44" fontId="1" fillId="0" borderId="1" xfId="2" applyFont="1" applyFill="1" applyBorder="1" applyAlignment="1" applyProtection="1">
      <alignment horizontal="right"/>
      <protection locked="0"/>
    </xf>
    <xf numFmtId="0" fontId="13" fillId="0" borderId="1" xfId="0" applyFont="1" applyBorder="1"/>
    <xf numFmtId="44" fontId="13" fillId="10" borderId="1" xfId="2" applyFont="1" applyFill="1" applyBorder="1" applyProtection="1"/>
    <xf numFmtId="0" fontId="21" fillId="14" borderId="6" xfId="0" applyFont="1" applyFill="1" applyBorder="1"/>
    <xf numFmtId="44" fontId="22" fillId="15" borderId="6" xfId="0" applyNumberFormat="1" applyFont="1" applyFill="1" applyBorder="1" applyAlignment="1" applyProtection="1">
      <alignment horizontal="right"/>
      <protection locked="0"/>
    </xf>
    <xf numFmtId="44" fontId="23" fillId="16" borderId="6" xfId="0" applyNumberFormat="1" applyFont="1" applyFill="1" applyBorder="1"/>
    <xf numFmtId="44" fontId="22" fillId="15" borderId="1" xfId="0" applyNumberFormat="1" applyFont="1" applyFill="1" applyBorder="1" applyProtection="1">
      <protection locked="0"/>
    </xf>
    <xf numFmtId="44" fontId="22" fillId="15" borderId="6" xfId="0" applyNumberFormat="1" applyFont="1" applyFill="1" applyBorder="1" applyProtection="1">
      <protection locked="0"/>
    </xf>
    <xf numFmtId="44" fontId="22" fillId="15" borderId="1" xfId="0" applyNumberFormat="1" applyFont="1" applyFill="1" applyBorder="1" applyAlignment="1" applyProtection="1">
      <alignment horizontal="right"/>
      <protection locked="0"/>
    </xf>
    <xf numFmtId="0" fontId="3" fillId="4" borderId="14" xfId="0" applyFont="1" applyFill="1" applyBorder="1" applyAlignment="1">
      <alignment wrapText="1"/>
    </xf>
    <xf numFmtId="164" fontId="3" fillId="4" borderId="18" xfId="0" applyNumberFormat="1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11" fillId="7" borderId="1" xfId="0" applyFont="1" applyFill="1" applyBorder="1" applyAlignment="1">
      <alignment wrapText="1"/>
    </xf>
    <xf numFmtId="0" fontId="1" fillId="5" borderId="1" xfId="0" applyFont="1" applyFill="1" applyBorder="1" applyAlignment="1" applyProtection="1">
      <alignment wrapText="1"/>
      <protection locked="0"/>
    </xf>
    <xf numFmtId="0" fontId="13" fillId="3" borderId="1" xfId="0" applyFont="1" applyFill="1" applyBorder="1" applyAlignment="1">
      <alignment wrapText="1"/>
    </xf>
    <xf numFmtId="0" fontId="13" fillId="6" borderId="1" xfId="0" applyFont="1" applyFill="1" applyBorder="1" applyAlignment="1">
      <alignment wrapText="1"/>
    </xf>
    <xf numFmtId="0" fontId="13" fillId="1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5" fillId="0" borderId="3" xfId="0" applyFont="1" applyBorder="1" applyAlignment="1">
      <alignment wrapText="1"/>
    </xf>
    <xf numFmtId="44" fontId="23" fillId="15" borderId="1" xfId="0" applyNumberFormat="1" applyFont="1" applyFill="1" applyBorder="1"/>
    <xf numFmtId="44" fontId="23" fillId="17" borderId="6" xfId="0" applyNumberFormat="1" applyFont="1" applyFill="1" applyBorder="1"/>
    <xf numFmtId="44" fontId="23" fillId="15" borderId="6" xfId="0" applyNumberFormat="1" applyFont="1" applyFill="1" applyBorder="1" applyAlignment="1">
      <alignment horizontal="right"/>
    </xf>
    <xf numFmtId="44" fontId="23" fillId="15" borderId="1" xfId="0" applyNumberFormat="1" applyFont="1" applyFill="1" applyBorder="1" applyAlignment="1">
      <alignment horizontal="right"/>
    </xf>
    <xf numFmtId="44" fontId="22" fillId="15" borderId="0" xfId="0" applyNumberFormat="1" applyFont="1" applyFill="1" applyAlignment="1" applyProtection="1">
      <alignment horizontal="right"/>
      <protection locked="0"/>
    </xf>
    <xf numFmtId="44" fontId="0" fillId="0" borderId="0" xfId="0" applyNumberFormat="1"/>
    <xf numFmtId="0" fontId="1" fillId="4" borderId="1" xfId="0" applyFont="1" applyFill="1" applyBorder="1"/>
    <xf numFmtId="0" fontId="13" fillId="4" borderId="1" xfId="0" applyFont="1" applyFill="1" applyBorder="1" applyAlignment="1">
      <alignment wrapText="1"/>
    </xf>
    <xf numFmtId="44" fontId="13" fillId="4" borderId="1" xfId="2" applyFont="1" applyFill="1" applyBorder="1" applyProtection="1"/>
    <xf numFmtId="44" fontId="23" fillId="18" borderId="6" xfId="0" applyNumberFormat="1" applyFont="1" applyFill="1" applyBorder="1"/>
    <xf numFmtId="0" fontId="9" fillId="4" borderId="0" xfId="0" applyFont="1" applyFill="1"/>
    <xf numFmtId="0" fontId="9" fillId="4" borderId="0" xfId="0" applyFont="1" applyFill="1" applyAlignment="1">
      <alignment wrapText="1"/>
    </xf>
    <xf numFmtId="0" fontId="13" fillId="6" borderId="3" xfId="0" applyFont="1" applyFill="1" applyBorder="1" applyAlignment="1">
      <alignment horizontal="left"/>
    </xf>
    <xf numFmtId="0" fontId="13" fillId="6" borderId="4" xfId="0" applyFont="1" applyFill="1" applyBorder="1" applyAlignment="1">
      <alignment horizontal="left"/>
    </xf>
    <xf numFmtId="0" fontId="13" fillId="6" borderId="5" xfId="0" applyFont="1" applyFill="1" applyBorder="1" applyAlignment="1">
      <alignment horizontal="left"/>
    </xf>
  </cellXfs>
  <cellStyles count="3">
    <cellStyle name="Currency" xfId="2" builtinId="4"/>
    <cellStyle name="Normal" xfId="0" builtinId="0"/>
    <cellStyle name="Normal 2" xfId="1" xr:uid="{00000000-0005-0000-0000-000020000000}"/>
  </cellStyles>
  <dxfs count="3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/>
  <dimension ref="A1:I2380"/>
  <sheetViews>
    <sheetView tabSelected="1" topLeftCell="D1" zoomScale="108" workbookViewId="0">
      <selection activeCell="J180" sqref="J180"/>
    </sheetView>
  </sheetViews>
  <sheetFormatPr baseColWidth="10" defaultColWidth="8.83203125" defaultRowHeight="13"/>
  <cols>
    <col min="1" max="1" width="18.1640625" bestFit="1" customWidth="1"/>
    <col min="2" max="2" width="91.5" bestFit="1" customWidth="1"/>
    <col min="3" max="3" width="84" bestFit="1" customWidth="1"/>
    <col min="4" max="4" width="92.83203125" customWidth="1"/>
    <col min="5" max="5" width="57.5" customWidth="1"/>
    <col min="6" max="6" width="70" customWidth="1"/>
    <col min="7" max="7" width="22.33203125" customWidth="1"/>
    <col min="8" max="8" width="67.6640625" style="116" customWidth="1"/>
    <col min="9" max="9" width="36.83203125" customWidth="1"/>
  </cols>
  <sheetData>
    <row r="1" spans="1:9" ht="15">
      <c r="A1" s="1" t="s">
        <v>58</v>
      </c>
      <c r="B1" s="1" t="s">
        <v>57</v>
      </c>
      <c r="C1" s="1" t="s">
        <v>1073</v>
      </c>
      <c r="D1" s="1" t="s">
        <v>2098</v>
      </c>
      <c r="E1" s="128" t="s">
        <v>1763</v>
      </c>
      <c r="F1" s="128" t="s">
        <v>2096</v>
      </c>
      <c r="G1" s="128" t="s">
        <v>2094</v>
      </c>
      <c r="H1" s="129" t="s">
        <v>2095</v>
      </c>
      <c r="I1" s="128" t="s">
        <v>2097</v>
      </c>
    </row>
    <row r="2" spans="1:9">
      <c r="A2" t="s">
        <v>60</v>
      </c>
      <c r="B2" t="s">
        <v>314</v>
      </c>
      <c r="C2" s="2" t="s">
        <v>586</v>
      </c>
      <c r="D2" s="2" t="s">
        <v>1762</v>
      </c>
      <c r="E2" t="s">
        <v>1764</v>
      </c>
      <c r="F2" t="str">
        <f>"acfr:"&amp;E2</f>
        <v>acfr:GovernmentalFundsUnclassifiesBalanceSheetAbstract</v>
      </c>
      <c r="G2" t="str">
        <f>IF(COUNTIF(F:F, D2) &gt; 0, "Exists", "Doesn't Exist")</f>
        <v>Exists</v>
      </c>
      <c r="H2" t="str">
        <f>IF(G2="Exists", D2, "")</f>
        <v>acfr:AccountsReceivableModifiedAccrual</v>
      </c>
      <c r="I2" t="str">
        <f>IF(COUNTIF(D:D, F2) &gt; 0, "Exists", "Doesn't Exist")</f>
        <v>Doesn't Exist</v>
      </c>
    </row>
    <row r="3" spans="1:9">
      <c r="A3" t="s">
        <v>60</v>
      </c>
      <c r="B3" t="s">
        <v>315</v>
      </c>
      <c r="C3" t="s">
        <v>587</v>
      </c>
      <c r="D3" t="str">
        <f>C3&amp;"ModifiedAccrual"</f>
        <v>acfr:AccountsReceivableAllowanceModifiedAccrual</v>
      </c>
      <c r="E3" t="s">
        <v>1765</v>
      </c>
      <c r="F3" t="str">
        <f t="shared" ref="F3:F66" si="0">"acfr:"&amp;E3</f>
        <v>acfr:GovBalSheetLineItems</v>
      </c>
      <c r="G3" t="str">
        <f t="shared" ref="G3:G66" si="1">IF(COUNTIF(F:F, D3) &gt; 0, "Exists", "Doesn't Exist")</f>
        <v>Doesn't Exist</v>
      </c>
      <c r="H3" t="str">
        <f t="shared" ref="H3:H66" si="2">IF(G3="Exists", D3, "")</f>
        <v/>
      </c>
      <c r="I3" t="str">
        <f t="shared" ref="I3:I66" si="3">IF(COUNTIF(D:D, F3) &gt; 0, "Exists", "Doesn't Exist")</f>
        <v>Doesn't Exist</v>
      </c>
    </row>
    <row r="4" spans="1:9">
      <c r="A4" t="s">
        <v>60</v>
      </c>
      <c r="B4" t="s">
        <v>316</v>
      </c>
      <c r="C4" t="s">
        <v>6</v>
      </c>
      <c r="D4" t="str">
        <f t="shared" ref="D4:D67" si="4">C4&amp;"ModifiedAccrual"</f>
        <v>acfr:AccountsReceivableNetOfAllowanceModifiedAccrual</v>
      </c>
      <c r="E4" t="s">
        <v>1766</v>
      </c>
      <c r="F4" t="str">
        <f t="shared" si="0"/>
        <v>acfr:FundName</v>
      </c>
      <c r="G4" t="str">
        <f t="shared" si="1"/>
        <v>Exists</v>
      </c>
      <c r="H4" t="str">
        <f t="shared" si="2"/>
        <v>acfr:AccountsReceivableNetOfAllowanceModifiedAccrual</v>
      </c>
      <c r="I4" t="str">
        <f t="shared" si="3"/>
        <v>Doesn't Exist</v>
      </c>
    </row>
    <row r="5" spans="1:9">
      <c r="A5" t="s">
        <v>60</v>
      </c>
      <c r="B5" t="s">
        <v>428</v>
      </c>
      <c r="C5" t="s">
        <v>591</v>
      </c>
      <c r="D5" t="str">
        <f t="shared" si="4"/>
        <v>acfr:AccountsReceivableUnbilledModifiedAccrual</v>
      </c>
      <c r="E5" t="s">
        <v>1767</v>
      </c>
      <c r="F5" t="str">
        <f t="shared" si="0"/>
        <v>acfr:FundType</v>
      </c>
      <c r="G5" t="str">
        <f t="shared" si="1"/>
        <v>Doesn't Exist</v>
      </c>
      <c r="H5" t="str">
        <f t="shared" si="2"/>
        <v/>
      </c>
      <c r="I5" t="str">
        <f t="shared" si="3"/>
        <v>Doesn't Exist</v>
      </c>
    </row>
    <row r="6" spans="1:9">
      <c r="A6" t="s">
        <v>60</v>
      </c>
      <c r="B6" t="s">
        <v>429</v>
      </c>
      <c r="C6" t="s">
        <v>592</v>
      </c>
      <c r="D6" t="str">
        <f t="shared" si="4"/>
        <v>acfr:AccountsReceivableUnbilledAllowanceModifiedAccrual</v>
      </c>
      <c r="E6" t="s">
        <v>1768</v>
      </c>
      <c r="F6" t="str">
        <f t="shared" si="0"/>
        <v>acfr:AssetsAbstract</v>
      </c>
      <c r="G6" t="str">
        <f t="shared" si="1"/>
        <v>Doesn't Exist</v>
      </c>
      <c r="H6" t="str">
        <f t="shared" si="2"/>
        <v/>
      </c>
      <c r="I6" t="str">
        <f t="shared" si="3"/>
        <v>Doesn't Exist</v>
      </c>
    </row>
    <row r="7" spans="1:9">
      <c r="A7" t="s">
        <v>60</v>
      </c>
      <c r="B7" t="s">
        <v>430</v>
      </c>
      <c r="C7" t="s">
        <v>593</v>
      </c>
      <c r="D7" t="str">
        <f t="shared" si="4"/>
        <v>acfr:AccountsReceivableUnbilledNetOfAllowanceModifiedAccrual</v>
      </c>
      <c r="E7" t="s">
        <v>1769</v>
      </c>
      <c r="F7" t="str">
        <f t="shared" si="0"/>
        <v>acfr:CashAndCashEquivalentsAndInvestmentsAbtract</v>
      </c>
      <c r="G7" t="str">
        <f t="shared" si="1"/>
        <v>Doesn't Exist</v>
      </c>
      <c r="H7" t="str">
        <f t="shared" si="2"/>
        <v/>
      </c>
      <c r="I7" t="str">
        <f t="shared" si="3"/>
        <v>Doesn't Exist</v>
      </c>
    </row>
    <row r="8" spans="1:9">
      <c r="A8" t="s">
        <v>60</v>
      </c>
      <c r="B8" t="s">
        <v>421</v>
      </c>
      <c r="C8" t="s">
        <v>7</v>
      </c>
      <c r="D8" t="str">
        <f t="shared" si="4"/>
        <v>acfr:AccruedInterestReceivableModifiedAccrual</v>
      </c>
      <c r="E8" t="s">
        <v>1770</v>
      </c>
      <c r="F8" t="str">
        <f t="shared" si="0"/>
        <v>acfr:CashAndCashEquivalentsAbstract</v>
      </c>
      <c r="G8" t="str">
        <f t="shared" si="1"/>
        <v>Exists</v>
      </c>
      <c r="H8" t="str">
        <f t="shared" si="2"/>
        <v>acfr:AccruedInterestReceivableModifiedAccrual</v>
      </c>
      <c r="I8" t="str">
        <f t="shared" si="3"/>
        <v>Doesn't Exist</v>
      </c>
    </row>
    <row r="9" spans="1:9">
      <c r="A9" t="s">
        <v>60</v>
      </c>
      <c r="B9" t="s">
        <v>423</v>
      </c>
      <c r="C9" t="s">
        <v>594</v>
      </c>
      <c r="D9" t="str">
        <f t="shared" si="4"/>
        <v>acfr:AccruedInterestReceivableNetOfAllowanceModifiedAccrual</v>
      </c>
      <c r="E9" t="s">
        <v>1771</v>
      </c>
      <c r="F9" t="str">
        <f t="shared" si="0"/>
        <v>acfr:CashAbstract</v>
      </c>
      <c r="G9" t="str">
        <f t="shared" si="1"/>
        <v>Exists</v>
      </c>
      <c r="H9" t="str">
        <f t="shared" si="2"/>
        <v>acfr:AccruedInterestReceivableNetOfAllowanceModifiedAccrual</v>
      </c>
      <c r="I9" t="str">
        <f t="shared" si="3"/>
        <v>Doesn't Exist</v>
      </c>
    </row>
    <row r="10" spans="1:9">
      <c r="A10" t="s">
        <v>60</v>
      </c>
      <c r="B10" t="s">
        <v>95</v>
      </c>
      <c r="C10" t="s">
        <v>595</v>
      </c>
      <c r="D10" t="str">
        <f t="shared" si="4"/>
        <v>acfr:AdvancesReceivableModifiedAccrual</v>
      </c>
      <c r="E10" t="s">
        <v>1772</v>
      </c>
      <c r="F10" t="str">
        <f t="shared" si="0"/>
        <v>acfr:CashCheckingModifiedAccrual</v>
      </c>
      <c r="G10" t="str">
        <f t="shared" si="1"/>
        <v>Doesn't Exist</v>
      </c>
      <c r="H10" t="str">
        <f t="shared" si="2"/>
        <v/>
      </c>
      <c r="I10" t="str">
        <f t="shared" si="3"/>
        <v>Exists</v>
      </c>
    </row>
    <row r="11" spans="1:9">
      <c r="A11" t="s">
        <v>60</v>
      </c>
      <c r="B11" t="s">
        <v>116</v>
      </c>
      <c r="C11" t="s">
        <v>596</v>
      </c>
      <c r="D11" t="str">
        <f t="shared" si="4"/>
        <v>acfr:AdvancesToDevelopersModifiedAccrual</v>
      </c>
      <c r="E11" t="s">
        <v>1773</v>
      </c>
      <c r="F11" t="str">
        <f t="shared" si="0"/>
        <v>acfr:CashSavingsModifiedAccrual</v>
      </c>
      <c r="G11" t="str">
        <f t="shared" si="1"/>
        <v>Doesn't Exist</v>
      </c>
      <c r="H11" t="str">
        <f t="shared" si="2"/>
        <v/>
      </c>
      <c r="I11" t="str">
        <f t="shared" si="3"/>
        <v>Exists</v>
      </c>
    </row>
    <row r="12" spans="1:9">
      <c r="A12" t="s">
        <v>60</v>
      </c>
      <c r="B12" t="s">
        <v>336</v>
      </c>
      <c r="C12" t="s">
        <v>600</v>
      </c>
      <c r="D12" t="str">
        <f t="shared" si="4"/>
        <v>acfr:AllowanceForReceivablesModifiedAccrual</v>
      </c>
      <c r="E12" t="s">
        <v>1774</v>
      </c>
      <c r="F12" t="str">
        <f t="shared" si="0"/>
        <v>acfr:RestrictedCashModifiedAccrual</v>
      </c>
      <c r="G12" t="str">
        <f t="shared" si="1"/>
        <v>Doesn't Exist</v>
      </c>
      <c r="H12" t="str">
        <f t="shared" si="2"/>
        <v/>
      </c>
      <c r="I12" t="str">
        <f t="shared" si="3"/>
        <v>Exists</v>
      </c>
    </row>
    <row r="13" spans="1:9">
      <c r="A13" t="s">
        <v>60</v>
      </c>
      <c r="B13" t="s">
        <v>126</v>
      </c>
      <c r="C13" t="s">
        <v>601</v>
      </c>
      <c r="D13" t="str">
        <f t="shared" si="4"/>
        <v>acfr:AssessmentsReceivableModifiedAccrual</v>
      </c>
      <c r="E13" t="s">
        <v>1775</v>
      </c>
      <c r="F13" t="str">
        <f t="shared" si="0"/>
        <v>acfr:CashOnHandModifiedAccrual</v>
      </c>
      <c r="G13" t="str">
        <f t="shared" si="1"/>
        <v>Doesn't Exist</v>
      </c>
      <c r="H13" t="str">
        <f t="shared" si="2"/>
        <v/>
      </c>
      <c r="I13" t="str">
        <f t="shared" si="3"/>
        <v>Exists</v>
      </c>
    </row>
    <row r="14" spans="1:9">
      <c r="A14" t="s">
        <v>60</v>
      </c>
      <c r="B14" t="s">
        <v>127</v>
      </c>
      <c r="C14" t="s">
        <v>602</v>
      </c>
      <c r="D14" t="str">
        <f t="shared" si="4"/>
        <v>acfr:AssessmentsReceivableAllowanceModifiedAccrual</v>
      </c>
      <c r="E14" t="s">
        <v>1776</v>
      </c>
      <c r="F14" t="str">
        <f t="shared" si="0"/>
        <v>acfr:CashPayrollBankAccountModifiedAccrual</v>
      </c>
      <c r="G14" t="str">
        <f t="shared" si="1"/>
        <v>Doesn't Exist</v>
      </c>
      <c r="H14" t="str">
        <f t="shared" si="2"/>
        <v/>
      </c>
      <c r="I14" t="str">
        <f t="shared" si="3"/>
        <v>Exists</v>
      </c>
    </row>
    <row r="15" spans="1:9">
      <c r="A15" t="s">
        <v>60</v>
      </c>
      <c r="B15" t="s">
        <v>128</v>
      </c>
      <c r="C15" t="s">
        <v>603</v>
      </c>
      <c r="D15" t="str">
        <f t="shared" si="4"/>
        <v>acfr:AssessmentsReceivableNetOfAllowanceModifiedAccrual</v>
      </c>
      <c r="E15" t="s">
        <v>1777</v>
      </c>
      <c r="F15" t="str">
        <f t="shared" si="0"/>
        <v>acfr:CashModifiedAccrual</v>
      </c>
      <c r="G15" t="str">
        <f t="shared" si="1"/>
        <v>Doesn't Exist</v>
      </c>
      <c r="H15" t="str">
        <f t="shared" si="2"/>
        <v/>
      </c>
      <c r="I15" t="str">
        <f t="shared" si="3"/>
        <v>Exists</v>
      </c>
    </row>
    <row r="16" spans="1:9">
      <c r="A16" t="s">
        <v>60</v>
      </c>
      <c r="B16" t="s">
        <v>406</v>
      </c>
      <c r="C16" t="s">
        <v>604</v>
      </c>
      <c r="D16" t="str">
        <f t="shared" si="4"/>
        <v>acfr:AssetRetirementObligationsPrincipalDueWithinOneYearModifiedAccrual</v>
      </c>
      <c r="E16" t="s">
        <v>1778</v>
      </c>
      <c r="F16" t="str">
        <f t="shared" si="0"/>
        <v>acfr:RestrictedCashAndCashEquivalentsModifiedAccrual</v>
      </c>
      <c r="G16" t="str">
        <f t="shared" si="1"/>
        <v>Doesn't Exist</v>
      </c>
      <c r="H16" t="str">
        <f t="shared" si="2"/>
        <v/>
      </c>
      <c r="I16" t="str">
        <f t="shared" si="3"/>
        <v>Exists</v>
      </c>
    </row>
    <row r="17" spans="1:9">
      <c r="A17" t="s">
        <v>60</v>
      </c>
      <c r="B17" t="s">
        <v>115</v>
      </c>
      <c r="C17" t="s">
        <v>605</v>
      </c>
      <c r="D17" t="str">
        <f t="shared" si="4"/>
        <v>acfr:AssetsHeldForSaleModifiedAccrual</v>
      </c>
      <c r="E17" t="s">
        <v>1779</v>
      </c>
      <c r="F17" t="str">
        <f t="shared" si="0"/>
        <v>acfr:CertificatesOfDepositModifiedAccrual</v>
      </c>
      <c r="G17" t="str">
        <f t="shared" si="1"/>
        <v>Exists</v>
      </c>
      <c r="H17" t="str">
        <f t="shared" si="2"/>
        <v>acfr:AssetsHeldForSaleModifiedAccrual</v>
      </c>
      <c r="I17" t="str">
        <f t="shared" si="3"/>
        <v>Exists</v>
      </c>
    </row>
    <row r="18" spans="1:9">
      <c r="A18" t="s">
        <v>60</v>
      </c>
      <c r="B18" t="s">
        <v>415</v>
      </c>
      <c r="C18" t="s">
        <v>606</v>
      </c>
      <c r="D18" t="str">
        <f t="shared" si="4"/>
        <v>acfr:BondPremiumPrincipalDueWithinOneYearModifiedAccrual</v>
      </c>
      <c r="E18" t="s">
        <v>1780</v>
      </c>
      <c r="F18" t="str">
        <f t="shared" si="0"/>
        <v>acfr:DepositsWithFiscalAgentsModifiedAccrual</v>
      </c>
      <c r="G18" t="str">
        <f t="shared" si="1"/>
        <v>Doesn't Exist</v>
      </c>
      <c r="H18" t="str">
        <f t="shared" si="2"/>
        <v/>
      </c>
      <c r="I18" t="str">
        <f t="shared" si="3"/>
        <v>Exists</v>
      </c>
    </row>
    <row r="19" spans="1:9">
      <c r="A19" t="s">
        <v>60</v>
      </c>
      <c r="B19" t="s">
        <v>394</v>
      </c>
      <c r="C19" t="s">
        <v>607</v>
      </c>
      <c r="D19" t="str">
        <f t="shared" si="4"/>
        <v>acfr:BondsPayableDueWithinOneYearModifiedAccrual</v>
      </c>
      <c r="E19" t="s">
        <v>1781</v>
      </c>
      <c r="F19" t="str">
        <f t="shared" si="0"/>
        <v>acfr:OtherCashAndCashEquivalentsModifiedAccrual</v>
      </c>
      <c r="G19" t="str">
        <f t="shared" si="1"/>
        <v>Doesn't Exist</v>
      </c>
      <c r="H19" t="str">
        <f t="shared" si="2"/>
        <v/>
      </c>
      <c r="I19" t="str">
        <f t="shared" si="3"/>
        <v>Doesn't Exist</v>
      </c>
    </row>
    <row r="20" spans="1:9">
      <c r="A20" t="s">
        <v>60</v>
      </c>
      <c r="B20" t="s">
        <v>334</v>
      </c>
      <c r="C20" t="s">
        <v>608</v>
      </c>
      <c r="D20" t="str">
        <f t="shared" si="4"/>
        <v>acfr:CashModifiedAccrual</v>
      </c>
      <c r="E20" t="s">
        <v>1782</v>
      </c>
      <c r="F20" t="str">
        <f t="shared" si="0"/>
        <v>acfr:CashAndCashEquivalentsModifiedAccrual</v>
      </c>
      <c r="G20" t="str">
        <f t="shared" si="1"/>
        <v>Exists</v>
      </c>
      <c r="H20" t="str">
        <f t="shared" si="2"/>
        <v>acfr:CashModifiedAccrual</v>
      </c>
      <c r="I20" t="str">
        <f t="shared" si="3"/>
        <v>Exists</v>
      </c>
    </row>
    <row r="21" spans="1:9">
      <c r="A21" t="s">
        <v>60</v>
      </c>
      <c r="B21" t="s">
        <v>170</v>
      </c>
      <c r="C21" t="s">
        <v>609</v>
      </c>
      <c r="D21" t="str">
        <f t="shared" si="4"/>
        <v>acfr:CashAndCashEquivalentsModifiedAccrual</v>
      </c>
      <c r="E21" t="s">
        <v>1783</v>
      </c>
      <c r="F21" t="str">
        <f t="shared" si="0"/>
        <v>acfr:CashandCashEquivalentWithOthersAbstract</v>
      </c>
      <c r="G21" t="str">
        <f t="shared" si="1"/>
        <v>Exists</v>
      </c>
      <c r="H21" t="str">
        <f t="shared" si="2"/>
        <v>acfr:CashAndCashEquivalentsModifiedAccrual</v>
      </c>
      <c r="I21" t="str">
        <f t="shared" si="3"/>
        <v>Doesn't Exist</v>
      </c>
    </row>
    <row r="22" spans="1:9">
      <c r="A22" t="s">
        <v>60</v>
      </c>
      <c r="B22" t="s">
        <v>75</v>
      </c>
      <c r="C22" t="s">
        <v>610</v>
      </c>
      <c r="D22" t="str">
        <f t="shared" si="4"/>
        <v>acfr:CashAndCashEquivalentsAndInvestmentsModifiedAccrual</v>
      </c>
      <c r="E22" t="s">
        <v>1784</v>
      </c>
      <c r="F22" t="str">
        <f t="shared" si="0"/>
        <v>acfr:CashAndCashEquivalentsWithFiscalAndEscrowAndOtherAgentsModifiedAccrual</v>
      </c>
      <c r="G22" t="str">
        <f t="shared" si="1"/>
        <v>Exists</v>
      </c>
      <c r="H22" t="str">
        <f t="shared" si="2"/>
        <v>acfr:CashAndCashEquivalentsAndInvestmentsModifiedAccrual</v>
      </c>
      <c r="I22" t="str">
        <f t="shared" si="3"/>
        <v>Exists</v>
      </c>
    </row>
    <row r="23" spans="1:9">
      <c r="A23" t="s">
        <v>60</v>
      </c>
      <c r="B23" t="s">
        <v>93</v>
      </c>
      <c r="C23" t="s">
        <v>611</v>
      </c>
      <c r="D23" t="str">
        <f t="shared" si="4"/>
        <v>acfr:CashAndCashEquivalentsAndInvestmentsAbtract_1ModifiedAccrual</v>
      </c>
      <c r="E23" t="s">
        <v>1785</v>
      </c>
      <c r="F23" t="str">
        <f t="shared" si="0"/>
        <v>acfr:CashAndCashEquivalentsWithTreasurerModifiedAccrual</v>
      </c>
      <c r="G23" t="str">
        <f t="shared" si="1"/>
        <v>Doesn't Exist</v>
      </c>
      <c r="H23" t="str">
        <f t="shared" si="2"/>
        <v/>
      </c>
      <c r="I23" t="str">
        <f t="shared" si="3"/>
        <v>Exists</v>
      </c>
    </row>
    <row r="24" spans="1:9">
      <c r="A24" t="s">
        <v>60</v>
      </c>
      <c r="B24" t="s">
        <v>549</v>
      </c>
      <c r="C24" t="s">
        <v>612</v>
      </c>
      <c r="D24" t="str">
        <f t="shared" si="4"/>
        <v>acfr:CashAndCashEquivalentsOthersModifiedAccrual</v>
      </c>
      <c r="E24" t="s">
        <v>1786</v>
      </c>
      <c r="F24" t="str">
        <f t="shared" si="0"/>
        <v>acfr:CashAndCashEquivalentsWithTrusteeModifiedAccrual</v>
      </c>
      <c r="G24" t="str">
        <f t="shared" si="1"/>
        <v>Doesn't Exist</v>
      </c>
      <c r="H24" t="str">
        <f t="shared" si="2"/>
        <v/>
      </c>
      <c r="I24" t="str">
        <f t="shared" si="3"/>
        <v>Exists</v>
      </c>
    </row>
    <row r="25" spans="1:9">
      <c r="A25" t="s">
        <v>60</v>
      </c>
      <c r="B25" t="s">
        <v>546</v>
      </c>
      <c r="C25" t="s">
        <v>613</v>
      </c>
      <c r="D25" t="str">
        <f t="shared" si="4"/>
        <v>acfr:CashAndCashEquivalentsWithFiscalAndEscrowAndOtherAgentsModifiedAccrual</v>
      </c>
      <c r="E25" t="s">
        <v>1787</v>
      </c>
      <c r="F25" t="str">
        <f t="shared" si="0"/>
        <v>acfr:CashAndCashEquivalentsAndInvestmentsModifiedAccrual</v>
      </c>
      <c r="G25" t="str">
        <f t="shared" si="1"/>
        <v>Exists</v>
      </c>
      <c r="H25" t="str">
        <f t="shared" si="2"/>
        <v>acfr:CashAndCashEquivalentsWithFiscalAndEscrowAndOtherAgentsModifiedAccrual</v>
      </c>
      <c r="I25" t="str">
        <f t="shared" si="3"/>
        <v>Exists</v>
      </c>
    </row>
    <row r="26" spans="1:9">
      <c r="A26" t="s">
        <v>60</v>
      </c>
      <c r="B26" t="s">
        <v>547</v>
      </c>
      <c r="C26" t="s">
        <v>614</v>
      </c>
      <c r="D26" t="str">
        <f>C26&amp;"ModifiedAccrual"</f>
        <v>acfr:CashAndCashEquivalentsWithTreasurerModifiedAccrual</v>
      </c>
      <c r="E26" t="s">
        <v>1788</v>
      </c>
      <c r="F26" t="str">
        <f t="shared" si="0"/>
        <v>acfr:CashAndInvestmentsModifiedAccrual</v>
      </c>
      <c r="G26" t="str">
        <f t="shared" si="1"/>
        <v>Exists</v>
      </c>
      <c r="H26" t="str">
        <f t="shared" si="2"/>
        <v>acfr:CashAndCashEquivalentsWithTreasurerModifiedAccrual</v>
      </c>
      <c r="I26" t="str">
        <f t="shared" si="3"/>
        <v>Doesn't Exist</v>
      </c>
    </row>
    <row r="27" spans="1:9">
      <c r="A27" t="s">
        <v>60</v>
      </c>
      <c r="B27" t="s">
        <v>548</v>
      </c>
      <c r="C27" t="s">
        <v>615</v>
      </c>
      <c r="D27" t="str">
        <f t="shared" si="4"/>
        <v>acfr:CashAndCashEquivalentsWithTrusteeModifiedAccrual</v>
      </c>
      <c r="E27" t="s">
        <v>1789</v>
      </c>
      <c r="F27" t="str">
        <f t="shared" si="0"/>
        <v>acfr:PooledCashAndInvestmentsModifiedAccrual</v>
      </c>
      <c r="G27" t="str">
        <f t="shared" si="1"/>
        <v>Exists</v>
      </c>
      <c r="H27" t="str">
        <f t="shared" si="2"/>
        <v>acfr:CashAndCashEquivalentsWithTrusteeModifiedAccrual</v>
      </c>
      <c r="I27" t="str">
        <f t="shared" si="3"/>
        <v>Exists</v>
      </c>
    </row>
    <row r="28" spans="1:9">
      <c r="A28" t="s">
        <v>60</v>
      </c>
      <c r="B28" t="s">
        <v>360</v>
      </c>
      <c r="C28" t="s">
        <v>616</v>
      </c>
      <c r="D28" t="str">
        <f t="shared" si="4"/>
        <v>acfr:CashCheckingModifiedAccrual</v>
      </c>
      <c r="E28" t="s">
        <v>1790</v>
      </c>
      <c r="F28" t="str">
        <f t="shared" si="0"/>
        <v>acfr:RestrictedCashAndInvestmentsModifiedAccrual</v>
      </c>
      <c r="G28" t="str">
        <f t="shared" si="1"/>
        <v>Exists</v>
      </c>
      <c r="H28" t="str">
        <f t="shared" si="2"/>
        <v>acfr:CashCheckingModifiedAccrual</v>
      </c>
      <c r="I28" t="str">
        <f t="shared" si="3"/>
        <v>Exists</v>
      </c>
    </row>
    <row r="29" spans="1:9">
      <c r="A29" t="s">
        <v>60</v>
      </c>
      <c r="B29" t="s">
        <v>585</v>
      </c>
      <c r="C29" t="s">
        <v>617</v>
      </c>
      <c r="D29" t="str">
        <f t="shared" si="4"/>
        <v>acfr:CashEquivalentsModifiedAccrual</v>
      </c>
      <c r="E29" t="s">
        <v>1791</v>
      </c>
      <c r="F29" t="str">
        <f t="shared" si="0"/>
        <v>acfr:RestrictedInvestmentsModifiedAccrual</v>
      </c>
      <c r="G29" t="str">
        <f t="shared" si="1"/>
        <v>Doesn't Exist</v>
      </c>
      <c r="H29" t="str">
        <f t="shared" si="2"/>
        <v/>
      </c>
      <c r="I29" t="str">
        <f t="shared" si="3"/>
        <v>Doesn't Exist</v>
      </c>
    </row>
    <row r="30" spans="1:9">
      <c r="A30" t="s">
        <v>60</v>
      </c>
      <c r="B30" t="s">
        <v>361</v>
      </c>
      <c r="C30" t="s">
        <v>618</v>
      </c>
      <c r="D30" t="str">
        <f t="shared" si="4"/>
        <v>acfr:CashInBankModifiedAccrual</v>
      </c>
      <c r="E30" t="s">
        <v>1792</v>
      </c>
      <c r="F30" t="str">
        <f t="shared" si="0"/>
        <v>acfr:PooledInvestmentsModifiedAccrual</v>
      </c>
      <c r="G30" t="str">
        <f t="shared" si="1"/>
        <v>Doesn't Exist</v>
      </c>
      <c r="H30" t="str">
        <f t="shared" si="2"/>
        <v/>
      </c>
      <c r="I30" t="str">
        <f t="shared" si="3"/>
        <v>Doesn't Exist</v>
      </c>
    </row>
    <row r="31" spans="1:9">
      <c r="A31" t="s">
        <v>60</v>
      </c>
      <c r="B31" t="s">
        <v>333</v>
      </c>
      <c r="C31" t="s">
        <v>619</v>
      </c>
      <c r="D31" t="str">
        <f t="shared" si="4"/>
        <v>acfr:CashOnHandModifiedAccrual</v>
      </c>
      <c r="E31" t="s">
        <v>1793</v>
      </c>
      <c r="F31" t="str">
        <f t="shared" si="0"/>
        <v>acfr:LongTermInvestmentsModifiedAccrual</v>
      </c>
      <c r="G31" t="str">
        <f t="shared" si="1"/>
        <v>Exists</v>
      </c>
      <c r="H31" t="str">
        <f t="shared" si="2"/>
        <v>acfr:CashOnHandModifiedAccrual</v>
      </c>
      <c r="I31" t="str">
        <f t="shared" si="3"/>
        <v>Exists</v>
      </c>
    </row>
    <row r="32" spans="1:9">
      <c r="A32" t="s">
        <v>60</v>
      </c>
      <c r="B32" t="s">
        <v>359</v>
      </c>
      <c r="C32" t="s">
        <v>620</v>
      </c>
      <c r="D32" t="str">
        <f t="shared" si="4"/>
        <v>acfr:CashPayrollBankAccountModifiedAccrual</v>
      </c>
      <c r="E32" t="s">
        <v>1794</v>
      </c>
      <c r="F32" t="str">
        <f t="shared" si="0"/>
        <v>acfr:OtherInvestmentsModifiedAccrual</v>
      </c>
      <c r="G32" t="str">
        <f t="shared" si="1"/>
        <v>Exists</v>
      </c>
      <c r="H32" t="str">
        <f t="shared" si="2"/>
        <v>acfr:CashPayrollBankAccountModifiedAccrual</v>
      </c>
      <c r="I32" t="str">
        <f t="shared" si="3"/>
        <v>Exists</v>
      </c>
    </row>
    <row r="33" spans="1:9">
      <c r="A33" t="s">
        <v>60</v>
      </c>
      <c r="B33" t="s">
        <v>358</v>
      </c>
      <c r="C33" t="s">
        <v>621</v>
      </c>
      <c r="D33" t="str">
        <f>C33&amp;"ModifiedAccrual"</f>
        <v>acfr:CashSavingsModifiedAccrual</v>
      </c>
      <c r="E33" t="s">
        <v>1795</v>
      </c>
      <c r="F33" t="str">
        <f t="shared" si="0"/>
        <v>acfr:InvestmentsModifiedAccrual</v>
      </c>
      <c r="G33" t="str">
        <f t="shared" si="1"/>
        <v>Exists</v>
      </c>
      <c r="H33" t="str">
        <f t="shared" si="2"/>
        <v>acfr:CashSavingsModifiedAccrual</v>
      </c>
      <c r="I33" t="str">
        <f t="shared" si="3"/>
        <v>Doesn't Exist</v>
      </c>
    </row>
    <row r="34" spans="1:9">
      <c r="A34" t="s">
        <v>60</v>
      </c>
      <c r="B34" t="s">
        <v>584</v>
      </c>
      <c r="C34" t="s">
        <v>622</v>
      </c>
      <c r="D34" t="str">
        <f t="shared" si="4"/>
        <v>acfr:CertificatesOfDepositModifiedAccrual</v>
      </c>
      <c r="E34" t="s">
        <v>1796</v>
      </c>
      <c r="F34" t="str">
        <f t="shared" si="0"/>
        <v>acfr:InvestmentsHeldByThirdPartiesAbstract</v>
      </c>
      <c r="G34" t="str">
        <f t="shared" si="1"/>
        <v>Exists</v>
      </c>
      <c r="H34" t="str">
        <f t="shared" si="2"/>
        <v>acfr:CertificatesOfDepositModifiedAccrual</v>
      </c>
      <c r="I34" t="str">
        <f t="shared" si="3"/>
        <v>Doesn't Exist</v>
      </c>
    </row>
    <row r="35" spans="1:9">
      <c r="A35" t="s">
        <v>60</v>
      </c>
      <c r="B35" t="s">
        <v>398</v>
      </c>
      <c r="C35" t="s">
        <v>623</v>
      </c>
      <c r="D35" t="str">
        <f t="shared" si="4"/>
        <v>acfr:ClaimsAndJudgmentsPayableDueWithinOneYearModifiedAccrual</v>
      </c>
      <c r="E35" t="s">
        <v>1797</v>
      </c>
      <c r="F35" t="str">
        <f t="shared" si="0"/>
        <v>acfr:InvestmentsWithStateTreasuryModifiedAccrual</v>
      </c>
      <c r="G35" t="str">
        <f t="shared" si="1"/>
        <v>Doesn't Exist</v>
      </c>
      <c r="H35" t="str">
        <f t="shared" si="2"/>
        <v/>
      </c>
      <c r="I35" t="str">
        <f t="shared" si="3"/>
        <v>Exists</v>
      </c>
    </row>
    <row r="36" spans="1:9">
      <c r="A36" t="s">
        <v>60</v>
      </c>
      <c r="B36" t="s">
        <v>79</v>
      </c>
      <c r="C36" t="s">
        <v>624</v>
      </c>
      <c r="D36" t="str">
        <f t="shared" si="4"/>
        <v>acfr:ClaimsAndJudgmentsReceivableModifiedAccrual</v>
      </c>
      <c r="E36" t="s">
        <v>1798</v>
      </c>
      <c r="F36" t="str">
        <f t="shared" si="0"/>
        <v>acfr:InvestmentsWithFiscalAgentsModifiedAccrual</v>
      </c>
      <c r="G36" t="str">
        <f t="shared" si="1"/>
        <v>Exists</v>
      </c>
      <c r="H36" t="str">
        <f t="shared" si="2"/>
        <v>acfr:ClaimsAndJudgmentsReceivableModifiedAccrual</v>
      </c>
      <c r="I36" t="str">
        <f t="shared" si="3"/>
        <v>Exists</v>
      </c>
    </row>
    <row r="37" spans="1:9">
      <c r="A37" t="s">
        <v>60</v>
      </c>
      <c r="B37" t="s">
        <v>80</v>
      </c>
      <c r="C37" t="s">
        <v>625</v>
      </c>
      <c r="D37" t="str">
        <f t="shared" si="4"/>
        <v>acfr:ClaimsAndJudgmentsReceivableAllowanceModifiedAccrual</v>
      </c>
      <c r="E37" t="s">
        <v>1799</v>
      </c>
      <c r="F37" t="str">
        <f t="shared" si="0"/>
        <v>acfr:Dup_1_InvestmentsHeldByThirdPartiesModifiedAccrual</v>
      </c>
      <c r="G37" t="str">
        <f t="shared" si="1"/>
        <v>Doesn't Exist</v>
      </c>
      <c r="H37" t="str">
        <f t="shared" si="2"/>
        <v/>
      </c>
      <c r="I37" t="str">
        <f t="shared" si="3"/>
        <v>Doesn't Exist</v>
      </c>
    </row>
    <row r="38" spans="1:9">
      <c r="A38" t="s">
        <v>60</v>
      </c>
      <c r="B38" t="s">
        <v>81</v>
      </c>
      <c r="C38" t="s">
        <v>626</v>
      </c>
      <c r="D38" t="str">
        <f t="shared" si="4"/>
        <v>acfr:ClaimsAndJudgmentsReceivableNetOfAllowanceModifiedAccrual</v>
      </c>
      <c r="E38" t="s">
        <v>1800</v>
      </c>
      <c r="F38" t="str">
        <f t="shared" si="0"/>
        <v>acfr:AccountsReceivableAbstract</v>
      </c>
      <c r="G38" t="str">
        <f t="shared" si="1"/>
        <v>Exists</v>
      </c>
      <c r="H38" t="str">
        <f t="shared" si="2"/>
        <v>acfr:ClaimsAndJudgmentsReceivableNetOfAllowanceModifiedAccrual</v>
      </c>
      <c r="I38" t="str">
        <f t="shared" si="3"/>
        <v>Doesn't Exist</v>
      </c>
    </row>
    <row r="39" spans="1:9">
      <c r="A39" t="s">
        <v>60</v>
      </c>
      <c r="B39" s="3" t="s">
        <v>66</v>
      </c>
      <c r="C39" t="s">
        <v>627</v>
      </c>
      <c r="D39" t="str">
        <f t="shared" si="4"/>
        <v>acfr:ComputerSoftwareModifiedAccrual</v>
      </c>
      <c r="E39" t="s">
        <v>1801</v>
      </c>
      <c r="F39" t="str">
        <f t="shared" si="0"/>
        <v>acfr:TotalAccountsReceivableAbstract</v>
      </c>
      <c r="G39" t="str">
        <f t="shared" si="1"/>
        <v>Doesn't Exist</v>
      </c>
      <c r="H39" t="str">
        <f t="shared" si="2"/>
        <v/>
      </c>
      <c r="I39" t="str">
        <f t="shared" si="3"/>
        <v>Doesn't Exist</v>
      </c>
    </row>
    <row r="40" spans="1:9">
      <c r="A40" t="s">
        <v>60</v>
      </c>
      <c r="B40" t="s">
        <v>181</v>
      </c>
      <c r="C40" t="s">
        <v>628</v>
      </c>
      <c r="D40" t="str">
        <f t="shared" si="4"/>
        <v>acfr:ConnectionFeesReceivableModifiedAccrual</v>
      </c>
      <c r="E40" t="s">
        <v>1802</v>
      </c>
      <c r="F40" t="str">
        <f t="shared" si="0"/>
        <v>acfr:AccountsReceivableModifiedAccrual</v>
      </c>
      <c r="G40" t="str">
        <f t="shared" si="1"/>
        <v>Doesn't Exist</v>
      </c>
      <c r="H40" t="str">
        <f t="shared" si="2"/>
        <v/>
      </c>
      <c r="I40" t="str">
        <f t="shared" si="3"/>
        <v>Exists</v>
      </c>
    </row>
    <row r="41" spans="1:9">
      <c r="A41" t="s">
        <v>60</v>
      </c>
      <c r="B41" t="s">
        <v>182</v>
      </c>
      <c r="C41" t="s">
        <v>629</v>
      </c>
      <c r="D41" t="str">
        <f t="shared" si="4"/>
        <v>acfr:ConnectionFeesReceivableAllowanceModifiedAccrual</v>
      </c>
      <c r="E41" t="s">
        <v>1803</v>
      </c>
      <c r="F41" t="str">
        <f t="shared" si="0"/>
        <v>acfr:AllowanceForUncollectibleReceivablesModifiedAccrual</v>
      </c>
      <c r="G41" t="str">
        <f t="shared" si="1"/>
        <v>Doesn't Exist</v>
      </c>
      <c r="H41" t="str">
        <f t="shared" si="2"/>
        <v/>
      </c>
      <c r="I41" t="str">
        <f t="shared" si="3"/>
        <v>Doesn't Exist</v>
      </c>
    </row>
    <row r="42" spans="1:9">
      <c r="A42" t="s">
        <v>60</v>
      </c>
      <c r="B42" t="s">
        <v>183</v>
      </c>
      <c r="C42" t="s">
        <v>630</v>
      </c>
      <c r="D42" t="str">
        <f t="shared" si="4"/>
        <v>acfr:ConnectionFeesReceivableNetOfAllowanceModifiedAccrual</v>
      </c>
      <c r="E42" t="s">
        <v>1804</v>
      </c>
      <c r="F42" t="str">
        <f t="shared" si="0"/>
        <v>acfr:AccountsReceivableNetOfAllowanceModifiedAccrual</v>
      </c>
      <c r="G42" t="str">
        <f t="shared" si="1"/>
        <v>Doesn't Exist</v>
      </c>
      <c r="H42" t="str">
        <f t="shared" si="2"/>
        <v/>
      </c>
      <c r="I42" t="str">
        <f t="shared" si="3"/>
        <v>Exists</v>
      </c>
    </row>
    <row r="43" spans="1:9">
      <c r="A43" t="s">
        <v>60</v>
      </c>
      <c r="B43" t="s">
        <v>117</v>
      </c>
      <c r="C43" t="s">
        <v>631</v>
      </c>
      <c r="D43" t="str">
        <f t="shared" si="4"/>
        <v>acfr:ContractorsAdvancesModifiedAccrual</v>
      </c>
      <c r="E43" t="s">
        <v>1805</v>
      </c>
      <c r="F43" t="str">
        <f t="shared" si="0"/>
        <v>acfr:CustomerReceivableAbstract</v>
      </c>
      <c r="G43" t="str">
        <f t="shared" si="1"/>
        <v>Doesn't Exist</v>
      </c>
      <c r="H43" t="str">
        <f t="shared" si="2"/>
        <v/>
      </c>
      <c r="I43" t="str">
        <f t="shared" si="3"/>
        <v>Doesn't Exist</v>
      </c>
    </row>
    <row r="44" spans="1:9">
      <c r="A44" t="s">
        <v>60</v>
      </c>
      <c r="B44" t="s">
        <v>411</v>
      </c>
      <c r="C44" t="s">
        <v>632</v>
      </c>
      <c r="D44" t="str">
        <f t="shared" si="4"/>
        <v>acfr:ContractsPayableDueWithinOneYearModifiedAccrual</v>
      </c>
      <c r="E44" t="s">
        <v>1806</v>
      </c>
      <c r="F44" t="str">
        <f t="shared" si="0"/>
        <v>acfr:CustomerReceivableModifiedAccrual</v>
      </c>
      <c r="G44" t="str">
        <f t="shared" si="1"/>
        <v>Exists</v>
      </c>
      <c r="H44" t="str">
        <f t="shared" si="2"/>
        <v>acfr:ContractsPayableDueWithinOneYearModifiedAccrual</v>
      </c>
      <c r="I44" t="str">
        <f t="shared" si="3"/>
        <v>Doesn't Exist</v>
      </c>
    </row>
    <row r="45" spans="1:9">
      <c r="A45" t="s">
        <v>60</v>
      </c>
      <c r="B45" t="s">
        <v>96</v>
      </c>
      <c r="C45" t="s">
        <v>633</v>
      </c>
      <c r="D45" t="str">
        <f t="shared" si="4"/>
        <v>acfr:CourtOrdersReceivableModifiedAccrual</v>
      </c>
      <c r="E45" t="s">
        <v>1807</v>
      </c>
      <c r="F45" t="str">
        <f t="shared" si="0"/>
        <v>acfr:AllowanceForCustomerReceivablesModifiedAccrual</v>
      </c>
      <c r="G45" t="str">
        <f t="shared" si="1"/>
        <v>Exists</v>
      </c>
      <c r="H45" t="str">
        <f t="shared" si="2"/>
        <v>acfr:CourtOrdersReceivableModifiedAccrual</v>
      </c>
      <c r="I45" t="str">
        <f t="shared" si="3"/>
        <v>Doesn't Exist</v>
      </c>
    </row>
    <row r="46" spans="1:9">
      <c r="A46" t="s">
        <v>60</v>
      </c>
      <c r="B46" t="s">
        <v>120</v>
      </c>
      <c r="C46" t="s">
        <v>10</v>
      </c>
      <c r="D46" t="str">
        <f t="shared" si="4"/>
        <v>acfr:CurrentAssetsModifiedAccrual</v>
      </c>
      <c r="E46" t="s">
        <v>1808</v>
      </c>
      <c r="F46" t="str">
        <f t="shared" si="0"/>
        <v>acfr:CustomerReceivableNetOfAllowanceModifiedAccrual</v>
      </c>
      <c r="G46" t="str">
        <f t="shared" si="1"/>
        <v>Doesn't Exist</v>
      </c>
      <c r="H46" t="str">
        <f t="shared" si="2"/>
        <v/>
      </c>
      <c r="I46" t="str">
        <f t="shared" si="3"/>
        <v>Doesn't Exist</v>
      </c>
    </row>
    <row r="47" spans="1:9">
      <c r="A47" t="s">
        <v>60</v>
      </c>
      <c r="B47" t="s">
        <v>118</v>
      </c>
      <c r="C47" t="s">
        <v>634</v>
      </c>
      <c r="D47" t="str">
        <f t="shared" si="4"/>
        <v>acfr:CurrentAssetsCustomModifiedAccrual</v>
      </c>
      <c r="E47" t="s">
        <v>1809</v>
      </c>
      <c r="F47" t="str">
        <f t="shared" si="0"/>
        <v>acfr:OtherAccountsReceivableModifiedAccrual</v>
      </c>
      <c r="G47" t="str">
        <f t="shared" si="1"/>
        <v>Doesn't Exist</v>
      </c>
      <c r="H47" t="str">
        <f t="shared" si="2"/>
        <v/>
      </c>
      <c r="I47" t="str">
        <f t="shared" si="3"/>
        <v>Exists</v>
      </c>
    </row>
    <row r="48" spans="1:9">
      <c r="A48" t="s">
        <v>60</v>
      </c>
      <c r="B48" t="s">
        <v>245</v>
      </c>
      <c r="C48" t="s">
        <v>635</v>
      </c>
      <c r="D48" t="str">
        <f t="shared" si="4"/>
        <v>acfr:CustomerAndOtherGovernmentReceivableAllowanceModifiedAccrual</v>
      </c>
      <c r="E48" t="s">
        <v>1810</v>
      </c>
      <c r="F48" t="str">
        <f t="shared" si="0"/>
        <v>acfr:AccruedInterestReceivableAbstract</v>
      </c>
      <c r="G48" t="str">
        <f t="shared" si="1"/>
        <v>Doesn't Exist</v>
      </c>
      <c r="H48" t="str">
        <f t="shared" si="2"/>
        <v/>
      </c>
      <c r="I48" t="str">
        <f t="shared" si="3"/>
        <v>Doesn't Exist</v>
      </c>
    </row>
    <row r="49" spans="1:9">
      <c r="A49" t="s">
        <v>60</v>
      </c>
      <c r="B49" t="s">
        <v>244</v>
      </c>
      <c r="C49" t="s">
        <v>636</v>
      </c>
      <c r="D49" t="str">
        <f t="shared" si="4"/>
        <v>acfr:CustomerAndOtherGovernmentReceivablesModifiedAccrual</v>
      </c>
      <c r="E49" t="s">
        <v>1811</v>
      </c>
      <c r="F49" t="str">
        <f t="shared" si="0"/>
        <v>acfr:AccruedInterestReceivableModifiedAccrual</v>
      </c>
      <c r="G49" t="str">
        <f t="shared" si="1"/>
        <v>Doesn't Exist</v>
      </c>
      <c r="H49" t="str">
        <f t="shared" si="2"/>
        <v/>
      </c>
      <c r="I49" t="str">
        <f t="shared" si="3"/>
        <v>Exists</v>
      </c>
    </row>
    <row r="50" spans="1:9">
      <c r="A50" t="s">
        <v>60</v>
      </c>
      <c r="B50" t="s">
        <v>246</v>
      </c>
      <c r="C50" t="s">
        <v>637</v>
      </c>
      <c r="D50" t="str">
        <f t="shared" si="4"/>
        <v>acfr:CustomerAndOtherGovernmentReceivablesNetOfAllowanceModifiedAccrual</v>
      </c>
      <c r="E50" t="s">
        <v>1812</v>
      </c>
      <c r="F50" t="str">
        <f t="shared" si="0"/>
        <v>acfr:AllowanceForUncollectibleInterestModifiedAccrual</v>
      </c>
      <c r="G50" t="str">
        <f t="shared" si="1"/>
        <v>Doesn't Exist</v>
      </c>
      <c r="H50" t="str">
        <f t="shared" si="2"/>
        <v/>
      </c>
      <c r="I50" t="str">
        <f t="shared" si="3"/>
        <v>Doesn't Exist</v>
      </c>
    </row>
    <row r="51" spans="1:9">
      <c r="A51" t="s">
        <v>60</v>
      </c>
      <c r="B51" t="s">
        <v>520</v>
      </c>
      <c r="C51" t="s">
        <v>638</v>
      </c>
      <c r="D51" t="str">
        <f t="shared" si="4"/>
        <v>acfr:DelinquentTaxesReceivableModifiedAccrual</v>
      </c>
      <c r="E51" t="s">
        <v>1813</v>
      </c>
      <c r="F51" t="str">
        <f t="shared" si="0"/>
        <v>acfr:AccruedInterestReceivableNetOfAllowanceModifiedAccrual</v>
      </c>
      <c r="G51" t="str">
        <f t="shared" si="1"/>
        <v>Exists</v>
      </c>
      <c r="H51" t="str">
        <f t="shared" si="2"/>
        <v>acfr:DelinquentTaxesReceivableModifiedAccrual</v>
      </c>
      <c r="I51" t="str">
        <f t="shared" si="3"/>
        <v>Exists</v>
      </c>
    </row>
    <row r="52" spans="1:9">
      <c r="A52" t="s">
        <v>60</v>
      </c>
      <c r="B52" t="s">
        <v>137</v>
      </c>
      <c r="C52" t="s">
        <v>639</v>
      </c>
      <c r="D52" t="str">
        <f t="shared" si="4"/>
        <v>acfr:DelinquentUtilityBillsReceivableModifiedAccrual</v>
      </c>
      <c r="E52" t="s">
        <v>1814</v>
      </c>
      <c r="F52" t="str">
        <f t="shared" si="0"/>
        <v>acfr:TuitionAndFeesReceivableAbstract</v>
      </c>
      <c r="G52" t="str">
        <f t="shared" si="1"/>
        <v>Exists</v>
      </c>
      <c r="H52" t="str">
        <f t="shared" si="2"/>
        <v>acfr:DelinquentUtilityBillsReceivableModifiedAccrual</v>
      </c>
      <c r="I52" t="str">
        <f t="shared" si="3"/>
        <v>Doesn't Exist</v>
      </c>
    </row>
    <row r="53" spans="1:9">
      <c r="A53" t="s">
        <v>60</v>
      </c>
      <c r="B53" t="s">
        <v>550</v>
      </c>
      <c r="C53" t="s">
        <v>640</v>
      </c>
      <c r="D53" t="str">
        <f t="shared" si="4"/>
        <v>acfr:DepositsReceivableModifiedAccrual</v>
      </c>
      <c r="E53" t="s">
        <v>1815</v>
      </c>
      <c r="F53" t="str">
        <f t="shared" si="0"/>
        <v>acfr:TuitionAndFeesReceivableModifiedAccrual</v>
      </c>
      <c r="G53" t="str">
        <f t="shared" si="1"/>
        <v>Exists</v>
      </c>
      <c r="H53" t="str">
        <f t="shared" si="2"/>
        <v>acfr:DepositsReceivableModifiedAccrual</v>
      </c>
      <c r="I53" t="str">
        <f t="shared" si="3"/>
        <v>Exists</v>
      </c>
    </row>
    <row r="54" spans="1:9">
      <c r="A54" t="s">
        <v>60</v>
      </c>
      <c r="B54" t="s">
        <v>551</v>
      </c>
      <c r="C54" t="s">
        <v>641</v>
      </c>
      <c r="D54" t="str">
        <f t="shared" si="4"/>
        <v>acfr:DepositsReceivableAllowanceModifiedAccrual</v>
      </c>
      <c r="E54" t="s">
        <v>1816</v>
      </c>
      <c r="F54" t="str">
        <f t="shared" si="0"/>
        <v>acfr:TuitionAndFeesAllowancesModifiedAccrual</v>
      </c>
      <c r="G54" t="str">
        <f t="shared" si="1"/>
        <v>Doesn't Exist</v>
      </c>
      <c r="H54" t="str">
        <f t="shared" si="2"/>
        <v/>
      </c>
      <c r="I54" t="str">
        <f t="shared" si="3"/>
        <v>Exists</v>
      </c>
    </row>
    <row r="55" spans="1:9">
      <c r="A55" t="s">
        <v>60</v>
      </c>
      <c r="B55" t="s">
        <v>552</v>
      </c>
      <c r="C55" t="s">
        <v>642</v>
      </c>
      <c r="D55" t="str">
        <f t="shared" si="4"/>
        <v>acfr:DepositsReceivableNetOfAllowanceModifiedAccrual</v>
      </c>
      <c r="E55" t="s">
        <v>1817</v>
      </c>
      <c r="F55" t="str">
        <f t="shared" si="0"/>
        <v>acfr:TuitionAndFeesReceivableNetOfAllowanceModifiedAccrual</v>
      </c>
      <c r="G55" t="str">
        <f t="shared" si="1"/>
        <v>Exists</v>
      </c>
      <c r="H55" t="str">
        <f t="shared" si="2"/>
        <v>acfr:DepositsReceivableNetOfAllowanceModifiedAccrual</v>
      </c>
      <c r="I55" t="str">
        <f t="shared" si="3"/>
        <v>Exists</v>
      </c>
    </row>
    <row r="56" spans="1:9">
      <c r="A56" t="s">
        <v>60</v>
      </c>
      <c r="B56" t="s">
        <v>87</v>
      </c>
      <c r="C56" t="s">
        <v>643</v>
      </c>
      <c r="D56" t="str">
        <f>C56&amp;"ModifiedAccrual"</f>
        <v>acfr:DepositsWithFiscalAgentsModifiedAccrual</v>
      </c>
      <c r="E56" t="s">
        <v>1818</v>
      </c>
      <c r="F56" t="str">
        <f t="shared" si="0"/>
        <v>acfr:UtilityBillsReceivableAbstract</v>
      </c>
      <c r="G56" t="str">
        <f t="shared" si="1"/>
        <v>Exists</v>
      </c>
      <c r="H56" t="str">
        <f t="shared" si="2"/>
        <v>acfr:DepositsWithFiscalAgentsModifiedAccrual</v>
      </c>
      <c r="I56" t="str">
        <f t="shared" si="3"/>
        <v>Doesn't Exist</v>
      </c>
    </row>
    <row r="57" spans="1:9">
      <c r="A57" t="s">
        <v>60</v>
      </c>
      <c r="B57" t="s">
        <v>114</v>
      </c>
      <c r="C57" t="s">
        <v>644</v>
      </c>
      <c r="D57" t="str">
        <f t="shared" si="4"/>
        <v>acfr:DerivativeInstrumentsAssetsCurrentModifiedAccrual</v>
      </c>
      <c r="E57" t="s">
        <v>1819</v>
      </c>
      <c r="F57" t="str">
        <f t="shared" si="0"/>
        <v>acfr:UtilityBillsReceivableModifiedAccrual</v>
      </c>
      <c r="G57" t="str">
        <f t="shared" si="1"/>
        <v>Doesn't Exist</v>
      </c>
      <c r="H57" t="str">
        <f t="shared" si="2"/>
        <v/>
      </c>
      <c r="I57" t="str">
        <f t="shared" si="3"/>
        <v>Doesn't Exist</v>
      </c>
    </row>
    <row r="58" spans="1:9">
      <c r="A58" t="s">
        <v>60</v>
      </c>
      <c r="B58" t="s">
        <v>413</v>
      </c>
      <c r="C58" t="s">
        <v>645</v>
      </c>
      <c r="D58" t="str">
        <f t="shared" si="4"/>
        <v>acfr:DerivativeInstrumentsLiabilityCurrentModifiedAccrual</v>
      </c>
      <c r="E58" t="s">
        <v>1820</v>
      </c>
      <c r="F58" t="str">
        <f t="shared" si="0"/>
        <v>acfr:DelinquentUtilityBillsReceivableModifiedAccrual</v>
      </c>
      <c r="G58" t="str">
        <f t="shared" si="1"/>
        <v>Doesn't Exist</v>
      </c>
      <c r="H58" t="str">
        <f t="shared" si="2"/>
        <v/>
      </c>
      <c r="I58" t="str">
        <f t="shared" si="3"/>
        <v>Exists</v>
      </c>
    </row>
    <row r="59" spans="1:9">
      <c r="A59" t="s">
        <v>60</v>
      </c>
      <c r="B59" t="s">
        <v>472</v>
      </c>
      <c r="C59" t="s">
        <v>646</v>
      </c>
      <c r="D59" t="str">
        <f>C59&amp;"ModifiedAccrual"</f>
        <v>acfr:DueFromCitiesModifiedAccrual</v>
      </c>
      <c r="E59" t="s">
        <v>1821</v>
      </c>
      <c r="F59" t="str">
        <f t="shared" si="0"/>
        <v>acfr:TaxesReceivableAndOtherTaxRelatedItemsAbstract</v>
      </c>
      <c r="G59" t="str">
        <f t="shared" si="1"/>
        <v>Exists</v>
      </c>
      <c r="H59" t="str">
        <f t="shared" si="2"/>
        <v>acfr:DueFromCitiesModifiedAccrual</v>
      </c>
      <c r="I59" t="str">
        <f t="shared" si="3"/>
        <v>Doesn't Exist</v>
      </c>
    </row>
    <row r="60" spans="1:9">
      <c r="A60" t="s">
        <v>60</v>
      </c>
      <c r="B60" t="s">
        <v>106</v>
      </c>
      <c r="C60" t="s">
        <v>647</v>
      </c>
      <c r="D60" t="str">
        <f t="shared" si="4"/>
        <v>acfr:DueFromComponentUnitModifiedAccrual</v>
      </c>
      <c r="E60" t="s">
        <v>1822</v>
      </c>
      <c r="F60" t="str">
        <f t="shared" si="0"/>
        <v>acfr:PropertyTaxesReceivableAbstract</v>
      </c>
      <c r="G60" t="str">
        <f t="shared" si="1"/>
        <v>Exists</v>
      </c>
      <c r="H60" t="str">
        <f t="shared" si="2"/>
        <v>acfr:DueFromComponentUnitModifiedAccrual</v>
      </c>
      <c r="I60" t="str">
        <f t="shared" si="3"/>
        <v>Doesn't Exist</v>
      </c>
    </row>
    <row r="61" spans="1:9">
      <c r="A61" t="s">
        <v>60</v>
      </c>
      <c r="B61" t="s">
        <v>473</v>
      </c>
      <c r="C61" t="s">
        <v>648</v>
      </c>
      <c r="D61" t="str">
        <f t="shared" si="4"/>
        <v>acfr:DueFromCountiesModifiedAccrual</v>
      </c>
      <c r="E61" t="s">
        <v>1823</v>
      </c>
      <c r="F61" t="str">
        <f t="shared" si="0"/>
        <v>acfr:PropertyTaxesReceivableModifiedAccrual</v>
      </c>
      <c r="G61" t="str">
        <f t="shared" si="1"/>
        <v>Exists</v>
      </c>
      <c r="H61" t="str">
        <f t="shared" si="2"/>
        <v>acfr:DueFromCountiesModifiedAccrual</v>
      </c>
      <c r="I61" t="str">
        <f t="shared" si="3"/>
        <v>Exists</v>
      </c>
    </row>
    <row r="62" spans="1:9">
      <c r="A62" t="s">
        <v>60</v>
      </c>
      <c r="B62" t="s">
        <v>464</v>
      </c>
      <c r="C62" t="s">
        <v>649</v>
      </c>
      <c r="D62" t="str">
        <f t="shared" si="4"/>
        <v>acfr:DueFromCustodialFundsModifiedAccrual</v>
      </c>
      <c r="E62" t="s">
        <v>1824</v>
      </c>
      <c r="F62" t="str">
        <f t="shared" si="0"/>
        <v>acfr:AllowanceForPropertyTaxesModifiedAccrual</v>
      </c>
      <c r="G62" t="str">
        <f t="shared" si="1"/>
        <v>Doesn't Exist</v>
      </c>
      <c r="H62" t="str">
        <f t="shared" si="2"/>
        <v/>
      </c>
      <c r="I62" t="str">
        <f t="shared" si="3"/>
        <v>Doesn't Exist</v>
      </c>
    </row>
    <row r="63" spans="1:9">
      <c r="A63" t="s">
        <v>60</v>
      </c>
      <c r="B63" t="s">
        <v>104</v>
      </c>
      <c r="C63" t="s">
        <v>650</v>
      </c>
      <c r="D63" t="str">
        <f t="shared" si="4"/>
        <v>acfr:DueFromEmployeesModifiedAccrual</v>
      </c>
      <c r="E63" t="s">
        <v>1825</v>
      </c>
      <c r="F63" t="str">
        <f t="shared" si="0"/>
        <v>acfr:PropertyTaxesReceivableNetOfAllowanceModifiedAccrual</v>
      </c>
      <c r="G63" t="str">
        <f t="shared" si="1"/>
        <v>Exists</v>
      </c>
      <c r="H63" t="str">
        <f t="shared" si="2"/>
        <v>acfr:DueFromEmployeesModifiedAccrual</v>
      </c>
      <c r="I63" t="str">
        <f t="shared" si="3"/>
        <v>Exists</v>
      </c>
    </row>
    <row r="64" spans="1:9">
      <c r="A64" t="s">
        <v>60</v>
      </c>
      <c r="B64" t="s">
        <v>465</v>
      </c>
      <c r="C64" t="s">
        <v>651</v>
      </c>
      <c r="D64" t="str">
        <f t="shared" si="4"/>
        <v>acfr:DueFromEnterpriseFundsModifiedAccrual</v>
      </c>
      <c r="E64" t="s">
        <v>1826</v>
      </c>
      <c r="F64" t="str">
        <f t="shared" si="0"/>
        <v>acfr:PersonalAndRealPropertyTaxesReceivableAbstract</v>
      </c>
      <c r="G64" t="str">
        <f t="shared" si="1"/>
        <v>Exists</v>
      </c>
      <c r="H64" t="str">
        <f t="shared" si="2"/>
        <v>acfr:DueFromEnterpriseFundsModifiedAccrual</v>
      </c>
      <c r="I64" t="str">
        <f t="shared" si="3"/>
        <v>Doesn't Exist</v>
      </c>
    </row>
    <row r="65" spans="1:9">
      <c r="A65" t="s">
        <v>60</v>
      </c>
      <c r="B65" t="s">
        <v>480</v>
      </c>
      <c r="C65" t="s">
        <v>652</v>
      </c>
      <c r="D65" t="str">
        <f t="shared" si="4"/>
        <v>acfr:DueFromFederalGovernmentModifiedAccrual</v>
      </c>
      <c r="E65" t="s">
        <v>1827</v>
      </c>
      <c r="F65" t="str">
        <f t="shared" si="0"/>
        <v>acfr:TaxesReceivablePersonalPropertyCurrentLevyModifiedAccrual</v>
      </c>
      <c r="G65" t="str">
        <f t="shared" si="1"/>
        <v>Exists</v>
      </c>
      <c r="H65" t="str">
        <f t="shared" si="2"/>
        <v>acfr:DueFromFederalGovernmentModifiedAccrual</v>
      </c>
      <c r="I65" t="str">
        <f t="shared" si="3"/>
        <v>Exists</v>
      </c>
    </row>
    <row r="66" spans="1:9">
      <c r="A66" t="s">
        <v>60</v>
      </c>
      <c r="B66" t="s">
        <v>463</v>
      </c>
      <c r="C66" t="s">
        <v>653</v>
      </c>
      <c r="D66" t="str">
        <f t="shared" si="4"/>
        <v>acfr:DueFromFiduciaryFundsModifiedAccrual</v>
      </c>
      <c r="E66" t="s">
        <v>1828</v>
      </c>
      <c r="F66" t="str">
        <f t="shared" si="0"/>
        <v>acfr:TaxesReceivableRealPropertyCurrentLevyModifiedAccrual</v>
      </c>
      <c r="G66" t="str">
        <f t="shared" si="1"/>
        <v>Exists</v>
      </c>
      <c r="H66" t="str">
        <f t="shared" si="2"/>
        <v>acfr:DueFromFiduciaryFundsModifiedAccrual</v>
      </c>
      <c r="I66" t="str">
        <f t="shared" si="3"/>
        <v>Exists</v>
      </c>
    </row>
    <row r="67" spans="1:9">
      <c r="A67" t="s">
        <v>60</v>
      </c>
      <c r="B67" t="s">
        <v>483</v>
      </c>
      <c r="C67" t="s">
        <v>654</v>
      </c>
      <c r="D67" t="str">
        <f t="shared" si="4"/>
        <v>acfr:DueFromGovernmentModifiedAccrual</v>
      </c>
      <c r="E67" t="s">
        <v>1829</v>
      </c>
      <c r="F67" t="str">
        <f t="shared" ref="F67:F130" si="5">"acfr:"&amp;E67</f>
        <v>acfr:IncomeTaxesReceivableAbstract</v>
      </c>
      <c r="G67" t="str">
        <f t="shared" ref="G67:G130" si="6">IF(COUNTIF(F:F, D67) &gt; 0, "Exists", "Doesn't Exist")</f>
        <v>Doesn't Exist</v>
      </c>
      <c r="H67" t="str">
        <f t="shared" ref="H67:H130" si="7">IF(G67="Exists", D67, "")</f>
        <v/>
      </c>
      <c r="I67" t="str">
        <f t="shared" ref="I67:I130" si="8">IF(COUNTIF(D:D, F67) &gt; 0, "Exists", "Doesn't Exist")</f>
        <v>Doesn't Exist</v>
      </c>
    </row>
    <row r="68" spans="1:9">
      <c r="A68" t="s">
        <v>60</v>
      </c>
      <c r="B68" t="s">
        <v>474</v>
      </c>
      <c r="C68" t="s">
        <v>655</v>
      </c>
      <c r="D68" t="str">
        <f t="shared" ref="D68:D131" si="9">C68&amp;"ModifiedAccrual"</f>
        <v>acfr:DueFromLibrariesModifiedAccrual</v>
      </c>
      <c r="E68" t="s">
        <v>1830</v>
      </c>
      <c r="F68" t="str">
        <f t="shared" si="5"/>
        <v>acfr:IncomeTaxReceivableModifiedAccrual</v>
      </c>
      <c r="G68" t="str">
        <f t="shared" si="6"/>
        <v>Exists</v>
      </c>
      <c r="H68" t="str">
        <f t="shared" si="7"/>
        <v>acfr:DueFromLibrariesModifiedAccrual</v>
      </c>
      <c r="I68" t="str">
        <f t="shared" si="8"/>
        <v>Exists</v>
      </c>
    </row>
    <row r="69" spans="1:9">
      <c r="A69" t="s">
        <v>60</v>
      </c>
      <c r="B69" t="s">
        <v>468</v>
      </c>
      <c r="C69" t="s">
        <v>656</v>
      </c>
      <c r="D69" t="str">
        <f t="shared" si="9"/>
        <v>acfr:DueFromOtherFundsModifiedAccrual</v>
      </c>
      <c r="E69" t="s">
        <v>1831</v>
      </c>
      <c r="F69" t="str">
        <f t="shared" si="5"/>
        <v>acfr:AllowanceForIncomeTaxesModifiedAccrual</v>
      </c>
      <c r="G69" t="str">
        <f t="shared" si="6"/>
        <v>Exists</v>
      </c>
      <c r="H69" t="str">
        <f t="shared" si="7"/>
        <v>acfr:DueFromOtherFundsModifiedAccrual</v>
      </c>
      <c r="I69" t="str">
        <f t="shared" si="8"/>
        <v>Doesn't Exist</v>
      </c>
    </row>
    <row r="70" spans="1:9">
      <c r="A70" t="s">
        <v>60</v>
      </c>
      <c r="B70" t="s">
        <v>482</v>
      </c>
      <c r="C70" t="s">
        <v>657</v>
      </c>
      <c r="D70" t="str">
        <f t="shared" si="9"/>
        <v>acfr:DueFromOtherGovernmentsModifiedAccrual</v>
      </c>
      <c r="E70" t="s">
        <v>1832</v>
      </c>
      <c r="F70" t="str">
        <f t="shared" si="5"/>
        <v>acfr:IncomeTaxesReceivableNetOfAllowanceModifiedAccrual</v>
      </c>
      <c r="G70" t="str">
        <f t="shared" si="6"/>
        <v>Doesn't Exist</v>
      </c>
      <c r="H70" t="str">
        <f t="shared" si="7"/>
        <v/>
      </c>
      <c r="I70" t="str">
        <f t="shared" si="8"/>
        <v>Doesn't Exist</v>
      </c>
    </row>
    <row r="71" spans="1:9">
      <c r="A71" t="s">
        <v>60</v>
      </c>
      <c r="B71" t="s">
        <v>102</v>
      </c>
      <c r="C71" t="s">
        <v>658</v>
      </c>
      <c r="D71" t="str">
        <f t="shared" si="9"/>
        <v>acfr:DueFromPrimaryGovernmentModifiedAccrual</v>
      </c>
      <c r="E71" t="s">
        <v>1833</v>
      </c>
      <c r="F71" t="str">
        <f t="shared" si="5"/>
        <v>acfr:SpecialAssessmentTaxesReceivableAbstract</v>
      </c>
      <c r="G71" t="str">
        <f t="shared" si="6"/>
        <v>Doesn't Exist</v>
      </c>
      <c r="H71" t="str">
        <f t="shared" si="7"/>
        <v/>
      </c>
      <c r="I71" t="str">
        <f t="shared" si="8"/>
        <v>Doesn't Exist</v>
      </c>
    </row>
    <row r="72" spans="1:9">
      <c r="A72" t="s">
        <v>60</v>
      </c>
      <c r="B72" t="s">
        <v>105</v>
      </c>
      <c r="C72" t="s">
        <v>659</v>
      </c>
      <c r="D72" t="str">
        <f t="shared" si="9"/>
        <v>acfr:DueFromRelatedPartiesModifiedAccrual</v>
      </c>
      <c r="E72" t="s">
        <v>1834</v>
      </c>
      <c r="F72" t="str">
        <f t="shared" si="5"/>
        <v>acfr:SpecialAssessmentTaxesReceivableModifiedAccrual</v>
      </c>
      <c r="G72" t="str">
        <f t="shared" si="6"/>
        <v>Doesn't Exist</v>
      </c>
      <c r="H72" t="str">
        <f t="shared" si="7"/>
        <v/>
      </c>
      <c r="I72" t="str">
        <f t="shared" si="8"/>
        <v>Exists</v>
      </c>
    </row>
    <row r="73" spans="1:9">
      <c r="A73" t="s">
        <v>60</v>
      </c>
      <c r="B73" t="s">
        <v>103</v>
      </c>
      <c r="C73" t="s">
        <v>660</v>
      </c>
      <c r="D73" t="str">
        <f t="shared" si="9"/>
        <v>acfr:DueFromRetirementSystemModifiedAccrual</v>
      </c>
      <c r="E73" t="s">
        <v>1835</v>
      </c>
      <c r="F73" t="str">
        <f t="shared" si="5"/>
        <v>acfr:AllowanceForSpecialAssessmentTaxesModifiedAccrual</v>
      </c>
      <c r="G73" t="str">
        <f t="shared" si="6"/>
        <v>Doesn't Exist</v>
      </c>
      <c r="H73" t="str">
        <f t="shared" si="7"/>
        <v/>
      </c>
      <c r="I73" t="str">
        <f t="shared" si="8"/>
        <v>Doesn't Exist</v>
      </c>
    </row>
    <row r="74" spans="1:9">
      <c r="A74" t="s">
        <v>60</v>
      </c>
      <c r="B74" t="s">
        <v>475</v>
      </c>
      <c r="C74" t="s">
        <v>661</v>
      </c>
      <c r="D74" t="str">
        <f t="shared" si="9"/>
        <v>acfr:DueFromRoadCommissionsModifiedAccrual</v>
      </c>
      <c r="E74" t="s">
        <v>1836</v>
      </c>
      <c r="F74" t="str">
        <f t="shared" si="5"/>
        <v>acfr:SpecialAssessmentTaxesReceivableNetOfAllowanceModifiedAccrual</v>
      </c>
      <c r="G74" t="str">
        <f t="shared" si="6"/>
        <v>Exists</v>
      </c>
      <c r="H74" t="str">
        <f t="shared" si="7"/>
        <v>acfr:DueFromRoadCommissionsModifiedAccrual</v>
      </c>
      <c r="I74" t="str">
        <f t="shared" si="8"/>
        <v>Doesn't Exist</v>
      </c>
    </row>
    <row r="75" spans="1:9">
      <c r="A75" t="s">
        <v>60</v>
      </c>
      <c r="B75" t="s">
        <v>476</v>
      </c>
      <c r="C75" t="s">
        <v>662</v>
      </c>
      <c r="D75" t="str">
        <f t="shared" si="9"/>
        <v>acfr:DueFromSchoolsModifiedAccrual</v>
      </c>
      <c r="E75" t="s">
        <v>1837</v>
      </c>
      <c r="F75" t="str">
        <f t="shared" si="5"/>
        <v>acfr:SpecialAssessmentsReceivableDelinquentModifiedAccrual</v>
      </c>
      <c r="G75" t="str">
        <f t="shared" si="6"/>
        <v>Exists</v>
      </c>
      <c r="H75" t="str">
        <f t="shared" si="7"/>
        <v>acfr:DueFromSchoolsModifiedAccrual</v>
      </c>
      <c r="I75" t="str">
        <f t="shared" si="8"/>
        <v>Exists</v>
      </c>
    </row>
    <row r="76" spans="1:9">
      <c r="A76" t="s">
        <v>60</v>
      </c>
      <c r="B76" t="s">
        <v>479</v>
      </c>
      <c r="C76" t="s">
        <v>663</v>
      </c>
      <c r="D76" t="str">
        <f t="shared" si="9"/>
        <v>acfr:DueFromStateGovernmentModifiedAccrual</v>
      </c>
      <c r="E76" t="s">
        <v>1838</v>
      </c>
      <c r="F76" t="str">
        <f t="shared" si="5"/>
        <v>acfr:SpecialAssessmentTaxesReceivableUnavailableModifiedAccrual</v>
      </c>
      <c r="G76" t="str">
        <f t="shared" si="6"/>
        <v>Exists</v>
      </c>
      <c r="H76" t="str">
        <f t="shared" si="7"/>
        <v>acfr:DueFromStateGovernmentModifiedAccrual</v>
      </c>
      <c r="I76" t="str">
        <f t="shared" si="8"/>
        <v>Exists</v>
      </c>
    </row>
    <row r="77" spans="1:9">
      <c r="A77" t="s">
        <v>60</v>
      </c>
      <c r="B77" t="s">
        <v>466</v>
      </c>
      <c r="C77" t="s">
        <v>664</v>
      </c>
      <c r="D77" t="str">
        <f t="shared" si="9"/>
        <v>acfr:DueFromTaxCollectionFundsModifiedAccrual</v>
      </c>
      <c r="E77" t="s">
        <v>1839</v>
      </c>
      <c r="F77" t="str">
        <f t="shared" si="5"/>
        <v>acfr:SalesTaxesReceivableAbstract</v>
      </c>
      <c r="G77" t="str">
        <f t="shared" si="6"/>
        <v>Doesn't Exist</v>
      </c>
      <c r="H77" t="str">
        <f t="shared" si="7"/>
        <v/>
      </c>
      <c r="I77" t="str">
        <f t="shared" si="8"/>
        <v>Doesn't Exist</v>
      </c>
    </row>
    <row r="78" spans="1:9">
      <c r="A78" t="s">
        <v>60</v>
      </c>
      <c r="B78" t="s">
        <v>477</v>
      </c>
      <c r="C78" t="s">
        <v>665</v>
      </c>
      <c r="D78" t="str">
        <f t="shared" si="9"/>
        <v>acfr:DueFromTownshipsExceptRoadAgreementsModifiedAccrual</v>
      </c>
      <c r="E78" t="s">
        <v>1840</v>
      </c>
      <c r="F78" t="str">
        <f t="shared" si="5"/>
        <v>acfr:SalesTaxReceivableModifiedAccrual</v>
      </c>
      <c r="G78" t="str">
        <f t="shared" si="6"/>
        <v>Exists</v>
      </c>
      <c r="H78" t="str">
        <f t="shared" si="7"/>
        <v>acfr:DueFromTownshipsExceptRoadAgreementsModifiedAccrual</v>
      </c>
      <c r="I78" t="str">
        <f t="shared" si="8"/>
        <v>Exists</v>
      </c>
    </row>
    <row r="79" spans="1:9">
      <c r="A79" t="s">
        <v>60</v>
      </c>
      <c r="B79" t="s">
        <v>481</v>
      </c>
      <c r="C79" t="s">
        <v>666</v>
      </c>
      <c r="D79" t="str">
        <f t="shared" si="9"/>
        <v>acfr:DueFromTownshipsRoadAgreementsModifiedAccrual</v>
      </c>
      <c r="E79" t="s">
        <v>1841</v>
      </c>
      <c r="F79" t="str">
        <f t="shared" si="5"/>
        <v>acfr:AllowanceForSalesTaxesModifiedAccrual</v>
      </c>
      <c r="G79" t="str">
        <f t="shared" si="6"/>
        <v>Exists</v>
      </c>
      <c r="H79" t="str">
        <f t="shared" si="7"/>
        <v>acfr:DueFromTownshipsRoadAgreementsModifiedAccrual</v>
      </c>
      <c r="I79" t="str">
        <f t="shared" si="8"/>
        <v>Doesn't Exist</v>
      </c>
    </row>
    <row r="80" spans="1:9">
      <c r="A80" t="s">
        <v>60</v>
      </c>
      <c r="B80" t="s">
        <v>478</v>
      </c>
      <c r="C80" t="s">
        <v>667</v>
      </c>
      <c r="D80" t="str">
        <f t="shared" si="9"/>
        <v>acfr:DueFromVillagesModifiedAccrual</v>
      </c>
      <c r="E80" t="s">
        <v>1842</v>
      </c>
      <c r="F80" t="str">
        <f t="shared" si="5"/>
        <v>acfr:SalesTaxesReceivableNetOfAllowanceModifiedAccrual</v>
      </c>
      <c r="G80" t="str">
        <f t="shared" si="6"/>
        <v>Exists</v>
      </c>
      <c r="H80" t="str">
        <f t="shared" si="7"/>
        <v>acfr:DueFromVillagesModifiedAccrual</v>
      </c>
      <c r="I80" t="str">
        <f t="shared" si="8"/>
        <v>Doesn't Exist</v>
      </c>
    </row>
    <row r="81" spans="1:9">
      <c r="A81" t="s">
        <v>60</v>
      </c>
      <c r="B81" t="s">
        <v>71</v>
      </c>
      <c r="C81" t="s">
        <v>668</v>
      </c>
      <c r="D81" t="str">
        <f t="shared" si="9"/>
        <v>acfr:EasementsRightOfWayModifiedAccrual</v>
      </c>
      <c r="E81" t="s">
        <v>1843</v>
      </c>
      <c r="F81" t="str">
        <f t="shared" si="5"/>
        <v>acfr:DelinquentTaxesReceivableAbstract</v>
      </c>
      <c r="G81" t="str">
        <f t="shared" si="6"/>
        <v>Doesn't Exist</v>
      </c>
      <c r="H81" t="str">
        <f t="shared" si="7"/>
        <v/>
      </c>
      <c r="I81" t="str">
        <f t="shared" si="8"/>
        <v>Doesn't Exist</v>
      </c>
    </row>
    <row r="82" spans="1:9">
      <c r="A82" t="s">
        <v>60</v>
      </c>
      <c r="B82" t="s">
        <v>98</v>
      </c>
      <c r="C82" t="s">
        <v>669</v>
      </c>
      <c r="D82" t="str">
        <f t="shared" si="9"/>
        <v>acfr:ForfeitureCertificateRecordingFeesReceivableModifiedAccrual</v>
      </c>
      <c r="E82" t="s">
        <v>1844</v>
      </c>
      <c r="F82" t="str">
        <f t="shared" si="5"/>
        <v>acfr:DelinquentTaxesReceivableModifiedAccrual</v>
      </c>
      <c r="G82" t="str">
        <f t="shared" si="6"/>
        <v>Exists</v>
      </c>
      <c r="H82" t="str">
        <f t="shared" si="7"/>
        <v>acfr:ForfeitureCertificateRecordingFeesReceivableModifiedAccrual</v>
      </c>
      <c r="I82" t="str">
        <f t="shared" si="8"/>
        <v>Exists</v>
      </c>
    </row>
    <row r="83" spans="1:9">
      <c r="A83" t="s">
        <v>60</v>
      </c>
      <c r="B83" t="s">
        <v>396</v>
      </c>
      <c r="C83" t="s">
        <v>670</v>
      </c>
      <c r="D83" t="str">
        <f t="shared" si="9"/>
        <v>acfr:GeneralObligationBondsPayableDueWithinOneYearModifiedAccrual</v>
      </c>
      <c r="E83" t="s">
        <v>1845</v>
      </c>
      <c r="F83" t="str">
        <f t="shared" si="5"/>
        <v>acfr:TaxesReceivableDelinquentRealPropertyModifiedAccrual</v>
      </c>
      <c r="G83" t="str">
        <f t="shared" si="6"/>
        <v>Doesn't Exist</v>
      </c>
      <c r="H83" t="str">
        <f t="shared" si="7"/>
        <v/>
      </c>
      <c r="I83" t="str">
        <f t="shared" si="8"/>
        <v>Exists</v>
      </c>
    </row>
    <row r="84" spans="1:9">
      <c r="A84" t="s">
        <v>60</v>
      </c>
      <c r="B84" t="s">
        <v>344</v>
      </c>
      <c r="C84" t="s">
        <v>671</v>
      </c>
      <c r="D84" t="str">
        <f t="shared" si="9"/>
        <v>acfr:GovernmentClaimsReceivableModifiedAccrual</v>
      </c>
      <c r="E84" t="s">
        <v>1846</v>
      </c>
      <c r="F84" t="str">
        <f t="shared" si="5"/>
        <v>acfr:TaxesReceivableDelinquentPersonalPropertyModifiedAccrual</v>
      </c>
      <c r="G84" t="str">
        <f t="shared" si="6"/>
        <v>Doesn't Exist</v>
      </c>
      <c r="H84" t="str">
        <f t="shared" si="7"/>
        <v/>
      </c>
      <c r="I84" t="str">
        <f t="shared" si="8"/>
        <v>Exists</v>
      </c>
    </row>
    <row r="85" spans="1:9">
      <c r="A85" t="s">
        <v>60</v>
      </c>
      <c r="B85" t="s">
        <v>345</v>
      </c>
      <c r="C85" t="s">
        <v>672</v>
      </c>
      <c r="D85" t="str">
        <f t="shared" si="9"/>
        <v>acfr:GovernmentClaimsReceivableAllowanceModifiedAccrual</v>
      </c>
      <c r="E85" t="s">
        <v>1847</v>
      </c>
      <c r="F85" t="str">
        <f t="shared" si="5"/>
        <v>acfr:OtherTaxesReceivableAbstract</v>
      </c>
      <c r="G85" t="str">
        <f t="shared" si="6"/>
        <v>Doesn't Exist</v>
      </c>
      <c r="H85" t="str">
        <f t="shared" si="7"/>
        <v/>
      </c>
      <c r="I85" t="str">
        <f t="shared" si="8"/>
        <v>Doesn't Exist</v>
      </c>
    </row>
    <row r="86" spans="1:9">
      <c r="A86" t="s">
        <v>60</v>
      </c>
      <c r="B86" t="s">
        <v>346</v>
      </c>
      <c r="C86" t="s">
        <v>673</v>
      </c>
      <c r="D86" t="str">
        <f t="shared" si="9"/>
        <v>acfr:GovernmentClaimsReceivableNetOfAllowanceModifiedAccrual</v>
      </c>
      <c r="E86" t="s">
        <v>1848</v>
      </c>
      <c r="F86" t="str">
        <f t="shared" si="5"/>
        <v>acfr:OtherTaxesReceivableModifiedAccrual</v>
      </c>
      <c r="G86" t="str">
        <f t="shared" si="6"/>
        <v>Doesn't Exist</v>
      </c>
      <c r="H86" t="str">
        <f t="shared" si="7"/>
        <v/>
      </c>
      <c r="I86" t="str">
        <f t="shared" si="8"/>
        <v>Exists</v>
      </c>
    </row>
    <row r="87" spans="1:9">
      <c r="A87" t="s">
        <v>60</v>
      </c>
      <c r="B87" t="s">
        <v>362</v>
      </c>
      <c r="C87" t="s">
        <v>674</v>
      </c>
      <c r="D87" t="str">
        <f t="shared" si="9"/>
        <v>acfr:GrantsAndContractsReceivableModifiedAccrual</v>
      </c>
      <c r="E87" t="s">
        <v>1849</v>
      </c>
      <c r="F87" t="str">
        <f t="shared" si="5"/>
        <v>acfr:AllowanceForOtherTaxesReceivableModifiedAccrual</v>
      </c>
      <c r="G87" t="str">
        <f t="shared" si="6"/>
        <v>Exists</v>
      </c>
      <c r="H87" t="str">
        <f t="shared" si="7"/>
        <v>acfr:GrantsAndContractsReceivableModifiedAccrual</v>
      </c>
      <c r="I87" t="str">
        <f t="shared" si="8"/>
        <v>Doesn't Exist</v>
      </c>
    </row>
    <row r="88" spans="1:9">
      <c r="A88" t="s">
        <v>60</v>
      </c>
      <c r="B88" t="s">
        <v>363</v>
      </c>
      <c r="C88" t="s">
        <v>675</v>
      </c>
      <c r="D88" t="str">
        <f t="shared" si="9"/>
        <v>acfr:GrantsAndContractsReceivableAllowanceModifiedAccrual</v>
      </c>
      <c r="E88" t="s">
        <v>1850</v>
      </c>
      <c r="F88" t="str">
        <f t="shared" si="5"/>
        <v>acfr:OtherTaxesReceivableNetOfAllowanceModifiedAccrual</v>
      </c>
      <c r="G88" t="str">
        <f t="shared" si="6"/>
        <v>Doesn't Exist</v>
      </c>
      <c r="H88" t="str">
        <f t="shared" si="7"/>
        <v/>
      </c>
      <c r="I88" t="str">
        <f t="shared" si="8"/>
        <v>Doesn't Exist</v>
      </c>
    </row>
    <row r="89" spans="1:9">
      <c r="A89" t="s">
        <v>60</v>
      </c>
      <c r="B89" t="s">
        <v>364</v>
      </c>
      <c r="C89" t="s">
        <v>676</v>
      </c>
      <c r="D89" t="str">
        <f t="shared" si="9"/>
        <v>acfr:GrantsAndContractsReceivableNetOfAllowanceModifiedAccrual</v>
      </c>
      <c r="E89" t="s">
        <v>1851</v>
      </c>
      <c r="F89" t="str">
        <f t="shared" si="5"/>
        <v>acfr:AllTaxesReceivableAbstract</v>
      </c>
      <c r="G89" t="str">
        <f t="shared" si="6"/>
        <v>Exists</v>
      </c>
      <c r="H89" t="str">
        <f t="shared" si="7"/>
        <v>acfr:GrantsAndContractsReceivableNetOfAllowanceModifiedAccrual</v>
      </c>
      <c r="I89" t="str">
        <f t="shared" si="8"/>
        <v>Doesn't Exist</v>
      </c>
    </row>
    <row r="90" spans="1:9">
      <c r="A90" t="s">
        <v>60</v>
      </c>
      <c r="B90" t="s">
        <v>521</v>
      </c>
      <c r="C90" t="s">
        <v>679</v>
      </c>
      <c r="D90" t="str">
        <f t="shared" si="9"/>
        <v>acfr:IncomeTaxReceivableModifiedAccrual</v>
      </c>
      <c r="E90" t="s">
        <v>1852</v>
      </c>
      <c r="F90" t="str">
        <f t="shared" si="5"/>
        <v>acfr:TaxesReceivableModifiedAccrual</v>
      </c>
      <c r="G90" t="str">
        <f t="shared" si="6"/>
        <v>Exists</v>
      </c>
      <c r="H90" t="str">
        <f t="shared" si="7"/>
        <v>acfr:IncomeTaxReceivableModifiedAccrual</v>
      </c>
      <c r="I90" t="str">
        <f t="shared" si="8"/>
        <v>Exists</v>
      </c>
    </row>
    <row r="91" spans="1:9">
      <c r="A91" t="s">
        <v>60</v>
      </c>
      <c r="B91" t="s">
        <v>408</v>
      </c>
      <c r="C91" t="s">
        <v>680</v>
      </c>
      <c r="D91" t="str">
        <f t="shared" si="9"/>
        <v>acfr:InstallmentDebtPrincipalDueWithinOneYearModifiedAccrual</v>
      </c>
      <c r="E91" t="s">
        <v>1853</v>
      </c>
      <c r="F91" t="str">
        <f t="shared" si="5"/>
        <v>acfr:AllowanceForTaxesModifiedAccrual</v>
      </c>
      <c r="G91" t="str">
        <f t="shared" si="6"/>
        <v>Doesn't Exist</v>
      </c>
      <c r="H91" t="str">
        <f t="shared" si="7"/>
        <v/>
      </c>
      <c r="I91" t="str">
        <f t="shared" si="8"/>
        <v>Doesn't Exist</v>
      </c>
    </row>
    <row r="92" spans="1:9">
      <c r="A92" t="s">
        <v>60</v>
      </c>
      <c r="B92" t="s">
        <v>73</v>
      </c>
      <c r="C92" t="s">
        <v>681</v>
      </c>
      <c r="D92" t="str">
        <f t="shared" si="9"/>
        <v>acfr:IntangibleAssetsModifiedAccrual</v>
      </c>
      <c r="E92" t="s">
        <v>1854</v>
      </c>
      <c r="F92" t="str">
        <f t="shared" si="5"/>
        <v>acfr:TaxesReceivableNetOfAllowanceModifiedAccrual</v>
      </c>
      <c r="G92" t="str">
        <f t="shared" si="6"/>
        <v>Doesn't Exist</v>
      </c>
      <c r="H92" t="str">
        <f t="shared" si="7"/>
        <v/>
      </c>
      <c r="I92" t="str">
        <f t="shared" si="8"/>
        <v>Doesn't Exist</v>
      </c>
    </row>
    <row r="93" spans="1:9">
      <c r="A93" t="s">
        <v>60</v>
      </c>
      <c r="B93" t="s">
        <v>424</v>
      </c>
      <c r="C93" t="s">
        <v>682</v>
      </c>
      <c r="D93" t="str">
        <f t="shared" si="9"/>
        <v>acfr:IntangibleAssetsNetOfAccumulatedAmortizationModifiedAccrual</v>
      </c>
      <c r="E93" t="s">
        <v>1855</v>
      </c>
      <c r="F93" t="str">
        <f t="shared" si="5"/>
        <v>acfr:InterestAndPenaltiesReceivableAbstract</v>
      </c>
      <c r="G93" t="str">
        <f t="shared" si="6"/>
        <v>Doesn't Exist</v>
      </c>
      <c r="H93" t="str">
        <f t="shared" si="7"/>
        <v/>
      </c>
      <c r="I93" t="str">
        <f t="shared" si="8"/>
        <v>Doesn't Exist</v>
      </c>
    </row>
    <row r="94" spans="1:9">
      <c r="A94" t="s">
        <v>60</v>
      </c>
      <c r="B94" t="s">
        <v>389</v>
      </c>
      <c r="C94" t="s">
        <v>683</v>
      </c>
      <c r="D94" t="str">
        <f t="shared" si="9"/>
        <v>acfr:InterGovernmentalReceivableModifiedAccrual</v>
      </c>
      <c r="E94" t="s">
        <v>1856</v>
      </c>
      <c r="F94" t="str">
        <f t="shared" si="5"/>
        <v>acfr:PenaltiesReceivableAbstract</v>
      </c>
      <c r="G94" t="str">
        <f t="shared" si="6"/>
        <v>Exists</v>
      </c>
      <c r="H94" t="str">
        <f t="shared" si="7"/>
        <v>acfr:InterGovernmentalReceivableModifiedAccrual</v>
      </c>
      <c r="I94" t="str">
        <f t="shared" si="8"/>
        <v>Doesn't Exist</v>
      </c>
    </row>
    <row r="95" spans="1:9">
      <c r="A95" t="s">
        <v>60</v>
      </c>
      <c r="B95" t="s">
        <v>390</v>
      </c>
      <c r="C95" t="s">
        <v>684</v>
      </c>
      <c r="D95" t="str">
        <f t="shared" si="9"/>
        <v>acfr:InterGovernmentalReceivableAllowanceModifiedAccrual</v>
      </c>
      <c r="E95" t="s">
        <v>1857</v>
      </c>
      <c r="F95" t="str">
        <f t="shared" si="5"/>
        <v>acfr:PenaltiesReceivableModifiedAccrual</v>
      </c>
      <c r="G95" t="str">
        <f t="shared" si="6"/>
        <v>Doesn't Exist</v>
      </c>
      <c r="H95" t="str">
        <f t="shared" si="7"/>
        <v/>
      </c>
      <c r="I95" t="str">
        <f t="shared" si="8"/>
        <v>Exists</v>
      </c>
    </row>
    <row r="96" spans="1:9">
      <c r="A96" t="s">
        <v>60</v>
      </c>
      <c r="B96" t="s">
        <v>391</v>
      </c>
      <c r="C96" t="s">
        <v>685</v>
      </c>
      <c r="D96" t="str">
        <f t="shared" si="9"/>
        <v>acfr:InterGovernmentalReceivableNetOfAllowanceModifiedAccrual</v>
      </c>
      <c r="E96" t="s">
        <v>1858</v>
      </c>
      <c r="F96" t="str">
        <f t="shared" si="5"/>
        <v>acfr:AllowanceForPenaltiesReceivableModifiedAccrual</v>
      </c>
      <c r="G96" t="str">
        <f t="shared" si="6"/>
        <v>Exists</v>
      </c>
      <c r="H96" t="str">
        <f t="shared" si="7"/>
        <v>acfr:InterGovernmentalReceivableNetOfAllowanceModifiedAccrual</v>
      </c>
      <c r="I96" t="str">
        <f t="shared" si="8"/>
        <v>Doesn't Exist</v>
      </c>
    </row>
    <row r="97" spans="1:9">
      <c r="A97" t="s">
        <v>60</v>
      </c>
      <c r="B97" t="s">
        <v>94</v>
      </c>
      <c r="C97" t="s">
        <v>686</v>
      </c>
      <c r="D97" t="str">
        <f t="shared" si="9"/>
        <v>acfr:InterestAndPenaltiesReceivableOnTaxesModifiedAccrual</v>
      </c>
      <c r="E97" t="s">
        <v>1859</v>
      </c>
      <c r="F97" t="str">
        <f t="shared" si="5"/>
        <v>acfr:PenaltiesReceivableNetOfAllowanceModifiedAccrual</v>
      </c>
      <c r="G97" t="str">
        <f t="shared" si="6"/>
        <v>Exists</v>
      </c>
      <c r="H97" t="str">
        <f t="shared" si="7"/>
        <v>acfr:InterestAndPenaltiesReceivableOnTaxesModifiedAccrual</v>
      </c>
      <c r="I97" t="str">
        <f t="shared" si="8"/>
        <v>Exists</v>
      </c>
    </row>
    <row r="98" spans="1:9">
      <c r="A98" t="s">
        <v>60</v>
      </c>
      <c r="B98" t="s">
        <v>422</v>
      </c>
      <c r="C98" t="s">
        <v>687</v>
      </c>
      <c r="D98" t="str">
        <f t="shared" si="9"/>
        <v>acfr:InterestReceivableAllowancesModifiedAccrual</v>
      </c>
      <c r="E98" t="s">
        <v>1860</v>
      </c>
      <c r="F98" t="str">
        <f t="shared" si="5"/>
        <v>acfr:InterestAndPenaltiesReceivableOnTaxesModifiedAccrual</v>
      </c>
      <c r="G98" t="str">
        <f t="shared" si="6"/>
        <v>Doesn't Exist</v>
      </c>
      <c r="H98" t="str">
        <f t="shared" si="7"/>
        <v/>
      </c>
      <c r="I98" t="str">
        <f t="shared" si="8"/>
        <v>Exists</v>
      </c>
    </row>
    <row r="99" spans="1:9">
      <c r="A99" t="s">
        <v>60</v>
      </c>
      <c r="B99" t="s">
        <v>405</v>
      </c>
      <c r="C99" t="s">
        <v>688</v>
      </c>
      <c r="D99" t="str">
        <f t="shared" si="9"/>
        <v>acfr:IntergovernmentalAgreementPayablePrincipalDueWithinOneYearModifiedAccrual</v>
      </c>
      <c r="E99" t="s">
        <v>1861</v>
      </c>
      <c r="F99" t="str">
        <f t="shared" si="5"/>
        <v>acfr:PaymentsInLieuOfTaxesReceivableModifiedAccrual</v>
      </c>
      <c r="G99" t="str">
        <f t="shared" si="6"/>
        <v>Doesn't Exist</v>
      </c>
      <c r="H99" t="str">
        <f t="shared" si="7"/>
        <v/>
      </c>
      <c r="I99" t="str">
        <f t="shared" si="8"/>
        <v>Exists</v>
      </c>
    </row>
    <row r="100" spans="1:9">
      <c r="A100" t="s">
        <v>60</v>
      </c>
      <c r="B100" t="s">
        <v>467</v>
      </c>
      <c r="C100" t="s">
        <v>8</v>
      </c>
      <c r="D100" t="str">
        <f t="shared" si="9"/>
        <v>acfr:InternalBalanceModifiedAccrual</v>
      </c>
      <c r="E100" t="s">
        <v>1862</v>
      </c>
      <c r="F100" t="str">
        <f t="shared" si="5"/>
        <v>acfr:LeasesReceivableAbstract</v>
      </c>
      <c r="G100" t="str">
        <f t="shared" si="6"/>
        <v>Doesn't Exist</v>
      </c>
      <c r="H100" t="str">
        <f t="shared" si="7"/>
        <v/>
      </c>
      <c r="I100" t="str">
        <f t="shared" si="8"/>
        <v>Doesn't Exist</v>
      </c>
    </row>
    <row r="101" spans="1:9">
      <c r="A101" t="s">
        <v>60</v>
      </c>
      <c r="B101" t="s">
        <v>123</v>
      </c>
      <c r="C101" t="s">
        <v>689</v>
      </c>
      <c r="D101" t="str">
        <f t="shared" si="9"/>
        <v>acfr:InventoryModifiedAccrual</v>
      </c>
      <c r="E101" t="s">
        <v>1863</v>
      </c>
      <c r="F101" t="str">
        <f t="shared" si="5"/>
        <v>acfr:LeasesReceivableModifiedAccrual</v>
      </c>
      <c r="G101" t="str">
        <f t="shared" si="6"/>
        <v>Exists</v>
      </c>
      <c r="H101" t="str">
        <f t="shared" si="7"/>
        <v>acfr:InventoryModifiedAccrual</v>
      </c>
      <c r="I101" t="str">
        <f t="shared" si="8"/>
        <v>Exists</v>
      </c>
    </row>
    <row r="102" spans="1:9">
      <c r="A102" t="s">
        <v>60</v>
      </c>
      <c r="B102" t="s">
        <v>122</v>
      </c>
      <c r="C102" t="s">
        <v>690</v>
      </c>
      <c r="D102" t="str">
        <f t="shared" si="9"/>
        <v>acfr:InventoryEquipmentMaterialsAndPartsModifiedAccrual</v>
      </c>
      <c r="E102" t="s">
        <v>1864</v>
      </c>
      <c r="F102" t="str">
        <f t="shared" si="5"/>
        <v>acfr:AllowanceForLeasesReceivableModifiedAccrual</v>
      </c>
      <c r="G102" t="str">
        <f t="shared" si="6"/>
        <v>Exists</v>
      </c>
      <c r="H102" t="str">
        <f t="shared" si="7"/>
        <v>acfr:InventoryEquipmentMaterialsAndPartsModifiedAccrual</v>
      </c>
      <c r="I102" t="str">
        <f t="shared" si="8"/>
        <v>Doesn't Exist</v>
      </c>
    </row>
    <row r="103" spans="1:9">
      <c r="A103" t="s">
        <v>60</v>
      </c>
      <c r="B103" t="s">
        <v>121</v>
      </c>
      <c r="C103" t="s">
        <v>691</v>
      </c>
      <c r="D103" t="str">
        <f t="shared" si="9"/>
        <v>acfr:InventoryRoadMaterialsModifiedAccrual</v>
      </c>
      <c r="E103" t="s">
        <v>1865</v>
      </c>
      <c r="F103" t="str">
        <f t="shared" si="5"/>
        <v>acfr:LeasesReceivableNetOfAllowanceModifiedAccrual</v>
      </c>
      <c r="G103" t="str">
        <f t="shared" si="6"/>
        <v>Exists</v>
      </c>
      <c r="H103" t="str">
        <f t="shared" si="7"/>
        <v>acfr:InventoryRoadMaterialsModifiedAccrual</v>
      </c>
      <c r="I103" t="str">
        <f t="shared" si="8"/>
        <v>Exists</v>
      </c>
    </row>
    <row r="104" spans="1:9">
      <c r="A104" t="s">
        <v>60</v>
      </c>
      <c r="B104" t="s">
        <v>74</v>
      </c>
      <c r="C104" t="s">
        <v>692</v>
      </c>
      <c r="D104" t="str">
        <f t="shared" si="9"/>
        <v>acfr:InvestmentsAbtractModifiedAccrual</v>
      </c>
      <c r="E104" t="s">
        <v>1866</v>
      </c>
      <c r="F104" t="str">
        <f t="shared" si="5"/>
        <v>acfr:GrantsAndContractsReceivableAbstract</v>
      </c>
      <c r="G104" t="str">
        <f t="shared" si="6"/>
        <v>Doesn't Exist</v>
      </c>
      <c r="H104" t="str">
        <f t="shared" si="7"/>
        <v/>
      </c>
      <c r="I104" t="str">
        <f t="shared" si="8"/>
        <v>Doesn't Exist</v>
      </c>
    </row>
    <row r="105" spans="1:9">
      <c r="A105" t="s">
        <v>60</v>
      </c>
      <c r="B105" t="s">
        <v>343</v>
      </c>
      <c r="C105" t="s">
        <v>693</v>
      </c>
      <c r="D105" t="str">
        <f t="shared" si="9"/>
        <v>acfr:InvestmentsCurrentModifiedAccrual</v>
      </c>
      <c r="E105" t="s">
        <v>1867</v>
      </c>
      <c r="F105" t="str">
        <f t="shared" si="5"/>
        <v>acfr:GrantsAndContractsReceivableModifiedAccrual</v>
      </c>
      <c r="G105" t="str">
        <f t="shared" si="6"/>
        <v>Doesn't Exist</v>
      </c>
      <c r="H105" t="str">
        <f t="shared" si="7"/>
        <v/>
      </c>
      <c r="I105" t="str">
        <f t="shared" si="8"/>
        <v>Exists</v>
      </c>
    </row>
    <row r="106" spans="1:9">
      <c r="A106" t="s">
        <v>60</v>
      </c>
      <c r="B106" t="s">
        <v>88</v>
      </c>
      <c r="C106" t="s">
        <v>694</v>
      </c>
      <c r="D106" t="str">
        <f t="shared" si="9"/>
        <v>acfr:InvestmentsHeldByThirdPartiesModifiedAccrual</v>
      </c>
      <c r="E106" t="s">
        <v>1868</v>
      </c>
      <c r="F106" t="str">
        <f t="shared" si="5"/>
        <v>acfr:AllowanceForGrantsAndContractsReceivableModifiedAccrual</v>
      </c>
      <c r="G106" t="str">
        <f t="shared" si="6"/>
        <v>Doesn't Exist</v>
      </c>
      <c r="H106" t="str">
        <f t="shared" si="7"/>
        <v/>
      </c>
      <c r="I106" t="str">
        <f t="shared" si="8"/>
        <v>Doesn't Exist</v>
      </c>
    </row>
    <row r="107" spans="1:9">
      <c r="A107" t="s">
        <v>60</v>
      </c>
      <c r="B107" t="s">
        <v>555</v>
      </c>
      <c r="C107" t="s">
        <v>695</v>
      </c>
      <c r="D107" t="str">
        <f t="shared" si="9"/>
        <v>acfr:InvestmentsRestrictedModifiedAccrual</v>
      </c>
      <c r="E107" t="s">
        <v>1869</v>
      </c>
      <c r="F107" t="str">
        <f t="shared" si="5"/>
        <v>acfr:GrantsAndContractsReceivableNetOfAllowanceModifiedAccrual</v>
      </c>
      <c r="G107" t="str">
        <f t="shared" si="6"/>
        <v>Doesn't Exist</v>
      </c>
      <c r="H107" t="str">
        <f t="shared" si="7"/>
        <v/>
      </c>
      <c r="I107" t="str">
        <f t="shared" si="8"/>
        <v>Exists</v>
      </c>
    </row>
    <row r="108" spans="1:9">
      <c r="A108" t="s">
        <v>60</v>
      </c>
      <c r="B108" t="s">
        <v>86</v>
      </c>
      <c r="C108" t="s">
        <v>696</v>
      </c>
      <c r="D108" t="str">
        <f t="shared" si="9"/>
        <v>acfr:InvestmentsWithFiscalAgentsModifiedAccrual</v>
      </c>
      <c r="E108" t="s">
        <v>1870</v>
      </c>
      <c r="F108" t="str">
        <f t="shared" si="5"/>
        <v>acfr:LandContractsReceivableAbstract</v>
      </c>
      <c r="G108" t="str">
        <f t="shared" si="6"/>
        <v>Exists</v>
      </c>
      <c r="H108" t="str">
        <f t="shared" si="7"/>
        <v>acfr:InvestmentsWithFiscalAgentsModifiedAccrual</v>
      </c>
      <c r="I108" t="str">
        <f t="shared" si="8"/>
        <v>Doesn't Exist</v>
      </c>
    </row>
    <row r="109" spans="1:9">
      <c r="A109" t="s">
        <v>60</v>
      </c>
      <c r="B109" t="s">
        <v>85</v>
      </c>
      <c r="C109" t="s">
        <v>697</v>
      </c>
      <c r="D109" t="str">
        <f t="shared" si="9"/>
        <v>acfr:InvestmentsWithStateTreasuryModifiedAccrual</v>
      </c>
      <c r="E109" t="s">
        <v>1871</v>
      </c>
      <c r="F109" t="str">
        <f t="shared" si="5"/>
        <v>acfr:LandContractsReceivableModifiedAccrual</v>
      </c>
      <c r="G109" t="str">
        <f t="shared" si="6"/>
        <v>Exists</v>
      </c>
      <c r="H109" t="str">
        <f t="shared" si="7"/>
        <v>acfr:InvestmentsWithStateTreasuryModifiedAccrual</v>
      </c>
      <c r="I109" t="str">
        <f t="shared" si="8"/>
        <v>Exists</v>
      </c>
    </row>
    <row r="110" spans="1:9">
      <c r="A110" t="s">
        <v>60</v>
      </c>
      <c r="B110" t="s">
        <v>393</v>
      </c>
      <c r="C110" t="s">
        <v>698</v>
      </c>
      <c r="D110" t="str">
        <f t="shared" si="9"/>
        <v>acfr:LandContractsPayableModifiedAccrual</v>
      </c>
      <c r="E110" t="s">
        <v>1872</v>
      </c>
      <c r="F110" t="str">
        <f t="shared" si="5"/>
        <v>acfr:LandContractsReceivablesAllowanceModifiedAccrual</v>
      </c>
      <c r="G110" t="str">
        <f t="shared" si="6"/>
        <v>Exists</v>
      </c>
      <c r="H110" t="str">
        <f t="shared" si="7"/>
        <v>acfr:LandContractsPayableModifiedAccrual</v>
      </c>
      <c r="I110" t="str">
        <f t="shared" si="8"/>
        <v>Exists</v>
      </c>
    </row>
    <row r="111" spans="1:9">
      <c r="A111" t="s">
        <v>60</v>
      </c>
      <c r="B111" t="s">
        <v>164</v>
      </c>
      <c r="C111" t="s">
        <v>699</v>
      </c>
      <c r="D111" t="str">
        <f t="shared" si="9"/>
        <v>acfr:LandContractsReceivableModifiedAccrual</v>
      </c>
      <c r="E111" t="s">
        <v>1873</v>
      </c>
      <c r="F111" t="str">
        <f t="shared" si="5"/>
        <v>acfr:LandContractsReceivablesNetOfAllowanceModifiedAccrual</v>
      </c>
      <c r="G111" t="str">
        <f t="shared" si="6"/>
        <v>Exists</v>
      </c>
      <c r="H111" t="str">
        <f t="shared" si="7"/>
        <v>acfr:LandContractsReceivableModifiedAccrual</v>
      </c>
      <c r="I111" t="str">
        <f t="shared" si="8"/>
        <v>Exists</v>
      </c>
    </row>
    <row r="112" spans="1:9">
      <c r="A112" t="s">
        <v>60</v>
      </c>
      <c r="B112" t="s">
        <v>165</v>
      </c>
      <c r="C112" t="s">
        <v>700</v>
      </c>
      <c r="D112" t="str">
        <f t="shared" si="9"/>
        <v>acfr:LandContractsReceivablesAllowanceModifiedAccrual</v>
      </c>
      <c r="E112" t="s">
        <v>1874</v>
      </c>
      <c r="F112" t="str">
        <f t="shared" si="5"/>
        <v>acfr:DepositsReceivableAbstract</v>
      </c>
      <c r="G112" t="str">
        <f t="shared" si="6"/>
        <v>Exists</v>
      </c>
      <c r="H112" t="str">
        <f t="shared" si="7"/>
        <v>acfr:LandContractsReceivablesAllowanceModifiedAccrual</v>
      </c>
      <c r="I112" t="str">
        <f t="shared" si="8"/>
        <v>Doesn't Exist</v>
      </c>
    </row>
    <row r="113" spans="1:9">
      <c r="A113" t="s">
        <v>60</v>
      </c>
      <c r="B113" t="s">
        <v>166</v>
      </c>
      <c r="C113" t="s">
        <v>701</v>
      </c>
      <c r="D113" t="str">
        <f t="shared" si="9"/>
        <v>acfr:LandContractsReceivablesNetOfAllowanceModifiedAccrual</v>
      </c>
      <c r="E113" t="s">
        <v>1875</v>
      </c>
      <c r="F113" t="str">
        <f t="shared" si="5"/>
        <v>acfr:DepositsReceivableModifiedAccrual</v>
      </c>
      <c r="G113" t="str">
        <f t="shared" si="6"/>
        <v>Exists</v>
      </c>
      <c r="H113" t="str">
        <f t="shared" si="7"/>
        <v>acfr:LandContractsReceivablesNetOfAllowanceModifiedAccrual</v>
      </c>
      <c r="I113" t="str">
        <f t="shared" si="8"/>
        <v>Exists</v>
      </c>
    </row>
    <row r="114" spans="1:9">
      <c r="A114" t="s">
        <v>60</v>
      </c>
      <c r="B114" t="s">
        <v>72</v>
      </c>
      <c r="C114" t="s">
        <v>702</v>
      </c>
      <c r="D114" t="str">
        <f t="shared" si="9"/>
        <v>acfr:LeaseAssetsRightOfUseModifiedAccrual</v>
      </c>
      <c r="E114" t="s">
        <v>1876</v>
      </c>
      <c r="F114" t="str">
        <f t="shared" si="5"/>
        <v>acfr:AllowanceForDepositsReceivableModifiedAccrual</v>
      </c>
      <c r="G114" t="str">
        <f t="shared" si="6"/>
        <v>Exists</v>
      </c>
      <c r="H114" t="str">
        <f t="shared" si="7"/>
        <v>acfr:LeaseAssetsRightOfUseModifiedAccrual</v>
      </c>
      <c r="I114" t="str">
        <f t="shared" si="8"/>
        <v>Doesn't Exist</v>
      </c>
    </row>
    <row r="115" spans="1:9">
      <c r="A115" t="s">
        <v>60</v>
      </c>
      <c r="B115" t="s">
        <v>401</v>
      </c>
      <c r="C115" t="s">
        <v>703</v>
      </c>
      <c r="D115" t="str">
        <f t="shared" si="9"/>
        <v>acfr:LeasesPayableDueWithinOneYearModifiedAccrual</v>
      </c>
      <c r="E115" t="s">
        <v>1877</v>
      </c>
      <c r="F115" t="str">
        <f t="shared" si="5"/>
        <v>acfr:DepositsReceivableNetOfAllowanceModifiedAccrual</v>
      </c>
      <c r="G115" t="str">
        <f t="shared" si="6"/>
        <v>Doesn't Exist</v>
      </c>
      <c r="H115" t="str">
        <f t="shared" si="7"/>
        <v/>
      </c>
      <c r="I115" t="str">
        <f t="shared" si="8"/>
        <v>Exists</v>
      </c>
    </row>
    <row r="116" spans="1:9">
      <c r="A116" t="s">
        <v>60</v>
      </c>
      <c r="B116" t="s">
        <v>330</v>
      </c>
      <c r="C116" t="s">
        <v>704</v>
      </c>
      <c r="D116" t="str">
        <f t="shared" si="9"/>
        <v>acfr:LeasesReceivableModifiedAccrual</v>
      </c>
      <c r="E116" t="s">
        <v>1878</v>
      </c>
      <c r="F116" t="str">
        <f t="shared" si="5"/>
        <v>acfr:LoansAndNotesReceivableAbstract</v>
      </c>
      <c r="G116" t="str">
        <f t="shared" si="6"/>
        <v>Exists</v>
      </c>
      <c r="H116" t="str">
        <f t="shared" si="7"/>
        <v>acfr:LeasesReceivableModifiedAccrual</v>
      </c>
      <c r="I116" t="str">
        <f t="shared" si="8"/>
        <v>Doesn't Exist</v>
      </c>
    </row>
    <row r="117" spans="1:9">
      <c r="A117" t="s">
        <v>60</v>
      </c>
      <c r="B117" t="s">
        <v>331</v>
      </c>
      <c r="C117" t="s">
        <v>705</v>
      </c>
      <c r="D117" t="str">
        <f t="shared" si="9"/>
        <v>acfr:LeasesReceivableAllowanceModifiedAccrual</v>
      </c>
      <c r="E117" t="s">
        <v>1879</v>
      </c>
      <c r="F117" t="str">
        <f t="shared" si="5"/>
        <v>acfr:LoansAndNotesReceivableModifiedAccrual</v>
      </c>
      <c r="G117" t="str">
        <f t="shared" si="6"/>
        <v>Doesn't Exist</v>
      </c>
      <c r="H117" t="str">
        <f t="shared" si="7"/>
        <v/>
      </c>
      <c r="I117" t="str">
        <f t="shared" si="8"/>
        <v>Exists</v>
      </c>
    </row>
    <row r="118" spans="1:9">
      <c r="A118" t="s">
        <v>60</v>
      </c>
      <c r="B118" t="s">
        <v>332</v>
      </c>
      <c r="C118" t="s">
        <v>707</v>
      </c>
      <c r="D118" t="str">
        <f t="shared" si="9"/>
        <v>acfr:LeasesReceivableNetOfAllowanceModifiedAccrual</v>
      </c>
      <c r="E118" t="s">
        <v>1880</v>
      </c>
      <c r="F118" t="str">
        <f t="shared" si="5"/>
        <v>acfr:AllowanceForLoansAndNotesReceivableModifiedAccrual</v>
      </c>
      <c r="G118" t="str">
        <f t="shared" si="6"/>
        <v>Exists</v>
      </c>
      <c r="H118" t="str">
        <f t="shared" si="7"/>
        <v>acfr:LeasesReceivableNetOfAllowanceModifiedAccrual</v>
      </c>
      <c r="I118" t="str">
        <f t="shared" si="8"/>
        <v>Doesn't Exist</v>
      </c>
    </row>
    <row r="119" spans="1:9">
      <c r="A119" t="s">
        <v>60</v>
      </c>
      <c r="B119" t="s">
        <v>404</v>
      </c>
      <c r="C119" t="s">
        <v>709</v>
      </c>
      <c r="D119" t="str">
        <f t="shared" si="9"/>
        <v>acfr:LimitedTaxBondsPrincipalDueWithinOneYearModifiedAccrual</v>
      </c>
      <c r="E119" t="s">
        <v>1881</v>
      </c>
      <c r="F119" t="str">
        <f t="shared" si="5"/>
        <v>acfr:LoansAndNotesReceivableNetOfAllowanceModifiedAccrual</v>
      </c>
      <c r="G119" t="str">
        <f t="shared" si="6"/>
        <v>Doesn't Exist</v>
      </c>
      <c r="H119" t="str">
        <f t="shared" si="7"/>
        <v/>
      </c>
      <c r="I119" t="str">
        <f t="shared" si="8"/>
        <v>Exists</v>
      </c>
    </row>
    <row r="120" spans="1:9">
      <c r="A120" t="s">
        <v>60</v>
      </c>
      <c r="B120" t="s">
        <v>167</v>
      </c>
      <c r="C120" t="s">
        <v>710</v>
      </c>
      <c r="D120" t="str">
        <f t="shared" si="9"/>
        <v>acfr:LoansAndNotesReceivableModifiedAccrual</v>
      </c>
      <c r="E120" t="s">
        <v>1882</v>
      </c>
      <c r="F120" t="str">
        <f t="shared" si="5"/>
        <v>acfr:LoansReceivableAbstract</v>
      </c>
      <c r="G120" t="str">
        <f t="shared" si="6"/>
        <v>Exists</v>
      </c>
      <c r="H120" t="str">
        <f t="shared" si="7"/>
        <v>acfr:LoansAndNotesReceivableModifiedAccrual</v>
      </c>
      <c r="I120" t="str">
        <f t="shared" si="8"/>
        <v>Doesn't Exist</v>
      </c>
    </row>
    <row r="121" spans="1:9">
      <c r="A121" t="s">
        <v>60</v>
      </c>
      <c r="B121" t="s">
        <v>168</v>
      </c>
      <c r="C121" t="s">
        <v>711</v>
      </c>
      <c r="D121" t="str">
        <f t="shared" si="9"/>
        <v>acfr:LoansAndNotesReceivableAllowanceModifiedAccrual</v>
      </c>
      <c r="E121" t="s">
        <v>1883</v>
      </c>
      <c r="F121" t="str">
        <f t="shared" si="5"/>
        <v>acfr:LoansReceivableModifiedAccrual</v>
      </c>
      <c r="G121" t="str">
        <f t="shared" si="6"/>
        <v>Doesn't Exist</v>
      </c>
      <c r="H121" t="str">
        <f t="shared" si="7"/>
        <v/>
      </c>
      <c r="I121" t="str">
        <f t="shared" si="8"/>
        <v>Exists</v>
      </c>
    </row>
    <row r="122" spans="1:9">
      <c r="A122" t="s">
        <v>60</v>
      </c>
      <c r="B122" t="s">
        <v>169</v>
      </c>
      <c r="C122" t="s">
        <v>712</v>
      </c>
      <c r="D122" t="str">
        <f t="shared" si="9"/>
        <v>acfr:LoansAndNotesReceivableNetOfAllowanceModifiedAccrual</v>
      </c>
      <c r="E122" t="s">
        <v>1884</v>
      </c>
      <c r="F122" t="str">
        <f t="shared" si="5"/>
        <v>acfr:LoansReceivableAllowanceModifiedAccrual</v>
      </c>
      <c r="G122" t="str">
        <f t="shared" si="6"/>
        <v>Exists</v>
      </c>
      <c r="H122" t="str">
        <f t="shared" si="7"/>
        <v>acfr:LoansAndNotesReceivableNetOfAllowanceModifiedAccrual</v>
      </c>
      <c r="I122" t="str">
        <f t="shared" si="8"/>
        <v>Exists</v>
      </c>
    </row>
    <row r="123" spans="1:9">
      <c r="A123" t="s">
        <v>60</v>
      </c>
      <c r="B123" t="s">
        <v>400</v>
      </c>
      <c r="C123" t="s">
        <v>713</v>
      </c>
      <c r="D123" t="str">
        <f t="shared" si="9"/>
        <v>acfr:LoansPayableDueWithinOneYearModifiedAccrual</v>
      </c>
      <c r="E123" t="s">
        <v>1885</v>
      </c>
      <c r="F123" t="str">
        <f t="shared" si="5"/>
        <v>acfr:LoansReceivableNetOfAllowanceModifiedAccrual</v>
      </c>
      <c r="G123" t="str">
        <f t="shared" si="6"/>
        <v>Doesn't Exist</v>
      </c>
      <c r="H123" t="str">
        <f t="shared" si="7"/>
        <v/>
      </c>
      <c r="I123" t="str">
        <f t="shared" si="8"/>
        <v>Exists</v>
      </c>
    </row>
    <row r="124" spans="1:9">
      <c r="A124" t="s">
        <v>60</v>
      </c>
      <c r="B124" t="s">
        <v>436</v>
      </c>
      <c r="C124" t="s">
        <v>714</v>
      </c>
      <c r="D124" t="str">
        <f t="shared" si="9"/>
        <v>acfr:LoansReceivableModifiedAccrual</v>
      </c>
      <c r="E124" t="s">
        <v>1886</v>
      </c>
      <c r="F124" t="str">
        <f t="shared" si="5"/>
        <v>acfr:NotesReceivableAbstract</v>
      </c>
      <c r="G124" t="str">
        <f t="shared" si="6"/>
        <v>Exists</v>
      </c>
      <c r="H124" t="str">
        <f t="shared" si="7"/>
        <v>acfr:LoansReceivableModifiedAccrual</v>
      </c>
      <c r="I124" t="str">
        <f t="shared" si="8"/>
        <v>Doesn't Exist</v>
      </c>
    </row>
    <row r="125" spans="1:9">
      <c r="A125" t="s">
        <v>60</v>
      </c>
      <c r="B125" t="s">
        <v>437</v>
      </c>
      <c r="C125" t="s">
        <v>715</v>
      </c>
      <c r="D125" t="str">
        <f t="shared" si="9"/>
        <v>acfr:LoansReceivableAllowanceModifiedAccrual</v>
      </c>
      <c r="E125" t="s">
        <v>1887</v>
      </c>
      <c r="F125" t="str">
        <f t="shared" si="5"/>
        <v>acfr:NotesReceivableModifiedAccrual</v>
      </c>
      <c r="G125" t="str">
        <f t="shared" si="6"/>
        <v>Exists</v>
      </c>
      <c r="H125" t="str">
        <f t="shared" si="7"/>
        <v>acfr:LoansReceivableAllowanceModifiedAccrual</v>
      </c>
      <c r="I125" t="str">
        <f t="shared" si="8"/>
        <v>Exists</v>
      </c>
    </row>
    <row r="126" spans="1:9">
      <c r="A126" t="s">
        <v>60</v>
      </c>
      <c r="B126" t="s">
        <v>438</v>
      </c>
      <c r="C126" t="s">
        <v>716</v>
      </c>
      <c r="D126" t="str">
        <f t="shared" si="9"/>
        <v>acfr:LoansReceivableNetOfAllowanceModifiedAccrual</v>
      </c>
      <c r="E126" t="s">
        <v>1888</v>
      </c>
      <c r="F126" t="str">
        <f t="shared" si="5"/>
        <v>acfr:NotesReceivableAllowanceModifiedAccrual</v>
      </c>
      <c r="G126" t="str">
        <f t="shared" si="6"/>
        <v>Exists</v>
      </c>
      <c r="H126" t="str">
        <f t="shared" si="7"/>
        <v>acfr:LoansReceivableNetOfAllowanceModifiedAccrual</v>
      </c>
      <c r="I126" t="str">
        <f t="shared" si="8"/>
        <v>Exists</v>
      </c>
    </row>
    <row r="127" spans="1:9">
      <c r="A127" t="s">
        <v>60</v>
      </c>
      <c r="B127" t="s">
        <v>101</v>
      </c>
      <c r="C127" t="s">
        <v>717</v>
      </c>
      <c r="D127" t="str">
        <f t="shared" si="9"/>
        <v>acfr:LocalUnitShareOfAssessmentImprovementCostsReceivableModifiedAccrual</v>
      </c>
      <c r="E127" t="s">
        <v>1889</v>
      </c>
      <c r="F127" t="str">
        <f t="shared" si="5"/>
        <v>acfr:NotesReceivableNetOfAllowanceModifiedAccrual</v>
      </c>
      <c r="G127" t="str">
        <f t="shared" si="6"/>
        <v>Exists</v>
      </c>
      <c r="H127" t="str">
        <f t="shared" si="7"/>
        <v>acfr:LocalUnitShareOfAssessmentImprovementCostsReceivableModifiedAccrual</v>
      </c>
      <c r="I127" t="str">
        <f t="shared" si="8"/>
        <v>Exists</v>
      </c>
    </row>
    <row r="128" spans="1:9">
      <c r="A128" t="s">
        <v>60</v>
      </c>
      <c r="B128" t="s">
        <v>409</v>
      </c>
      <c r="C128" t="s">
        <v>718</v>
      </c>
      <c r="D128" t="str">
        <f t="shared" si="9"/>
        <v>acfr:LongTermDebtDueWithinOneYearModifiedAccrual</v>
      </c>
      <c r="E128" t="s">
        <v>1890</v>
      </c>
      <c r="F128" t="str">
        <f t="shared" si="5"/>
        <v>acfr:ClaimsAndJudgmentsReceivableAbstract</v>
      </c>
      <c r="G128" t="str">
        <f t="shared" si="6"/>
        <v>Doesn't Exist</v>
      </c>
      <c r="H128" t="str">
        <f t="shared" si="7"/>
        <v/>
      </c>
      <c r="I128" t="str">
        <f t="shared" si="8"/>
        <v>Doesn't Exist</v>
      </c>
    </row>
    <row r="129" spans="1:9">
      <c r="A129" t="s">
        <v>60</v>
      </c>
      <c r="B129" t="s">
        <v>107</v>
      </c>
      <c r="C129" t="s">
        <v>719</v>
      </c>
      <c r="D129" t="str">
        <f t="shared" si="9"/>
        <v>acfr:LotteryTicketInventoriesModifiedAccrual</v>
      </c>
      <c r="E129" t="s">
        <v>1891</v>
      </c>
      <c r="F129" t="str">
        <f t="shared" si="5"/>
        <v>acfr:ClaimsAndJudgmentsReceivableModifiedAccrual</v>
      </c>
      <c r="G129" t="str">
        <f t="shared" si="6"/>
        <v>Doesn't Exist</v>
      </c>
      <c r="H129" t="str">
        <f t="shared" si="7"/>
        <v/>
      </c>
      <c r="I129" t="str">
        <f t="shared" si="8"/>
        <v>Exists</v>
      </c>
    </row>
    <row r="130" spans="1:9">
      <c r="A130" t="s">
        <v>60</v>
      </c>
      <c r="B130" t="s">
        <v>399</v>
      </c>
      <c r="C130" t="s">
        <v>723</v>
      </c>
      <c r="D130" t="str">
        <f t="shared" si="9"/>
        <v>acfr:NotesPayableDueWithinOneYearModifiedAccrual</v>
      </c>
      <c r="E130" t="s">
        <v>1892</v>
      </c>
      <c r="F130" t="str">
        <f t="shared" si="5"/>
        <v>acfr:AllowanceForClaimsAndJudgmentsReceivableModifiedAccrual</v>
      </c>
      <c r="G130" t="str">
        <f t="shared" si="6"/>
        <v>Doesn't Exist</v>
      </c>
      <c r="H130" t="str">
        <f t="shared" si="7"/>
        <v/>
      </c>
      <c r="I130" t="str">
        <f t="shared" si="8"/>
        <v>Doesn't Exist</v>
      </c>
    </row>
    <row r="131" spans="1:9">
      <c r="A131" t="s">
        <v>60</v>
      </c>
      <c r="B131" t="s">
        <v>133</v>
      </c>
      <c r="C131" t="s">
        <v>14</v>
      </c>
      <c r="D131" t="str">
        <f t="shared" si="9"/>
        <v>acfr:NotesReceivableModifiedAccrual</v>
      </c>
      <c r="E131" t="s">
        <v>1893</v>
      </c>
      <c r="F131" t="str">
        <f t="shared" ref="F131:F194" si="10">"acfr:"&amp;E131</f>
        <v>acfr:ClaimsAndJudgmentsReceivableNetOfAllowanceModifiedAccrual</v>
      </c>
      <c r="G131" t="str">
        <f t="shared" ref="G131:G194" si="11">IF(COUNTIF(F:F, D131) &gt; 0, "Exists", "Doesn't Exist")</f>
        <v>Exists</v>
      </c>
      <c r="H131" t="str">
        <f t="shared" ref="H131:H194" si="12">IF(G131="Exists", D131, "")</f>
        <v>acfr:NotesReceivableModifiedAccrual</v>
      </c>
      <c r="I131" t="str">
        <f t="shared" ref="I131:I194" si="13">IF(COUNTIF(D:D, F131) &gt; 0, "Exists", "Doesn't Exist")</f>
        <v>Exists</v>
      </c>
    </row>
    <row r="132" spans="1:9">
      <c r="A132" t="s">
        <v>60</v>
      </c>
      <c r="B132" t="s">
        <v>134</v>
      </c>
      <c r="C132" t="s">
        <v>724</v>
      </c>
      <c r="D132" t="str">
        <f t="shared" ref="D132:D195" si="14">C132&amp;"ModifiedAccrual"</f>
        <v>acfr:NotesReceivableAllowanceModifiedAccrual</v>
      </c>
      <c r="E132" t="s">
        <v>1894</v>
      </c>
      <c r="F132" t="str">
        <f t="shared" si="10"/>
        <v>acfr:InterGovernmentalReceivableAbstract</v>
      </c>
      <c r="G132" t="str">
        <f t="shared" si="11"/>
        <v>Exists</v>
      </c>
      <c r="H132" t="str">
        <f t="shared" si="12"/>
        <v>acfr:NotesReceivableAllowanceModifiedAccrual</v>
      </c>
      <c r="I132" t="str">
        <f t="shared" si="13"/>
        <v>Doesn't Exist</v>
      </c>
    </row>
    <row r="133" spans="1:9">
      <c r="A133" t="s">
        <v>60</v>
      </c>
      <c r="B133" t="s">
        <v>135</v>
      </c>
      <c r="C133" t="s">
        <v>725</v>
      </c>
      <c r="D133" t="str">
        <f t="shared" si="14"/>
        <v>acfr:NotesReceivableNetOfAllowanceModifiedAccrual</v>
      </c>
      <c r="E133" t="s">
        <v>1895</v>
      </c>
      <c r="F133" t="str">
        <f t="shared" si="10"/>
        <v>acfr:InterGovernmentalReceivableModifiedAccrual</v>
      </c>
      <c r="G133" t="str">
        <f t="shared" si="11"/>
        <v>Exists</v>
      </c>
      <c r="H133" t="str">
        <f t="shared" si="12"/>
        <v>acfr:NotesReceivableNetOfAllowanceModifiedAccrual</v>
      </c>
      <c r="I133" t="str">
        <f t="shared" si="13"/>
        <v>Exists</v>
      </c>
    </row>
    <row r="134" spans="1:9">
      <c r="A134" t="s">
        <v>60</v>
      </c>
      <c r="B134" t="s">
        <v>311</v>
      </c>
      <c r="C134" t="s">
        <v>726</v>
      </c>
      <c r="D134" t="str">
        <f t="shared" si="14"/>
        <v>acfr:OtherAccountsReceivableModifiedAccrual</v>
      </c>
      <c r="E134" t="s">
        <v>1896</v>
      </c>
      <c r="F134" t="str">
        <f t="shared" si="10"/>
        <v>acfr:AllowanceForInterGovernmentalReceivableModifiedAccrual</v>
      </c>
      <c r="G134" t="str">
        <f t="shared" si="11"/>
        <v>Exists</v>
      </c>
      <c r="H134" t="str">
        <f t="shared" si="12"/>
        <v>acfr:OtherAccountsReceivableModifiedAccrual</v>
      </c>
      <c r="I134" t="str">
        <f t="shared" si="13"/>
        <v>Doesn't Exist</v>
      </c>
    </row>
    <row r="135" spans="1:9">
      <c r="A135" t="s">
        <v>60</v>
      </c>
      <c r="B135" t="s">
        <v>312</v>
      </c>
      <c r="C135" t="s">
        <v>727</v>
      </c>
      <c r="D135" t="str">
        <f t="shared" si="14"/>
        <v>acfr:OtherAccountsReceivableAllowanceModifiedAccrual</v>
      </c>
      <c r="E135" t="s">
        <v>1897</v>
      </c>
      <c r="F135" t="str">
        <f t="shared" si="10"/>
        <v>acfr:InterGovernmentalReceivableNetOfAllowanceModifiedAccrual</v>
      </c>
      <c r="G135" t="str">
        <f t="shared" si="11"/>
        <v>Doesn't Exist</v>
      </c>
      <c r="H135" t="str">
        <f t="shared" si="12"/>
        <v/>
      </c>
      <c r="I135" t="str">
        <f t="shared" si="13"/>
        <v>Exists</v>
      </c>
    </row>
    <row r="136" spans="1:9">
      <c r="A136" t="s">
        <v>60</v>
      </c>
      <c r="B136" t="s">
        <v>313</v>
      </c>
      <c r="C136" t="s">
        <v>728</v>
      </c>
      <c r="D136" t="str">
        <f t="shared" si="14"/>
        <v>acfr:OtherAccountsReceivableNetModifiedAccrual</v>
      </c>
      <c r="E136" t="s">
        <v>1898</v>
      </c>
      <c r="F136" t="str">
        <f t="shared" si="10"/>
        <v>acfr:ReceivablesAbstract</v>
      </c>
      <c r="G136" t="str">
        <f t="shared" si="11"/>
        <v>Doesn't Exist</v>
      </c>
      <c r="H136" t="str">
        <f t="shared" si="12"/>
        <v/>
      </c>
      <c r="I136" t="str">
        <f t="shared" si="13"/>
        <v>Doesn't Exist</v>
      </c>
    </row>
    <row r="137" spans="1:9">
      <c r="A137" t="s">
        <v>60</v>
      </c>
      <c r="B137" t="s">
        <v>119</v>
      </c>
      <c r="C137" t="s">
        <v>729</v>
      </c>
      <c r="D137" t="str">
        <f t="shared" si="14"/>
        <v>acfr:OtherCurrentAssetsModifiedAccrual</v>
      </c>
      <c r="E137" t="s">
        <v>1899</v>
      </c>
      <c r="F137" t="str">
        <f t="shared" si="10"/>
        <v>acfr:ReceivablesModifiedAccrual</v>
      </c>
      <c r="G137" t="str">
        <f t="shared" si="11"/>
        <v>Doesn't Exist</v>
      </c>
      <c r="H137" t="str">
        <f t="shared" si="12"/>
        <v/>
      </c>
      <c r="I137" t="str">
        <f t="shared" si="13"/>
        <v>Exists</v>
      </c>
    </row>
    <row r="138" spans="1:9">
      <c r="A138" t="s">
        <v>60</v>
      </c>
      <c r="B138" t="s">
        <v>342</v>
      </c>
      <c r="C138" t="s">
        <v>730</v>
      </c>
      <c r="D138" t="str">
        <f t="shared" si="14"/>
        <v>acfr:OtherCurrentInvestmentsModifiedAccrual</v>
      </c>
      <c r="E138" t="s">
        <v>1900</v>
      </c>
      <c r="F138" t="str">
        <f t="shared" si="10"/>
        <v>acfr:AllowanceForReceivableModifiedAccrual</v>
      </c>
      <c r="G138" t="str">
        <f t="shared" si="11"/>
        <v>Doesn't Exist</v>
      </c>
      <c r="H138" t="str">
        <f t="shared" si="12"/>
        <v/>
      </c>
      <c r="I138" t="str">
        <f t="shared" si="13"/>
        <v>Doesn't Exist</v>
      </c>
    </row>
    <row r="139" spans="1:9">
      <c r="A139" t="s">
        <v>60</v>
      </c>
      <c r="B139" t="s">
        <v>99</v>
      </c>
      <c r="C139" t="s">
        <v>731</v>
      </c>
      <c r="D139" t="str">
        <f t="shared" si="14"/>
        <v>acfr:OtherReceivablesModifiedAccrual</v>
      </c>
      <c r="E139" t="s">
        <v>1901</v>
      </c>
      <c r="F139" t="str">
        <f t="shared" si="10"/>
        <v>acfr:ReceivablesNetOfAllowanceModifiedAccrual</v>
      </c>
      <c r="G139" t="str">
        <f t="shared" si="11"/>
        <v>Exists</v>
      </c>
      <c r="H139" t="str">
        <f t="shared" si="12"/>
        <v>acfr:OtherReceivablesModifiedAccrual</v>
      </c>
      <c r="I139" t="str">
        <f t="shared" si="13"/>
        <v>Doesn't Exist</v>
      </c>
    </row>
    <row r="140" spans="1:9">
      <c r="A140" t="s">
        <v>60</v>
      </c>
      <c r="B140" t="s">
        <v>565</v>
      </c>
      <c r="C140" t="s">
        <v>732</v>
      </c>
      <c r="D140" t="str">
        <f t="shared" si="14"/>
        <v>acfr:OtherRestrictedAssetsModifiedAccrual</v>
      </c>
      <c r="E140" t="s">
        <v>1902</v>
      </c>
      <c r="F140" t="str">
        <f t="shared" si="10"/>
        <v>acfr:RestrictedReceivablesAbstract</v>
      </c>
      <c r="G140" t="str">
        <f t="shared" si="11"/>
        <v>Exists</v>
      </c>
      <c r="H140" t="str">
        <f t="shared" si="12"/>
        <v>acfr:OtherRestrictedAssetsModifiedAccrual</v>
      </c>
      <c r="I140" t="str">
        <f t="shared" si="13"/>
        <v>Doesn't Exist</v>
      </c>
    </row>
    <row r="141" spans="1:9">
      <c r="A141" t="s">
        <v>60</v>
      </c>
      <c r="B141" t="s">
        <v>523</v>
      </c>
      <c r="C141" t="s">
        <v>733</v>
      </c>
      <c r="D141" t="str">
        <f t="shared" si="14"/>
        <v>acfr:OtherTaxesReceivableModifiedAccrual</v>
      </c>
      <c r="E141" t="s">
        <v>1903</v>
      </c>
      <c r="F141" t="str">
        <f t="shared" si="10"/>
        <v>acfr:RestrictedReceivablesModifiedAccrual</v>
      </c>
      <c r="G141" t="str">
        <f t="shared" si="11"/>
        <v>Exists</v>
      </c>
      <c r="H141" t="str">
        <f t="shared" si="12"/>
        <v>acfr:OtherTaxesReceivableModifiedAccrual</v>
      </c>
      <c r="I141" t="str">
        <f t="shared" si="13"/>
        <v>Doesn't Exist</v>
      </c>
    </row>
    <row r="142" spans="1:9">
      <c r="A142" t="s">
        <v>60</v>
      </c>
      <c r="B142" t="s">
        <v>67</v>
      </c>
      <c r="C142" t="s">
        <v>734</v>
      </c>
      <c r="D142" t="str">
        <f t="shared" si="14"/>
        <v>acfr:PatentsModifiedAccrual</v>
      </c>
      <c r="E142" t="s">
        <v>1904</v>
      </c>
      <c r="F142" t="str">
        <f t="shared" si="10"/>
        <v>acfr:AllowanceForRestrictedReceivableModifiedAccrual</v>
      </c>
      <c r="G142" t="str">
        <f t="shared" si="11"/>
        <v>Doesn't Exist</v>
      </c>
      <c r="H142" t="str">
        <f t="shared" si="12"/>
        <v/>
      </c>
      <c r="I142" t="str">
        <f t="shared" si="13"/>
        <v>Doesn't Exist</v>
      </c>
    </row>
    <row r="143" spans="1:9">
      <c r="A143" t="s">
        <v>60</v>
      </c>
      <c r="B143" t="s">
        <v>100</v>
      </c>
      <c r="C143" t="s">
        <v>735</v>
      </c>
      <c r="D143" t="str">
        <f t="shared" si="14"/>
        <v>acfr:PaymentsInLieuOfTaxesReceivableModifiedAccrual</v>
      </c>
      <c r="E143" t="s">
        <v>1905</v>
      </c>
      <c r="F143" t="str">
        <f t="shared" si="10"/>
        <v>acfr:ReceivablesRestrictedNetOfAllowanceModifiedAccrual</v>
      </c>
      <c r="G143" t="str">
        <f t="shared" si="11"/>
        <v>Exists</v>
      </c>
      <c r="H143" t="str">
        <f t="shared" si="12"/>
        <v>acfr:PaymentsInLieuOfTaxesReceivableModifiedAccrual</v>
      </c>
      <c r="I143" t="str">
        <f t="shared" si="13"/>
        <v>Doesn't Exist</v>
      </c>
    </row>
    <row r="144" spans="1:9">
      <c r="A144" t="s">
        <v>60</v>
      </c>
      <c r="B144" t="s">
        <v>184</v>
      </c>
      <c r="C144" t="s">
        <v>736</v>
      </c>
      <c r="D144" t="str">
        <f t="shared" si="14"/>
        <v>acfr:PenaltiesReceivableModifiedAccrual</v>
      </c>
      <c r="E144" t="s">
        <v>1906</v>
      </c>
      <c r="F144" t="str">
        <f t="shared" si="10"/>
        <v>acfr:InvestmentIncomeReceivablesAbstract</v>
      </c>
      <c r="G144" t="str">
        <f t="shared" si="11"/>
        <v>Exists</v>
      </c>
      <c r="H144" t="str">
        <f t="shared" si="12"/>
        <v>acfr:PenaltiesReceivableModifiedAccrual</v>
      </c>
      <c r="I144" t="str">
        <f t="shared" si="13"/>
        <v>Doesn't Exist</v>
      </c>
    </row>
    <row r="145" spans="1:9">
      <c r="A145" t="s">
        <v>60</v>
      </c>
      <c r="B145" t="s">
        <v>185</v>
      </c>
      <c r="C145" t="s">
        <v>737</v>
      </c>
      <c r="D145" t="str">
        <f t="shared" si="14"/>
        <v>acfr:PenaltiesReceivableAllowanceModifiedAccrual</v>
      </c>
      <c r="E145" t="s">
        <v>1907</v>
      </c>
      <c r="F145" t="str">
        <f t="shared" si="10"/>
        <v>acfr:InvestmentIncomeReceivableModifiedAccrual</v>
      </c>
      <c r="G145" t="str">
        <f t="shared" si="11"/>
        <v>Doesn't Exist</v>
      </c>
      <c r="H145" t="str">
        <f t="shared" si="12"/>
        <v/>
      </c>
      <c r="I145" t="str">
        <f t="shared" si="13"/>
        <v>Doesn't Exist</v>
      </c>
    </row>
    <row r="146" spans="1:9">
      <c r="A146" t="s">
        <v>60</v>
      </c>
      <c r="B146" t="s">
        <v>186</v>
      </c>
      <c r="C146" t="s">
        <v>738</v>
      </c>
      <c r="D146" t="str">
        <f t="shared" si="14"/>
        <v>acfr:PenaltiesReceivableNetOfAllowanceModifiedAccrual</v>
      </c>
      <c r="E146" t="s">
        <v>1908</v>
      </c>
      <c r="F146" t="str">
        <f t="shared" si="10"/>
        <v>acfr:AllowanceForInvestmentIncomeReceivableModifiedAccrual</v>
      </c>
      <c r="G146" t="str">
        <f t="shared" si="11"/>
        <v>Exists</v>
      </c>
      <c r="H146" t="str">
        <f t="shared" si="12"/>
        <v>acfr:PenaltiesReceivableNetOfAllowanceModifiedAccrual</v>
      </c>
      <c r="I146" t="str">
        <f t="shared" si="13"/>
        <v>Doesn't Exist</v>
      </c>
    </row>
    <row r="147" spans="1:9">
      <c r="A147" t="s">
        <v>60</v>
      </c>
      <c r="B147" t="s">
        <v>407</v>
      </c>
      <c r="C147" t="s">
        <v>739</v>
      </c>
      <c r="D147" t="str">
        <f t="shared" si="14"/>
        <v>acfr:PerformanceBondsPayableDueWithinOneYearModifiedAccrual</v>
      </c>
      <c r="E147" t="s">
        <v>1909</v>
      </c>
      <c r="F147" t="str">
        <f t="shared" si="10"/>
        <v>acfr:InvestmentIncomeReceivableNetOfAllowanceModifiedAccrual</v>
      </c>
      <c r="G147" t="str">
        <f t="shared" si="11"/>
        <v>Doesn't Exist</v>
      </c>
      <c r="H147" t="str">
        <f t="shared" si="12"/>
        <v/>
      </c>
      <c r="I147" t="str">
        <f t="shared" si="13"/>
        <v>Doesn't Exist</v>
      </c>
    </row>
    <row r="148" spans="1:9">
      <c r="A148" t="s">
        <v>60</v>
      </c>
      <c r="B148" t="s">
        <v>341</v>
      </c>
      <c r="C148" t="s">
        <v>740</v>
      </c>
      <c r="D148" t="str">
        <f t="shared" si="14"/>
        <v>acfr:PooledCashAndInvestmentsModifiedAccrual</v>
      </c>
      <c r="E148" t="s">
        <v>1910</v>
      </c>
      <c r="F148" t="str">
        <f t="shared" si="10"/>
        <v>acfr:OtherReceivablesAbstract</v>
      </c>
      <c r="G148" t="str">
        <f t="shared" si="11"/>
        <v>Exists</v>
      </c>
      <c r="H148" t="str">
        <f t="shared" si="12"/>
        <v>acfr:PooledCashAndInvestmentsModifiedAccrual</v>
      </c>
      <c r="I148" t="str">
        <f t="shared" si="13"/>
        <v>Doesn't Exist</v>
      </c>
    </row>
    <row r="149" spans="1:9">
      <c r="A149" t="s">
        <v>60</v>
      </c>
      <c r="B149" t="s">
        <v>109</v>
      </c>
      <c r="C149" t="s">
        <v>741</v>
      </c>
      <c r="D149" t="str">
        <f t="shared" si="14"/>
        <v>acfr:PrepaidDepositsModifiedAccrual</v>
      </c>
      <c r="E149" t="s">
        <v>1911</v>
      </c>
      <c r="F149" t="str">
        <f t="shared" si="10"/>
        <v>acfr:OtherReceivablesModifiedAccrual</v>
      </c>
      <c r="G149" t="str">
        <f t="shared" si="11"/>
        <v>Exists</v>
      </c>
      <c r="H149" t="str">
        <f t="shared" si="12"/>
        <v>acfr:PrepaidDepositsModifiedAccrual</v>
      </c>
      <c r="I149" t="str">
        <f t="shared" si="13"/>
        <v>Exists</v>
      </c>
    </row>
    <row r="150" spans="1:9">
      <c r="A150" t="s">
        <v>60</v>
      </c>
      <c r="B150" t="s">
        <v>108</v>
      </c>
      <c r="C150" t="s">
        <v>9</v>
      </c>
      <c r="D150" t="str">
        <f t="shared" si="14"/>
        <v>acfr:PrepaidExpensesModifiedAccrual</v>
      </c>
      <c r="E150" t="s">
        <v>1912</v>
      </c>
      <c r="F150" t="str">
        <f t="shared" si="10"/>
        <v>acfr:AllowanceForOtherReceivableModifiedAccrual</v>
      </c>
      <c r="G150" t="str">
        <f t="shared" si="11"/>
        <v>Exists</v>
      </c>
      <c r="H150" t="str">
        <f t="shared" si="12"/>
        <v>acfr:PrepaidExpensesModifiedAccrual</v>
      </c>
      <c r="I150" t="str">
        <f t="shared" si="13"/>
        <v>Doesn't Exist</v>
      </c>
    </row>
    <row r="151" spans="1:9">
      <c r="A151" t="s">
        <v>60</v>
      </c>
      <c r="B151" t="s">
        <v>110</v>
      </c>
      <c r="C151" t="s">
        <v>742</v>
      </c>
      <c r="D151" t="str">
        <f t="shared" si="14"/>
        <v>acfr:PrepaidsAndOtherAssetsModifiedAccrual</v>
      </c>
      <c r="E151" t="s">
        <v>1913</v>
      </c>
      <c r="F151" t="str">
        <f t="shared" si="10"/>
        <v>acfr:OtherReceivablesNetOfAllowanceModifiedAccrual</v>
      </c>
      <c r="G151" t="str">
        <f t="shared" si="11"/>
        <v>Doesn't Exist</v>
      </c>
      <c r="H151" t="str">
        <f t="shared" si="12"/>
        <v/>
      </c>
      <c r="I151" t="str">
        <f t="shared" si="13"/>
        <v>Doesn't Exist</v>
      </c>
    </row>
    <row r="152" spans="1:9">
      <c r="A152" t="s">
        <v>60</v>
      </c>
      <c r="B152" t="s">
        <v>425</v>
      </c>
      <c r="C152" t="s">
        <v>743</v>
      </c>
      <c r="D152" t="str">
        <f t="shared" si="14"/>
        <v>acfr:PropertyTaxesReceivableModifiedAccrual</v>
      </c>
      <c r="E152" t="s">
        <v>1914</v>
      </c>
      <c r="F152" t="str">
        <f t="shared" si="10"/>
        <v>acfr:ReceivablesFromContractsModifiedAccrual</v>
      </c>
      <c r="G152" t="str">
        <f t="shared" si="11"/>
        <v>Exists</v>
      </c>
      <c r="H152" t="str">
        <f t="shared" si="12"/>
        <v>acfr:PropertyTaxesReceivableModifiedAccrual</v>
      </c>
      <c r="I152" t="str">
        <f t="shared" si="13"/>
        <v>Doesn't Exist</v>
      </c>
    </row>
    <row r="153" spans="1:9">
      <c r="A153" t="s">
        <v>60</v>
      </c>
      <c r="B153" t="s">
        <v>426</v>
      </c>
      <c r="C153" t="s">
        <v>744</v>
      </c>
      <c r="D153" t="str">
        <f t="shared" si="14"/>
        <v>acfr:PropertyTaxesReceivableAllowanceModifiedAccrual</v>
      </c>
      <c r="E153" t="s">
        <v>1915</v>
      </c>
      <c r="F153" t="str">
        <f t="shared" si="10"/>
        <v>acfr:DueFromGovernmentsAbstract</v>
      </c>
      <c r="G153" t="str">
        <f t="shared" si="11"/>
        <v>Doesn't Exist</v>
      </c>
      <c r="H153" t="str">
        <f t="shared" si="12"/>
        <v/>
      </c>
      <c r="I153" t="str">
        <f t="shared" si="13"/>
        <v>Doesn't Exist</v>
      </c>
    </row>
    <row r="154" spans="1:9">
      <c r="A154" t="s">
        <v>60</v>
      </c>
      <c r="B154" t="s">
        <v>427</v>
      </c>
      <c r="C154" t="s">
        <v>745</v>
      </c>
      <c r="D154" t="str">
        <f t="shared" si="14"/>
        <v>acfr:PropertyTaxesReceivableNetOfAllowanceModifiedAccrual</v>
      </c>
      <c r="E154" t="s">
        <v>1916</v>
      </c>
      <c r="F154" t="str">
        <f t="shared" si="10"/>
        <v>acfr:DueFromCitiesModifiedAccrual</v>
      </c>
      <c r="G154" t="str">
        <f t="shared" si="11"/>
        <v>Exists</v>
      </c>
      <c r="H154" t="str">
        <f t="shared" si="12"/>
        <v>acfr:PropertyTaxesReceivableNetOfAllowanceModifiedAccrual</v>
      </c>
      <c r="I154" t="str">
        <f t="shared" si="13"/>
        <v>Exists</v>
      </c>
    </row>
    <row r="155" spans="1:9">
      <c r="A155" t="s">
        <v>60</v>
      </c>
      <c r="B155" t="s">
        <v>335</v>
      </c>
      <c r="C155" t="s">
        <v>746</v>
      </c>
      <c r="D155" t="str">
        <f t="shared" si="14"/>
        <v>acfr:ReceivableModifiedAccrual</v>
      </c>
      <c r="E155" t="s">
        <v>1917</v>
      </c>
      <c r="F155" t="str">
        <f t="shared" si="10"/>
        <v>acfr:DueFromCountiesModifiedAccrual</v>
      </c>
      <c r="G155" t="str">
        <f t="shared" si="11"/>
        <v>Doesn't Exist</v>
      </c>
      <c r="H155" t="str">
        <f t="shared" si="12"/>
        <v/>
      </c>
      <c r="I155" t="str">
        <f t="shared" si="13"/>
        <v>Exists</v>
      </c>
    </row>
    <row r="156" spans="1:9">
      <c r="A156" t="s">
        <v>60</v>
      </c>
      <c r="B156" t="s">
        <v>337</v>
      </c>
      <c r="C156" t="s">
        <v>747</v>
      </c>
      <c r="D156" t="str">
        <f t="shared" si="14"/>
        <v>acfr:ReceivablesModifiedAccrual</v>
      </c>
      <c r="E156" t="s">
        <v>1918</v>
      </c>
      <c r="F156" t="str">
        <f t="shared" si="10"/>
        <v>acfr:DueFromLibrariesModifiedAccrual</v>
      </c>
      <c r="G156" t="str">
        <f t="shared" si="11"/>
        <v>Exists</v>
      </c>
      <c r="H156" t="str">
        <f t="shared" si="12"/>
        <v>acfr:ReceivablesModifiedAccrual</v>
      </c>
      <c r="I156" t="str">
        <f t="shared" si="13"/>
        <v>Exists</v>
      </c>
    </row>
    <row r="157" spans="1:9">
      <c r="A157" t="s">
        <v>60</v>
      </c>
      <c r="B157" t="s">
        <v>111</v>
      </c>
      <c r="C157" t="s">
        <v>748</v>
      </c>
      <c r="D157" t="str">
        <f t="shared" si="14"/>
        <v>acfr:RegulatoryAssetsCurrentModifiedAccrual</v>
      </c>
      <c r="E157" t="s">
        <v>1919</v>
      </c>
      <c r="F157" t="str">
        <f t="shared" si="10"/>
        <v>acfr:DueFromRoadCommissionsModifiedAccrual</v>
      </c>
      <c r="G157" t="str">
        <f t="shared" si="11"/>
        <v>Doesn't Exist</v>
      </c>
      <c r="H157" t="str">
        <f t="shared" si="12"/>
        <v/>
      </c>
      <c r="I157" t="str">
        <f t="shared" si="13"/>
        <v>Exists</v>
      </c>
    </row>
    <row r="158" spans="1:9">
      <c r="A158" t="s">
        <v>60</v>
      </c>
      <c r="B158" t="s">
        <v>556</v>
      </c>
      <c r="C158" t="s">
        <v>749</v>
      </c>
      <c r="D158" t="str">
        <f t="shared" si="14"/>
        <v>acfr:RestrictedAccountsReceivableNetOfAllowanceModifiedAccrual</v>
      </c>
      <c r="E158" t="s">
        <v>1920</v>
      </c>
      <c r="F158" t="str">
        <f t="shared" si="10"/>
        <v>acfr:DueFromVillagesModifiedAccrual</v>
      </c>
      <c r="G158" t="str">
        <f t="shared" si="11"/>
        <v>Doesn't Exist</v>
      </c>
      <c r="H158" t="str">
        <f t="shared" si="12"/>
        <v/>
      </c>
      <c r="I158" t="str">
        <f t="shared" si="13"/>
        <v>Exists</v>
      </c>
    </row>
    <row r="159" spans="1:9">
      <c r="A159" t="s">
        <v>60</v>
      </c>
      <c r="B159" t="s">
        <v>567</v>
      </c>
      <c r="C159" t="s">
        <v>750</v>
      </c>
      <c r="D159" t="str">
        <f t="shared" si="14"/>
        <v>acfr:RestrictedAssetsModifiedAccrual</v>
      </c>
      <c r="E159" t="s">
        <v>1921</v>
      </c>
      <c r="F159" t="str">
        <f t="shared" si="10"/>
        <v>acfr:DueFromSchoolsModifiedAccrual</v>
      </c>
      <c r="G159" t="str">
        <f t="shared" si="11"/>
        <v>Exists</v>
      </c>
      <c r="H159" t="str">
        <f t="shared" si="12"/>
        <v>acfr:RestrictedAssetsModifiedAccrual</v>
      </c>
      <c r="I159" t="str">
        <f t="shared" si="13"/>
        <v>Exists</v>
      </c>
    </row>
    <row r="160" spans="1:9">
      <c r="A160" t="s">
        <v>60</v>
      </c>
      <c r="B160" t="s">
        <v>564</v>
      </c>
      <c r="C160" t="s">
        <v>751</v>
      </c>
      <c r="D160" t="str">
        <f t="shared" si="14"/>
        <v>acfr:RestrictedAssetsCustomModifiedAccrual</v>
      </c>
      <c r="E160" t="s">
        <v>1922</v>
      </c>
      <c r="F160" t="str">
        <f t="shared" si="10"/>
        <v>acfr:DueFromTownshipsExceptRoadAgreementsModifiedAccrual</v>
      </c>
      <c r="G160" t="str">
        <f t="shared" si="11"/>
        <v>Doesn't Exist</v>
      </c>
      <c r="H160" t="str">
        <f t="shared" si="12"/>
        <v/>
      </c>
      <c r="I160" t="str">
        <f t="shared" si="13"/>
        <v>Exists</v>
      </c>
    </row>
    <row r="161" spans="1:9">
      <c r="A161" t="s">
        <v>60</v>
      </c>
      <c r="B161" t="s">
        <v>558</v>
      </c>
      <c r="C161" t="s">
        <v>752</v>
      </c>
      <c r="D161" t="str">
        <f t="shared" si="14"/>
        <v>acfr:RestrictedBondAndInterestRedemptionModifiedAccrual</v>
      </c>
      <c r="E161" t="s">
        <v>1923</v>
      </c>
      <c r="F161" t="str">
        <f t="shared" si="10"/>
        <v>acfr:DueFromStateGovernmentModifiedAccrual</v>
      </c>
      <c r="G161" t="str">
        <f t="shared" si="11"/>
        <v>Doesn't Exist</v>
      </c>
      <c r="H161" t="str">
        <f t="shared" si="12"/>
        <v/>
      </c>
      <c r="I161" t="str">
        <f t="shared" si="13"/>
        <v>Exists</v>
      </c>
    </row>
    <row r="162" spans="1:9">
      <c r="A162" t="s">
        <v>60</v>
      </c>
      <c r="B162" t="s">
        <v>559</v>
      </c>
      <c r="C162" t="s">
        <v>753</v>
      </c>
      <c r="D162" t="str">
        <f t="shared" si="14"/>
        <v>acfr:RestrictedBondReserveModifiedAccrual</v>
      </c>
      <c r="E162" t="s">
        <v>1924</v>
      </c>
      <c r="F162" t="str">
        <f t="shared" si="10"/>
        <v>acfr:DueFromFederalGovernmentModifiedAccrual</v>
      </c>
      <c r="G162" t="str">
        <f t="shared" si="11"/>
        <v>Doesn't Exist</v>
      </c>
      <c r="H162" t="str">
        <f t="shared" si="12"/>
        <v/>
      </c>
      <c r="I162" t="str">
        <f t="shared" si="13"/>
        <v>Exists</v>
      </c>
    </row>
    <row r="163" spans="1:9">
      <c r="A163" t="s">
        <v>60</v>
      </c>
      <c r="B163" t="s">
        <v>566</v>
      </c>
      <c r="C163" t="s">
        <v>754</v>
      </c>
      <c r="D163" t="str">
        <f t="shared" si="14"/>
        <v>acfr:RestrictedCashModifiedAccrual</v>
      </c>
      <c r="E163" t="s">
        <v>1925</v>
      </c>
      <c r="F163" t="str">
        <f t="shared" si="10"/>
        <v>acfr:DueFromTownshipsRoadAgreementsModifiedAccrual</v>
      </c>
      <c r="G163" t="str">
        <f t="shared" si="11"/>
        <v>Exists</v>
      </c>
      <c r="H163" t="str">
        <f t="shared" si="12"/>
        <v>acfr:RestrictedCashModifiedAccrual</v>
      </c>
      <c r="I163" t="str">
        <f t="shared" si="13"/>
        <v>Exists</v>
      </c>
    </row>
    <row r="164" spans="1:9">
      <c r="A164" t="s">
        <v>60</v>
      </c>
      <c r="B164" t="s">
        <v>553</v>
      </c>
      <c r="C164" t="s">
        <v>755</v>
      </c>
      <c r="D164" t="str">
        <f t="shared" si="14"/>
        <v>acfr:RestrictedCashAndCashEquivalentsModifiedAccrual</v>
      </c>
      <c r="E164" t="s">
        <v>1926</v>
      </c>
      <c r="F164" t="str">
        <f t="shared" si="10"/>
        <v>acfr:DueFromOtherGovernmentModifiedAccrual</v>
      </c>
      <c r="G164" t="str">
        <f t="shared" si="11"/>
        <v>Exists</v>
      </c>
      <c r="H164" t="str">
        <f t="shared" si="12"/>
        <v>acfr:RestrictedCashAndCashEquivalentsModifiedAccrual</v>
      </c>
      <c r="I164" t="str">
        <f t="shared" si="13"/>
        <v>Doesn't Exist</v>
      </c>
    </row>
    <row r="165" spans="1:9">
      <c r="A165" t="s">
        <v>60</v>
      </c>
      <c r="B165" t="s">
        <v>554</v>
      </c>
      <c r="C165" t="s">
        <v>756</v>
      </c>
      <c r="D165" t="str">
        <f t="shared" si="14"/>
        <v>acfr:RestrictedCashAndInvestmentsModifiedAccrual</v>
      </c>
      <c r="E165" t="s">
        <v>1927</v>
      </c>
      <c r="F165" t="str">
        <f t="shared" si="10"/>
        <v>acfr:DueFromOtherFundsAbstract</v>
      </c>
      <c r="G165" t="str">
        <f t="shared" si="11"/>
        <v>Exists</v>
      </c>
      <c r="H165" t="str">
        <f t="shared" si="12"/>
        <v>acfr:RestrictedCashAndInvestmentsModifiedAccrual</v>
      </c>
      <c r="I165" t="str">
        <f t="shared" si="13"/>
        <v>Doesn't Exist</v>
      </c>
    </row>
    <row r="166" spans="1:9">
      <c r="A166" t="s">
        <v>60</v>
      </c>
      <c r="B166" t="s">
        <v>563</v>
      </c>
      <c r="C166" t="s">
        <v>757</v>
      </c>
      <c r="D166" t="str">
        <f t="shared" si="14"/>
        <v>acfr:RestrictedCashDebtRetirementModifiedAccrual</v>
      </c>
      <c r="E166" t="s">
        <v>1928</v>
      </c>
      <c r="F166" t="str">
        <f t="shared" si="10"/>
        <v>acfr:DueFromEnterpriseFundsModifiedAccrual</v>
      </c>
      <c r="G166" t="str">
        <f t="shared" si="11"/>
        <v>Doesn't Exist</v>
      </c>
      <c r="H166" t="str">
        <f t="shared" si="12"/>
        <v/>
      </c>
      <c r="I166" t="str">
        <f t="shared" si="13"/>
        <v>Exists</v>
      </c>
    </row>
    <row r="167" spans="1:9">
      <c r="A167" t="s">
        <v>60</v>
      </c>
      <c r="B167" t="s">
        <v>562</v>
      </c>
      <c r="C167" t="s">
        <v>758</v>
      </c>
      <c r="D167" t="str">
        <f t="shared" si="14"/>
        <v>acfr:RestrictedCashDebtServiceModifiedAccrual</v>
      </c>
      <c r="E167" t="s">
        <v>1929</v>
      </c>
      <c r="F167" t="str">
        <f t="shared" si="10"/>
        <v>acfr:DueFromFiduciaryFundsModifiedAccrual</v>
      </c>
      <c r="G167" t="str">
        <f t="shared" si="11"/>
        <v>Doesn't Exist</v>
      </c>
      <c r="H167" t="str">
        <f t="shared" si="12"/>
        <v/>
      </c>
      <c r="I167" t="str">
        <f t="shared" si="13"/>
        <v>Exists</v>
      </c>
    </row>
    <row r="168" spans="1:9">
      <c r="A168" t="s">
        <v>60</v>
      </c>
      <c r="B168" t="s">
        <v>560</v>
      </c>
      <c r="C168" t="s">
        <v>759</v>
      </c>
      <c r="D168" t="str">
        <f t="shared" si="14"/>
        <v>acfr:RestrictedCashRepairsReplacementAndImprovementsReserveModifiedAccrual</v>
      </c>
      <c r="E168" t="s">
        <v>1930</v>
      </c>
      <c r="F168" t="str">
        <f t="shared" si="10"/>
        <v>acfr:DueFromOtherFundsModifiedAccrual</v>
      </c>
      <c r="G168" t="str">
        <f t="shared" si="11"/>
        <v>Doesn't Exist</v>
      </c>
      <c r="H168" t="str">
        <f t="shared" si="12"/>
        <v/>
      </c>
      <c r="I168" t="str">
        <f t="shared" si="13"/>
        <v>Exists</v>
      </c>
    </row>
    <row r="169" spans="1:9">
      <c r="A169" t="s">
        <v>60</v>
      </c>
      <c r="B169" t="s">
        <v>557</v>
      </c>
      <c r="C169" t="s">
        <v>760</v>
      </c>
      <c r="D169" t="str">
        <f t="shared" si="14"/>
        <v>acfr:RestrictedCertificatesOfDepositModifiedAccrual</v>
      </c>
      <c r="E169" t="s">
        <v>1931</v>
      </c>
      <c r="F169" t="str">
        <f t="shared" si="10"/>
        <v>acfr:DueFromComponentUnitModifiedAccrual</v>
      </c>
      <c r="G169" t="str">
        <f t="shared" si="11"/>
        <v>Doesn't Exist</v>
      </c>
      <c r="H169" t="str">
        <f t="shared" si="12"/>
        <v/>
      </c>
      <c r="I169" t="str">
        <f t="shared" si="13"/>
        <v>Exists</v>
      </c>
    </row>
    <row r="170" spans="1:9">
      <c r="A170" t="s">
        <v>60</v>
      </c>
      <c r="B170" t="s">
        <v>561</v>
      </c>
      <c r="C170" t="s">
        <v>761</v>
      </c>
      <c r="D170" t="str">
        <f t="shared" si="14"/>
        <v>acfr:RestrictedReceivablesAndDepositsModifiedAccrual</v>
      </c>
      <c r="E170" t="s">
        <v>1932</v>
      </c>
      <c r="F170" t="str">
        <f t="shared" si="10"/>
        <v>acfr:DueFromEmployeesModifiedAccrual</v>
      </c>
      <c r="G170" t="str">
        <f t="shared" si="11"/>
        <v>Doesn't Exist</v>
      </c>
      <c r="H170" t="str">
        <f t="shared" si="12"/>
        <v/>
      </c>
      <c r="I170" t="str">
        <f t="shared" si="13"/>
        <v>Exists</v>
      </c>
    </row>
    <row r="171" spans="1:9">
      <c r="A171" t="s">
        <v>60</v>
      </c>
      <c r="B171" t="s">
        <v>402</v>
      </c>
      <c r="C171" t="s">
        <v>762</v>
      </c>
      <c r="D171" t="str">
        <f t="shared" si="14"/>
        <v>acfr:RevenueBondsPayableDueWithinOneYearModifiedAccrual</v>
      </c>
      <c r="E171" t="s">
        <v>1933</v>
      </c>
      <c r="F171" t="str">
        <f t="shared" si="10"/>
        <v>acfr:DueFromOthersModifiedAccrual</v>
      </c>
      <c r="G171" t="str">
        <f t="shared" si="11"/>
        <v>Doesn't Exist</v>
      </c>
      <c r="H171" t="str">
        <f t="shared" si="12"/>
        <v/>
      </c>
      <c r="I171" t="str">
        <f t="shared" si="13"/>
        <v>Doesn't Exist</v>
      </c>
    </row>
    <row r="172" spans="1:9">
      <c r="A172" t="s">
        <v>60</v>
      </c>
      <c r="B172" t="s">
        <v>522</v>
      </c>
      <c r="C172" t="s">
        <v>763</v>
      </c>
      <c r="D172" t="str">
        <f t="shared" si="14"/>
        <v>acfr:SalesTaxReceivableModifiedAccrual</v>
      </c>
      <c r="E172" t="s">
        <v>1934</v>
      </c>
      <c r="F172" t="str">
        <f t="shared" si="10"/>
        <v>acfr:PrepaidExpensesModifiedAccrual</v>
      </c>
      <c r="G172" t="str">
        <f t="shared" si="11"/>
        <v>Exists</v>
      </c>
      <c r="H172" t="str">
        <f t="shared" si="12"/>
        <v>acfr:SalesTaxReceivableModifiedAccrual</v>
      </c>
      <c r="I172" t="str">
        <f t="shared" si="13"/>
        <v>Exists</v>
      </c>
    </row>
    <row r="173" spans="1:9">
      <c r="A173" t="s">
        <v>60</v>
      </c>
      <c r="B173" t="s">
        <v>113</v>
      </c>
      <c r="C173" t="s">
        <v>764</v>
      </c>
      <c r="D173" t="str">
        <f t="shared" si="14"/>
        <v>acfr:SecuritiesLendingCollateralAssetsModifiedAccrual</v>
      </c>
      <c r="E173" t="s">
        <v>1935</v>
      </c>
      <c r="F173" t="str">
        <f t="shared" si="10"/>
        <v>acfr:PrepaidDepositsModifiedAccrual</v>
      </c>
      <c r="G173" t="str">
        <f t="shared" si="11"/>
        <v>Exists</v>
      </c>
      <c r="H173" t="str">
        <f t="shared" si="12"/>
        <v>acfr:SecuritiesLendingCollateralAssetsModifiedAccrual</v>
      </c>
      <c r="I173" t="str">
        <f t="shared" si="13"/>
        <v>Exists</v>
      </c>
    </row>
    <row r="174" spans="1:9">
      <c r="A174" t="s">
        <v>60</v>
      </c>
      <c r="B174" t="s">
        <v>412</v>
      </c>
      <c r="C174" t="s">
        <v>765</v>
      </c>
      <c r="D174" t="str">
        <f t="shared" si="14"/>
        <v>acfr:SecuritiesLendingObligationsLiabilityModifiedAccrual</v>
      </c>
      <c r="E174" t="s">
        <v>1936</v>
      </c>
      <c r="F174" t="str">
        <f t="shared" si="10"/>
        <v>acfr:PrepaidInsuranceModifiedAccrual</v>
      </c>
      <c r="G174" t="str">
        <f t="shared" si="11"/>
        <v>Exists</v>
      </c>
      <c r="H174" t="str">
        <f t="shared" si="12"/>
        <v>acfr:SecuritiesLendingObligationsLiabilityModifiedAccrual</v>
      </c>
      <c r="I174" t="str">
        <f t="shared" si="13"/>
        <v>Doesn't Exist</v>
      </c>
    </row>
    <row r="175" spans="1:9">
      <c r="A175" t="s">
        <v>60</v>
      </c>
      <c r="B175" t="s">
        <v>397</v>
      </c>
      <c r="C175" t="s">
        <v>766</v>
      </c>
      <c r="D175" t="str">
        <f t="shared" si="14"/>
        <v>acfr:SelfInsuranceLiabilitiesCurrentPortionModifiedAccrual</v>
      </c>
      <c r="E175" t="s">
        <v>1937</v>
      </c>
      <c r="F175" t="str">
        <f t="shared" si="10"/>
        <v>acfr:OtherPrepaidAssetsModifiedAccrual</v>
      </c>
      <c r="G175" t="str">
        <f t="shared" si="11"/>
        <v>Doesn't Exist</v>
      </c>
      <c r="H175" t="str">
        <f t="shared" si="12"/>
        <v/>
      </c>
      <c r="I175" t="str">
        <f t="shared" si="13"/>
        <v>Doesn't Exist</v>
      </c>
    </row>
    <row r="176" spans="1:9">
      <c r="A176" t="s">
        <v>60</v>
      </c>
      <c r="B176" t="s">
        <v>97</v>
      </c>
      <c r="C176" t="s">
        <v>767</v>
      </c>
      <c r="D176" t="str">
        <f t="shared" si="14"/>
        <v>acfr:ServiceFeesReceivableModifiedAccrual</v>
      </c>
      <c r="E176" t="s">
        <v>1938</v>
      </c>
      <c r="F176" t="str">
        <f t="shared" si="10"/>
        <v>acfr:PrepaidExpensesAndOtherAssetsModifiedAccrual</v>
      </c>
      <c r="G176" t="str">
        <f t="shared" si="11"/>
        <v>Exists</v>
      </c>
      <c r="H176" t="str">
        <f t="shared" si="12"/>
        <v>acfr:ServiceFeesReceivableModifiedAccrual</v>
      </c>
      <c r="I176" t="str">
        <f t="shared" si="13"/>
        <v>Doesn't Exist</v>
      </c>
    </row>
    <row r="177" spans="1:9">
      <c r="A177" t="s">
        <v>60</v>
      </c>
      <c r="B177" t="s">
        <v>124</v>
      </c>
      <c r="C177" t="s">
        <v>768</v>
      </c>
      <c r="D177" t="str">
        <f t="shared" si="14"/>
        <v>acfr:SpecialAssessmentTaxesReceivableModifiedAccrual</v>
      </c>
      <c r="E177" t="s">
        <v>1939</v>
      </c>
      <c r="F177" t="str">
        <f t="shared" si="10"/>
        <v>acfr:InventoryAbstract</v>
      </c>
      <c r="G177" t="str">
        <f t="shared" si="11"/>
        <v>Exists</v>
      </c>
      <c r="H177" t="str">
        <f t="shared" si="12"/>
        <v>acfr:SpecialAssessmentTaxesReceivableModifiedAccrual</v>
      </c>
      <c r="I177" t="str">
        <f t="shared" si="13"/>
        <v>Doesn't Exist</v>
      </c>
    </row>
    <row r="178" spans="1:9">
      <c r="A178" t="s">
        <v>60</v>
      </c>
      <c r="B178" t="s">
        <v>125</v>
      </c>
      <c r="C178" t="s">
        <v>769</v>
      </c>
      <c r="D178" t="str">
        <f t="shared" si="14"/>
        <v>acfr:SpecialAssessmentTaxesReceivableUnavailableModifiedAccrual</v>
      </c>
      <c r="E178" t="s">
        <v>1940</v>
      </c>
      <c r="F178" t="str">
        <f t="shared" si="10"/>
        <v>acfr:InventoryRoadMaterialsModifiedAccrual</v>
      </c>
      <c r="G178" t="str">
        <f t="shared" si="11"/>
        <v>Exists</v>
      </c>
      <c r="H178" t="str">
        <f t="shared" si="12"/>
        <v>acfr:SpecialAssessmentTaxesReceivableUnavailableModifiedAccrual</v>
      </c>
      <c r="I178" t="str">
        <f t="shared" si="13"/>
        <v>Exists</v>
      </c>
    </row>
    <row r="179" spans="1:9">
      <c r="A179" t="s">
        <v>60</v>
      </c>
      <c r="B179" t="s">
        <v>519</v>
      </c>
      <c r="C179" t="s">
        <v>770</v>
      </c>
      <c r="D179" t="str">
        <f t="shared" si="14"/>
        <v>acfr:SpecialAssessmentsReceivableDelinquentModifiedAccrual</v>
      </c>
      <c r="E179" t="s">
        <v>1941</v>
      </c>
      <c r="F179" t="str">
        <f t="shared" si="10"/>
        <v>acfr:InventoryEquipmentMaterialsAndPartsModifiedAccrual</v>
      </c>
      <c r="G179" t="str">
        <f t="shared" si="11"/>
        <v>Exists</v>
      </c>
      <c r="H179" t="str">
        <f t="shared" si="12"/>
        <v>acfr:SpecialAssessmentsReceivableDelinquentModifiedAccrual</v>
      </c>
      <c r="I179" t="str">
        <f t="shared" si="13"/>
        <v>Exists</v>
      </c>
    </row>
    <row r="180" spans="1:9">
      <c r="A180" t="s">
        <v>60</v>
      </c>
      <c r="B180" t="s">
        <v>524</v>
      </c>
      <c r="C180" t="s">
        <v>771</v>
      </c>
      <c r="D180" t="str">
        <f t="shared" si="14"/>
        <v>acfr:TaxesReceivableModifiedAccrual</v>
      </c>
      <c r="E180" t="s">
        <v>1942</v>
      </c>
      <c r="F180" t="str">
        <f t="shared" si="10"/>
        <v>acfr:InventoryModifiedAccrual</v>
      </c>
      <c r="G180" t="str">
        <f t="shared" si="11"/>
        <v>Exists</v>
      </c>
      <c r="H180" t="str">
        <f t="shared" si="12"/>
        <v>acfr:TaxesReceivableModifiedAccrual</v>
      </c>
      <c r="I180" t="str">
        <f t="shared" si="13"/>
        <v>Exists</v>
      </c>
    </row>
    <row r="181" spans="1:9">
      <c r="A181" t="s">
        <v>60</v>
      </c>
      <c r="B181" t="s">
        <v>518</v>
      </c>
      <c r="C181" t="s">
        <v>772</v>
      </c>
      <c r="D181" t="str">
        <f t="shared" si="14"/>
        <v>acfr:TaxesReceivableDelinquentPersonalPropertyModifiedAccrual</v>
      </c>
      <c r="E181" t="s">
        <v>1943</v>
      </c>
      <c r="F181" t="str">
        <f t="shared" si="10"/>
        <v>acfr:InventoryAndPrepaidItemsModifiedAccrual</v>
      </c>
      <c r="G181" t="str">
        <f t="shared" si="11"/>
        <v>Exists</v>
      </c>
      <c r="H181" t="str">
        <f t="shared" si="12"/>
        <v>acfr:TaxesReceivableDelinquentPersonalPropertyModifiedAccrual</v>
      </c>
      <c r="I181" t="str">
        <f t="shared" si="13"/>
        <v>Doesn't Exist</v>
      </c>
    </row>
    <row r="182" spans="1:9">
      <c r="A182" t="s">
        <v>60</v>
      </c>
      <c r="B182" t="s">
        <v>517</v>
      </c>
      <c r="C182" t="s">
        <v>773</v>
      </c>
      <c r="D182" t="str">
        <f t="shared" si="14"/>
        <v>acfr:TaxesReceivableDelinquentRealPropertyModifiedAccrual</v>
      </c>
      <c r="E182" t="s">
        <v>1944</v>
      </c>
      <c r="F182" t="str">
        <f t="shared" si="10"/>
        <v>acfr:TravelAdvancesReceivableModifiedAccrual</v>
      </c>
      <c r="G182" t="str">
        <f t="shared" si="11"/>
        <v>Exists</v>
      </c>
      <c r="H182" t="str">
        <f t="shared" si="12"/>
        <v>acfr:TaxesReceivableDelinquentRealPropertyModifiedAccrual</v>
      </c>
      <c r="I182" t="str">
        <f t="shared" si="13"/>
        <v>Doesn't Exist</v>
      </c>
    </row>
    <row r="183" spans="1:9">
      <c r="A183" t="s">
        <v>60</v>
      </c>
      <c r="B183" t="s">
        <v>515</v>
      </c>
      <c r="C183" t="s">
        <v>774</v>
      </c>
      <c r="D183" t="str">
        <f t="shared" si="14"/>
        <v>acfr:TaxesReceivablePersonalPropertyCurrentLevyModifiedAccrual</v>
      </c>
      <c r="E183" t="s">
        <v>1945</v>
      </c>
      <c r="F183" t="str">
        <f t="shared" si="10"/>
        <v>acfr:CourtOrdersReceivableModifiedAccrual</v>
      </c>
      <c r="G183" t="str">
        <f t="shared" si="11"/>
        <v>Exists</v>
      </c>
      <c r="H183" t="str">
        <f t="shared" si="12"/>
        <v>acfr:TaxesReceivablePersonalPropertyCurrentLevyModifiedAccrual</v>
      </c>
      <c r="I183" t="str">
        <f t="shared" si="13"/>
        <v>Exists</v>
      </c>
    </row>
    <row r="184" spans="1:9">
      <c r="A184" t="s">
        <v>60</v>
      </c>
      <c r="B184" t="s">
        <v>516</v>
      </c>
      <c r="C184" t="s">
        <v>775</v>
      </c>
      <c r="D184" t="str">
        <f t="shared" si="14"/>
        <v>acfr:TaxesReceivableRealPropertyCurrentLevyModifiedAccrual</v>
      </c>
      <c r="E184" t="s">
        <v>1946</v>
      </c>
      <c r="F184" t="str">
        <f t="shared" si="10"/>
        <v>acfr:ServiceFeesReceivableModifiedAccrual</v>
      </c>
      <c r="G184" t="str">
        <f t="shared" si="11"/>
        <v>Exists</v>
      </c>
      <c r="H184" t="str">
        <f t="shared" si="12"/>
        <v>acfr:TaxesReceivableRealPropertyCurrentLevyModifiedAccrual</v>
      </c>
      <c r="I184" t="str">
        <f t="shared" si="13"/>
        <v>Exists</v>
      </c>
    </row>
    <row r="185" spans="1:9">
      <c r="A185" t="s">
        <v>60</v>
      </c>
      <c r="B185" t="s">
        <v>82</v>
      </c>
      <c r="C185" t="s">
        <v>776</v>
      </c>
      <c r="D185" t="str">
        <f t="shared" si="14"/>
        <v>acfr:TenantAccountsReceivableModifiedAccrual</v>
      </c>
      <c r="E185" t="s">
        <v>1947</v>
      </c>
      <c r="F185" t="str">
        <f t="shared" si="10"/>
        <v>acfr:ForfeitureCertificateRecordingFeesReceivableModifiedAccrual</v>
      </c>
      <c r="G185" t="str">
        <f t="shared" si="11"/>
        <v>Doesn't Exist</v>
      </c>
      <c r="H185" t="str">
        <f t="shared" si="12"/>
        <v/>
      </c>
      <c r="I185" t="str">
        <f t="shared" si="13"/>
        <v>Exists</v>
      </c>
    </row>
    <row r="186" spans="1:9">
      <c r="A186" t="s">
        <v>60</v>
      </c>
      <c r="B186" t="s">
        <v>83</v>
      </c>
      <c r="C186" t="s">
        <v>777</v>
      </c>
      <c r="D186" t="str">
        <f t="shared" si="14"/>
        <v>acfr:TenantAccountsReceivableAllowanceModifiedAccrual</v>
      </c>
      <c r="E186" t="s">
        <v>1948</v>
      </c>
      <c r="F186" t="str">
        <f t="shared" si="10"/>
        <v>acfr:LocalUnitShareOfAssessmentImprovementCostsReceivableModifiedAccrual</v>
      </c>
      <c r="G186" t="str">
        <f t="shared" si="11"/>
        <v>Doesn't Exist</v>
      </c>
      <c r="H186" t="str">
        <f t="shared" si="12"/>
        <v/>
      </c>
      <c r="I186" t="str">
        <f t="shared" si="13"/>
        <v>Exists</v>
      </c>
    </row>
    <row r="187" spans="1:9">
      <c r="A187" t="s">
        <v>60</v>
      </c>
      <c r="B187" t="s">
        <v>84</v>
      </c>
      <c r="C187" t="s">
        <v>778</v>
      </c>
      <c r="D187" t="str">
        <f t="shared" si="14"/>
        <v>acfr:TenantAccountsReceivableNetOfAllowancesModifiedAccrual</v>
      </c>
      <c r="E187" t="s">
        <v>1949</v>
      </c>
      <c r="F187" t="str">
        <f t="shared" si="10"/>
        <v>acfr:AssetsHeldForSaleModifiedAccrual</v>
      </c>
      <c r="G187" t="str">
        <f t="shared" si="11"/>
        <v>Doesn't Exist</v>
      </c>
      <c r="H187" t="str">
        <f t="shared" si="12"/>
        <v/>
      </c>
      <c r="I187" t="str">
        <f t="shared" si="13"/>
        <v>Exists</v>
      </c>
    </row>
    <row r="188" spans="1:9">
      <c r="A188" t="s">
        <v>60</v>
      </c>
      <c r="B188" t="s">
        <v>68</v>
      </c>
      <c r="C188" t="s">
        <v>779</v>
      </c>
      <c r="D188" t="str">
        <f t="shared" si="14"/>
        <v>acfr:TimberRightsModifiedAccrual</v>
      </c>
      <c r="E188" t="s">
        <v>1950</v>
      </c>
      <c r="F188" t="str">
        <f t="shared" si="10"/>
        <v>acfr:AdvancesToOtherFundsModifiedAccrual</v>
      </c>
      <c r="G188" t="str">
        <f t="shared" si="11"/>
        <v>Doesn't Exist</v>
      </c>
      <c r="H188" t="str">
        <f t="shared" si="12"/>
        <v/>
      </c>
      <c r="I188" t="str">
        <f t="shared" si="13"/>
        <v>Exists</v>
      </c>
    </row>
    <row r="189" spans="1:9">
      <c r="A189" t="s">
        <v>60</v>
      </c>
      <c r="B189" t="s">
        <v>76</v>
      </c>
      <c r="C189" t="s">
        <v>780</v>
      </c>
      <c r="D189" t="str">
        <f t="shared" si="14"/>
        <v>acfr:TradeReceivableModifiedAccrual</v>
      </c>
      <c r="E189" t="s">
        <v>1951</v>
      </c>
      <c r="F189" t="str">
        <f t="shared" si="10"/>
        <v>acfr:AdvancesToOtherGovernmentsModifiedAccrual</v>
      </c>
      <c r="G189" t="str">
        <f t="shared" si="11"/>
        <v>Doesn't Exist</v>
      </c>
      <c r="H189" t="str">
        <f t="shared" si="12"/>
        <v/>
      </c>
      <c r="I189" t="str">
        <f t="shared" si="13"/>
        <v>Exists</v>
      </c>
    </row>
    <row r="190" spans="1:9">
      <c r="A190" t="s">
        <v>60</v>
      </c>
      <c r="B190" t="s">
        <v>77</v>
      </c>
      <c r="C190" t="s">
        <v>781</v>
      </c>
      <c r="D190" t="str">
        <f t="shared" si="14"/>
        <v>acfr:TradeReceivableAllowanceModifiedAccrual</v>
      </c>
      <c r="E190" t="s">
        <v>1952</v>
      </c>
      <c r="F190" t="str">
        <f t="shared" si="10"/>
        <v>acfr:AdvancesToComponentUnitModifiedAccrual</v>
      </c>
      <c r="G190" t="str">
        <f t="shared" si="11"/>
        <v>Doesn't Exist</v>
      </c>
      <c r="H190" t="str">
        <f t="shared" si="12"/>
        <v/>
      </c>
      <c r="I190" t="str">
        <f t="shared" si="13"/>
        <v>Exists</v>
      </c>
    </row>
    <row r="191" spans="1:9">
      <c r="A191" t="s">
        <v>60</v>
      </c>
      <c r="B191" t="s">
        <v>78</v>
      </c>
      <c r="C191" t="s">
        <v>782</v>
      </c>
      <c r="D191" t="str">
        <f t="shared" si="14"/>
        <v>acfr:TradeReceivableNetOfAllowanceModifiedAccrual</v>
      </c>
      <c r="E191" t="s">
        <v>1953</v>
      </c>
      <c r="F191" t="str">
        <f t="shared" si="10"/>
        <v>acfr:SecuritiesLendingCollateralAssetsModifiedAccrual</v>
      </c>
      <c r="G191" t="str">
        <f t="shared" si="11"/>
        <v>Doesn't Exist</v>
      </c>
      <c r="H191" t="str">
        <f t="shared" si="12"/>
        <v/>
      </c>
      <c r="I191" t="str">
        <f t="shared" si="13"/>
        <v>Exists</v>
      </c>
    </row>
    <row r="192" spans="1:9">
      <c r="A192" t="s">
        <v>60</v>
      </c>
      <c r="B192" t="s">
        <v>69</v>
      </c>
      <c r="C192" t="s">
        <v>783</v>
      </c>
      <c r="D192" t="str">
        <f t="shared" si="14"/>
        <v>acfr:TrademarksModifiedAccrual</v>
      </c>
      <c r="E192" t="s">
        <v>1954</v>
      </c>
      <c r="F192" t="str">
        <f t="shared" si="10"/>
        <v>acfr:InvestmentsInJointVenturesModifiedAccrual</v>
      </c>
      <c r="G192" t="str">
        <f t="shared" si="11"/>
        <v>Doesn't Exist</v>
      </c>
      <c r="H192" t="str">
        <f t="shared" si="12"/>
        <v/>
      </c>
      <c r="I192" t="str">
        <f t="shared" si="13"/>
        <v>Exists</v>
      </c>
    </row>
    <row r="193" spans="1:9">
      <c r="A193" t="s">
        <v>60</v>
      </c>
      <c r="B193" t="s">
        <v>91</v>
      </c>
      <c r="C193" t="s">
        <v>784</v>
      </c>
      <c r="D193" t="str">
        <f t="shared" si="14"/>
        <v>acfr:TuitionAndFeesAllowancesModifiedAccrual</v>
      </c>
      <c r="E193" t="s">
        <v>1955</v>
      </c>
      <c r="F193" t="str">
        <f t="shared" si="10"/>
        <v>acfr:InvestmentsOfSurplusFundsModifiedAccrual</v>
      </c>
      <c r="G193" t="str">
        <f t="shared" si="11"/>
        <v>Exists</v>
      </c>
      <c r="H193" t="str">
        <f t="shared" si="12"/>
        <v>acfr:TuitionAndFeesAllowancesModifiedAccrual</v>
      </c>
      <c r="I193" t="str">
        <f t="shared" si="13"/>
        <v>Exists</v>
      </c>
    </row>
    <row r="194" spans="1:9">
      <c r="A194" t="s">
        <v>60</v>
      </c>
      <c r="B194" t="s">
        <v>90</v>
      </c>
      <c r="C194" t="s">
        <v>785</v>
      </c>
      <c r="D194" t="str">
        <f t="shared" si="14"/>
        <v>acfr:TuitionAndFeesReceivableModifiedAccrual</v>
      </c>
      <c r="E194" t="s">
        <v>1956</v>
      </c>
      <c r="F194" t="str">
        <f t="shared" si="10"/>
        <v>acfr:LongTermContractsReceivableModifiedAccrual</v>
      </c>
      <c r="G194" t="str">
        <f t="shared" si="11"/>
        <v>Exists</v>
      </c>
      <c r="H194" t="str">
        <f t="shared" si="12"/>
        <v>acfr:TuitionAndFeesReceivableModifiedAccrual</v>
      </c>
      <c r="I194" t="str">
        <f t="shared" si="13"/>
        <v>Exists</v>
      </c>
    </row>
    <row r="195" spans="1:9">
      <c r="A195" t="s">
        <v>60</v>
      </c>
      <c r="B195" t="s">
        <v>92</v>
      </c>
      <c r="C195" t="s">
        <v>786</v>
      </c>
      <c r="D195" t="str">
        <f t="shared" si="14"/>
        <v>acfr:TuitionAndFeesReceivableNetOfAllowanceModifiedAccrual</v>
      </c>
      <c r="E195" t="s">
        <v>1957</v>
      </c>
      <c r="F195" t="str">
        <f t="shared" ref="F195:F258" si="15">"acfr:"&amp;E195</f>
        <v>acfr:DerivativeInstrumentsAssetsModifiedAccrual</v>
      </c>
      <c r="G195" t="str">
        <f t="shared" ref="G195:G240" si="16">IF(COUNTIF(F:F, D195) &gt; 0, "Exists", "Doesn't Exist")</f>
        <v>Exists</v>
      </c>
      <c r="H195" t="str">
        <f t="shared" ref="H195:H258" si="17">IF(G195="Exists", D195, "")</f>
        <v>acfr:TuitionAndFeesReceivableNetOfAllowanceModifiedAccrual</v>
      </c>
      <c r="I195" t="str">
        <f t="shared" ref="I195:I258" si="18">IF(COUNTIF(D:D, F195) &gt; 0, "Exists", "Doesn't Exist")</f>
        <v>Doesn't Exist</v>
      </c>
    </row>
    <row r="196" spans="1:9">
      <c r="A196" t="s">
        <v>60</v>
      </c>
      <c r="B196" t="s">
        <v>395</v>
      </c>
      <c r="C196" t="s">
        <v>787</v>
      </c>
      <c r="D196" t="str">
        <f t="shared" ref="D196:D259" si="19">C196&amp;"ModifiedAccrual"</f>
        <v>acfr:UnamortizedPremiumOnBondsPrincipalDueWithinOneYearModifiedAccrual</v>
      </c>
      <c r="E196" t="s">
        <v>1958</v>
      </c>
      <c r="F196" t="str">
        <f t="shared" si="15"/>
        <v>acfr:LeaseAssetsRightOfUseModifiedAccrual</v>
      </c>
      <c r="G196" t="str">
        <f t="shared" si="16"/>
        <v>Doesn't Exist</v>
      </c>
      <c r="H196" t="str">
        <f t="shared" si="17"/>
        <v/>
      </c>
      <c r="I196" t="str">
        <f t="shared" si="18"/>
        <v>Exists</v>
      </c>
    </row>
    <row r="197" spans="1:9">
      <c r="A197" t="s">
        <v>60</v>
      </c>
      <c r="B197" t="s">
        <v>112</v>
      </c>
      <c r="C197" t="s">
        <v>788</v>
      </c>
      <c r="D197" t="str">
        <f t="shared" si="19"/>
        <v>acfr:UnbilledRevenueModifiedAccrual</v>
      </c>
      <c r="E197" t="s">
        <v>1959</v>
      </c>
      <c r="F197" t="str">
        <f t="shared" si="15"/>
        <v>acfr:LeasesAccumulatedAmortizationModifiedAccrual</v>
      </c>
      <c r="G197" t="str">
        <f t="shared" si="16"/>
        <v>Doesn't Exist</v>
      </c>
      <c r="H197" t="str">
        <f t="shared" si="17"/>
        <v/>
      </c>
      <c r="I197" t="str">
        <f t="shared" si="18"/>
        <v>Exists</v>
      </c>
    </row>
    <row r="198" spans="1:9">
      <c r="A198" t="s">
        <v>60</v>
      </c>
      <c r="B198" t="s">
        <v>392</v>
      </c>
      <c r="C198" t="s">
        <v>789</v>
      </c>
      <c r="D198" t="str">
        <f t="shared" si="19"/>
        <v>acfr:UninsuredClaimLiabilityCurrentPortionModifiedAccrual</v>
      </c>
      <c r="E198" t="s">
        <v>1960</v>
      </c>
      <c r="F198" t="str">
        <f t="shared" si="15"/>
        <v>acfr:OtherRestrictedAssetsModifiedAccrual</v>
      </c>
      <c r="G198" t="str">
        <f t="shared" si="16"/>
        <v>Doesn't Exist</v>
      </c>
      <c r="H198" t="str">
        <f t="shared" si="17"/>
        <v/>
      </c>
      <c r="I198" t="str">
        <f t="shared" si="18"/>
        <v>Exists</v>
      </c>
    </row>
    <row r="199" spans="1:9">
      <c r="A199" t="s">
        <v>60</v>
      </c>
      <c r="B199" t="s">
        <v>403</v>
      </c>
      <c r="C199" t="s">
        <v>790</v>
      </c>
      <c r="D199" t="str">
        <f t="shared" si="19"/>
        <v>acfr:UnlimitedTaxBondsPrincipalDueWithinOneYearModifiedAccrual</v>
      </c>
      <c r="E199" t="s">
        <v>1961</v>
      </c>
      <c r="F199" t="str">
        <f t="shared" si="15"/>
        <v>acfr:RestrictedAssetsModifiedAccrual</v>
      </c>
      <c r="G199" t="str">
        <f t="shared" si="16"/>
        <v>Doesn't Exist</v>
      </c>
      <c r="H199" t="str">
        <f t="shared" si="17"/>
        <v/>
      </c>
      <c r="I199" t="str">
        <f t="shared" si="18"/>
        <v>Exists</v>
      </c>
    </row>
    <row r="200" spans="1:9">
      <c r="A200" t="s">
        <v>60</v>
      </c>
      <c r="B200" t="s">
        <v>136</v>
      </c>
      <c r="C200" t="s">
        <v>791</v>
      </c>
      <c r="D200" t="str">
        <f t="shared" si="19"/>
        <v>acfr:UtilitiesAndWaterReceivableModifiedAccrual</v>
      </c>
      <c r="E200" t="s">
        <v>1962</v>
      </c>
      <c r="F200" t="str">
        <f t="shared" si="15"/>
        <v>acfr:ConstructionInProgressModifiedAccrual</v>
      </c>
      <c r="G200" t="str">
        <f t="shared" si="16"/>
        <v>Doesn't Exist</v>
      </c>
      <c r="H200" t="str">
        <f t="shared" si="17"/>
        <v/>
      </c>
      <c r="I200" t="str">
        <f t="shared" si="18"/>
        <v>Exists</v>
      </c>
    </row>
    <row r="201" spans="1:9">
      <c r="A201" t="s">
        <v>60</v>
      </c>
      <c r="B201" t="s">
        <v>138</v>
      </c>
      <c r="C201" t="s">
        <v>792</v>
      </c>
      <c r="D201" t="str">
        <f t="shared" si="19"/>
        <v>acfr:UtilitiesAndWaterReceivableAllowanceModifiedAccrual</v>
      </c>
      <c r="E201" t="s">
        <v>1963</v>
      </c>
      <c r="F201" t="str">
        <f t="shared" si="15"/>
        <v>acfr:RegulatoryAssetsModifiedAccrual</v>
      </c>
      <c r="G201" t="str">
        <f t="shared" si="16"/>
        <v>Doesn't Exist</v>
      </c>
      <c r="H201" t="str">
        <f t="shared" si="17"/>
        <v/>
      </c>
      <c r="I201" t="str">
        <f t="shared" si="18"/>
        <v>Doesn't Exist</v>
      </c>
    </row>
    <row r="202" spans="1:9">
      <c r="A202" t="s">
        <v>60</v>
      </c>
      <c r="B202" t="s">
        <v>139</v>
      </c>
      <c r="C202" t="s">
        <v>793</v>
      </c>
      <c r="D202" t="str">
        <f t="shared" si="19"/>
        <v>acfr:UtilitiesAndWaterReceivableNetOfAllowanceModifiedAccrual</v>
      </c>
      <c r="E202" t="s">
        <v>1964</v>
      </c>
      <c r="F202" t="str">
        <f t="shared" si="15"/>
        <v>acfr:NetPensionAssetModifiedAccrual</v>
      </c>
      <c r="G202" t="str">
        <f t="shared" si="16"/>
        <v>Doesn't Exist</v>
      </c>
      <c r="H202" t="str">
        <f t="shared" si="17"/>
        <v/>
      </c>
      <c r="I202" t="str">
        <f t="shared" si="18"/>
        <v>Exists</v>
      </c>
    </row>
    <row r="203" spans="1:9">
      <c r="A203" t="s">
        <v>60</v>
      </c>
      <c r="B203" t="s">
        <v>410</v>
      </c>
      <c r="C203" t="s">
        <v>794</v>
      </c>
      <c r="D203" t="str">
        <f t="shared" si="19"/>
        <v>acfr:VestedEmployeeBenefitsPayableDueWithinOneYearModifiedAccrual</v>
      </c>
      <c r="E203" t="s">
        <v>1965</v>
      </c>
      <c r="F203" t="str">
        <f t="shared" si="15"/>
        <v>acfr:NetOPEBAssetModifiedAccrual</v>
      </c>
      <c r="G203" t="str">
        <f t="shared" si="16"/>
        <v>Doesn't Exist</v>
      </c>
      <c r="H203" t="str">
        <f t="shared" si="17"/>
        <v/>
      </c>
      <c r="I203" t="str">
        <f t="shared" si="18"/>
        <v>Exists</v>
      </c>
    </row>
    <row r="204" spans="1:9">
      <c r="A204" t="s">
        <v>60</v>
      </c>
      <c r="B204" t="s">
        <v>70</v>
      </c>
      <c r="C204" t="s">
        <v>795</v>
      </c>
      <c r="D204" t="str">
        <f t="shared" si="19"/>
        <v>acfr:WaterRightsModifiedAccrual</v>
      </c>
      <c r="E204" t="s">
        <v>1966</v>
      </c>
      <c r="F204" t="str">
        <f t="shared" si="15"/>
        <v>acfr:UnamortizedDiscountsOnBondsSoldByLocalUnitModifiedAccrual</v>
      </c>
      <c r="G204" t="str">
        <f t="shared" si="16"/>
        <v>Doesn't Exist</v>
      </c>
      <c r="H204" t="str">
        <f t="shared" si="17"/>
        <v/>
      </c>
      <c r="I204" t="str">
        <f t="shared" si="18"/>
        <v>Exists</v>
      </c>
    </row>
    <row r="205" spans="1:9">
      <c r="A205" t="s">
        <v>61</v>
      </c>
      <c r="B205" t="s">
        <v>443</v>
      </c>
      <c r="C205" t="s">
        <v>27</v>
      </c>
      <c r="D205" t="str">
        <f t="shared" si="19"/>
        <v>acfr:AccountsPayableModifiedAccrual</v>
      </c>
      <c r="E205" t="s">
        <v>1967</v>
      </c>
      <c r="F205" t="str">
        <f t="shared" si="15"/>
        <v>acfr:OtherAssetsModifiedAccrual</v>
      </c>
      <c r="G205" t="str">
        <f t="shared" si="16"/>
        <v>Exists</v>
      </c>
      <c r="H205" t="str">
        <f t="shared" si="17"/>
        <v>acfr:AccountsPayableModifiedAccrual</v>
      </c>
      <c r="I205" t="str">
        <f t="shared" si="18"/>
        <v>Exists</v>
      </c>
    </row>
    <row r="206" spans="1:9">
      <c r="A206" t="s">
        <v>61</v>
      </c>
      <c r="B206" t="s">
        <v>526</v>
      </c>
      <c r="C206" t="s">
        <v>796</v>
      </c>
      <c r="D206" t="str">
        <f t="shared" si="19"/>
        <v>acfr:AccountsPayableAndAccruedLiabilitiesModifiedAccrual</v>
      </c>
      <c r="E206" t="s">
        <v>1968</v>
      </c>
      <c r="F206" t="str">
        <f t="shared" si="15"/>
        <v>acfr:AssetsModifiedAccrual</v>
      </c>
      <c r="G206" t="str">
        <f t="shared" si="16"/>
        <v>Doesn't Exist</v>
      </c>
      <c r="H206" t="str">
        <f t="shared" si="17"/>
        <v/>
      </c>
      <c r="I206" t="str">
        <f t="shared" si="18"/>
        <v>Doesn't Exist</v>
      </c>
    </row>
    <row r="207" spans="1:9">
      <c r="A207" t="s">
        <v>61</v>
      </c>
      <c r="B207" t="s">
        <v>175</v>
      </c>
      <c r="C207" t="s">
        <v>797</v>
      </c>
      <c r="D207" t="str">
        <f t="shared" si="19"/>
        <v>acfr:AccountsPayableNoncurrentPayableFromRestrictedAssetsModifiedAccrual</v>
      </c>
      <c r="E207" t="s">
        <v>1969</v>
      </c>
      <c r="F207" t="str">
        <f t="shared" si="15"/>
        <v>acfr:DeferredOutflowsOfResourcesAbstract</v>
      </c>
      <c r="G207" t="str">
        <f t="shared" si="16"/>
        <v>Doesn't Exist</v>
      </c>
      <c r="H207" t="str">
        <f t="shared" si="17"/>
        <v/>
      </c>
      <c r="I207" t="str">
        <f t="shared" si="18"/>
        <v>Doesn't Exist</v>
      </c>
    </row>
    <row r="208" spans="1:9">
      <c r="A208" t="s">
        <v>61</v>
      </c>
      <c r="B208" t="s">
        <v>323</v>
      </c>
      <c r="C208" t="s">
        <v>798</v>
      </c>
      <c r="D208" t="str">
        <f t="shared" si="19"/>
        <v>acfr:AccountsPayablePayableFromRestrictedAssetsModifiedAccrual</v>
      </c>
      <c r="E208" t="s">
        <v>1970</v>
      </c>
      <c r="F208" t="str">
        <f t="shared" si="15"/>
        <v>acfr:OtherDeferredOutflowsOfResourcesModifiedAccrual</v>
      </c>
      <c r="G208" t="str">
        <f t="shared" si="16"/>
        <v>Doesn't Exist</v>
      </c>
      <c r="H208" t="str">
        <f t="shared" si="17"/>
        <v/>
      </c>
      <c r="I208" t="str">
        <f t="shared" si="18"/>
        <v>Exists</v>
      </c>
    </row>
    <row r="209" spans="1:9">
      <c r="A209" t="s">
        <v>61</v>
      </c>
      <c r="B209" t="s">
        <v>571</v>
      </c>
      <c r="C209" t="s">
        <v>799</v>
      </c>
      <c r="D209" t="str">
        <f t="shared" si="19"/>
        <v>acfr:AccruedConnectionFeesModifiedAccrual</v>
      </c>
      <c r="E209" t="s">
        <v>1971</v>
      </c>
      <c r="F209" t="str">
        <f t="shared" si="15"/>
        <v>acfr:DeferredOutflowsOfResourcesModifiedAccrual</v>
      </c>
      <c r="G209" t="str">
        <f t="shared" si="16"/>
        <v>Doesn't Exist</v>
      </c>
      <c r="H209" t="str">
        <f t="shared" si="17"/>
        <v/>
      </c>
      <c r="I209" t="str">
        <f t="shared" si="18"/>
        <v>Exists</v>
      </c>
    </row>
    <row r="210" spans="1:9">
      <c r="A210" t="s">
        <v>61</v>
      </c>
      <c r="B210" t="s">
        <v>572</v>
      </c>
      <c r="C210" t="s">
        <v>800</v>
      </c>
      <c r="D210" t="str">
        <f t="shared" si="19"/>
        <v>acfr:AccruedExpensesPayableModifiedAccrual</v>
      </c>
      <c r="E210" t="s">
        <v>1972</v>
      </c>
      <c r="F210" t="str">
        <f t="shared" si="15"/>
        <v>acfr:AssetsAndDeferredOutflowsOfResourcesModifiedAccrual</v>
      </c>
      <c r="G210" t="str">
        <f t="shared" si="16"/>
        <v>Exists</v>
      </c>
      <c r="H210" t="str">
        <f t="shared" si="17"/>
        <v>acfr:AccruedExpensesPayableModifiedAccrual</v>
      </c>
      <c r="I210" t="str">
        <f t="shared" si="18"/>
        <v>Doesn't Exist</v>
      </c>
    </row>
    <row r="211" spans="1:9">
      <c r="A211" t="s">
        <v>61</v>
      </c>
      <c r="B211" t="s">
        <v>263</v>
      </c>
      <c r="C211" t="s">
        <v>801</v>
      </c>
      <c r="D211" t="str">
        <f t="shared" si="19"/>
        <v>acfr:AccruedInterestAndPenaltiesModifiedAccrual</v>
      </c>
      <c r="E211" t="s">
        <v>1973</v>
      </c>
      <c r="F211" t="str">
        <f t="shared" si="15"/>
        <v>acfr:LiabilitiesAbstract</v>
      </c>
      <c r="G211" t="str">
        <f t="shared" si="16"/>
        <v>Doesn't Exist</v>
      </c>
      <c r="H211" t="str">
        <f t="shared" si="17"/>
        <v/>
      </c>
      <c r="I211" t="str">
        <f t="shared" si="18"/>
        <v>Doesn't Exist</v>
      </c>
    </row>
    <row r="212" spans="1:9">
      <c r="A212" t="s">
        <v>61</v>
      </c>
      <c r="B212" t="s">
        <v>528</v>
      </c>
      <c r="C212" t="s">
        <v>802</v>
      </c>
      <c r="D212" t="str">
        <f t="shared" si="19"/>
        <v>acfr:AccruedInterestPayableModifiedAccrual</v>
      </c>
      <c r="E212" t="s">
        <v>1974</v>
      </c>
      <c r="F212" t="str">
        <f t="shared" si="15"/>
        <v>acfr:CashOverdraftModifiedAccrual</v>
      </c>
      <c r="G212" t="str">
        <f t="shared" si="16"/>
        <v>Exists</v>
      </c>
      <c r="H212" t="str">
        <f t="shared" si="17"/>
        <v>acfr:AccruedInterestPayableModifiedAccrual</v>
      </c>
      <c r="I212" t="str">
        <f t="shared" si="18"/>
        <v>Doesn't Exist</v>
      </c>
    </row>
    <row r="213" spans="1:9">
      <c r="A213" t="s">
        <v>61</v>
      </c>
      <c r="B213" t="s">
        <v>317</v>
      </c>
      <c r="C213" t="s">
        <v>803</v>
      </c>
      <c r="D213" t="str">
        <f t="shared" si="19"/>
        <v>acfr:AccruedInterestPayableFromRestrictedAssetsModifiedAccrual</v>
      </c>
      <c r="E213" t="s">
        <v>1975</v>
      </c>
      <c r="F213" t="str">
        <f t="shared" si="15"/>
        <v>acfr:AccountsPayableModifiedAccrual</v>
      </c>
      <c r="G213" t="str">
        <f t="shared" si="16"/>
        <v>Doesn't Exist</v>
      </c>
      <c r="H213" t="str">
        <f t="shared" si="17"/>
        <v/>
      </c>
      <c r="I213" t="str">
        <f t="shared" si="18"/>
        <v>Exists</v>
      </c>
    </row>
    <row r="214" spans="1:9">
      <c r="A214" t="s">
        <v>61</v>
      </c>
      <c r="B214" t="s">
        <v>574</v>
      </c>
      <c r="C214" t="s">
        <v>804</v>
      </c>
      <c r="D214" t="str">
        <f t="shared" si="19"/>
        <v>acfr:AccruedLiabilitiesModifiedAccrual</v>
      </c>
      <c r="E214" t="s">
        <v>1976</v>
      </c>
      <c r="F214" t="str">
        <f t="shared" si="15"/>
        <v>acfr:DrainOrdersPayableModifiedAccrual</v>
      </c>
      <c r="G214" t="str">
        <f t="shared" si="16"/>
        <v>Exists</v>
      </c>
      <c r="H214" t="str">
        <f t="shared" si="17"/>
        <v>acfr:AccruedLiabilitiesModifiedAccrual</v>
      </c>
      <c r="I214" t="str">
        <f t="shared" si="18"/>
        <v>Exists</v>
      </c>
    </row>
    <row r="215" spans="1:9">
      <c r="A215" t="s">
        <v>61</v>
      </c>
      <c r="B215" t="s">
        <v>489</v>
      </c>
      <c r="C215" t="s">
        <v>805</v>
      </c>
      <c r="D215" t="str">
        <f t="shared" si="19"/>
        <v>acfr:AccruedSickLeavePayableModifiedAccrual</v>
      </c>
      <c r="E215" t="s">
        <v>1977</v>
      </c>
      <c r="F215" t="str">
        <f t="shared" si="15"/>
        <v>acfr:BenefitsPayableModifiedAccrual</v>
      </c>
      <c r="G215" t="str">
        <f t="shared" si="16"/>
        <v>Doesn't Exist</v>
      </c>
      <c r="H215" t="str">
        <f t="shared" si="17"/>
        <v/>
      </c>
      <c r="I215" t="str">
        <f t="shared" si="18"/>
        <v>Doesn't Exist</v>
      </c>
    </row>
    <row r="216" spans="1:9">
      <c r="A216" t="s">
        <v>61</v>
      </c>
      <c r="B216" t="s">
        <v>570</v>
      </c>
      <c r="C216" t="s">
        <v>806</v>
      </c>
      <c r="D216" t="str">
        <f t="shared" si="19"/>
        <v>acfr:AccruedTuitionAndFeesModifiedAccrual</v>
      </c>
      <c r="E216" t="s">
        <v>1978</v>
      </c>
      <c r="F216" t="str">
        <f t="shared" si="15"/>
        <v>acfr:GrantsPayableModifiedAccrual</v>
      </c>
      <c r="G216" t="str">
        <f t="shared" si="16"/>
        <v>Exists</v>
      </c>
      <c r="H216" t="str">
        <f t="shared" si="17"/>
        <v>acfr:AccruedTuitionAndFeesModifiedAccrual</v>
      </c>
      <c r="I216" t="str">
        <f t="shared" si="18"/>
        <v>Exists</v>
      </c>
    </row>
    <row r="217" spans="1:9">
      <c r="A217" t="s">
        <v>61</v>
      </c>
      <c r="B217" t="s">
        <v>488</v>
      </c>
      <c r="C217" t="s">
        <v>807</v>
      </c>
      <c r="D217" t="str">
        <f t="shared" si="19"/>
        <v>acfr:AccruedVacationPayableModifiedAccrual</v>
      </c>
      <c r="E217" t="s">
        <v>1979</v>
      </c>
      <c r="F217" t="str">
        <f t="shared" si="15"/>
        <v>acfr:TaxesPayableModifiedAccrual</v>
      </c>
      <c r="G217" t="str">
        <f t="shared" si="16"/>
        <v>Exists</v>
      </c>
      <c r="H217" t="str">
        <f t="shared" si="17"/>
        <v>acfr:AccruedVacationPayableModifiedAccrual</v>
      </c>
      <c r="I217" t="str">
        <f t="shared" si="18"/>
        <v>Exists</v>
      </c>
    </row>
    <row r="218" spans="1:9">
      <c r="A218" t="s">
        <v>61</v>
      </c>
      <c r="B218" t="s">
        <v>568</v>
      </c>
      <c r="C218" t="s">
        <v>808</v>
      </c>
      <c r="D218" t="str">
        <f t="shared" si="19"/>
        <v>acfr:AccruedWagesAndRelatedLiabilitiesPayableModifiedAccrual</v>
      </c>
      <c r="E218" t="s">
        <v>1980</v>
      </c>
      <c r="F218" t="str">
        <f t="shared" si="15"/>
        <v>acfr:PayrollDeductionsPayableModifiedAccrual</v>
      </c>
      <c r="G218" t="str">
        <f t="shared" si="16"/>
        <v>Exists</v>
      </c>
      <c r="H218" t="str">
        <f t="shared" si="17"/>
        <v>acfr:AccruedWagesAndRelatedLiabilitiesPayableModifiedAccrual</v>
      </c>
      <c r="I218" t="str">
        <f t="shared" si="18"/>
        <v>Exists</v>
      </c>
    </row>
    <row r="219" spans="1:9">
      <c r="A219" t="s">
        <v>61</v>
      </c>
      <c r="B219" t="s">
        <v>569</v>
      </c>
      <c r="C219" t="s">
        <v>29</v>
      </c>
      <c r="D219" t="str">
        <f t="shared" si="19"/>
        <v>acfr:AccruedWagesPayableModifiedAccrual</v>
      </c>
      <c r="E219" t="s">
        <v>1981</v>
      </c>
      <c r="F219" t="str">
        <f t="shared" si="15"/>
        <v>acfr:AnnuitiesPayableModifiedAccrual</v>
      </c>
      <c r="G219" t="str">
        <f t="shared" si="16"/>
        <v>Exists</v>
      </c>
      <c r="H219" t="str">
        <f t="shared" si="17"/>
        <v>acfr:AccruedWagesPayableModifiedAccrual</v>
      </c>
      <c r="I219" t="str">
        <f t="shared" si="18"/>
        <v>Exists</v>
      </c>
    </row>
    <row r="220" spans="1:9">
      <c r="A220" t="s">
        <v>61</v>
      </c>
      <c r="B220" t="s">
        <v>434</v>
      </c>
      <c r="C220" t="s">
        <v>809</v>
      </c>
      <c r="D220" t="str">
        <f t="shared" si="19"/>
        <v>acfr:AdvancesCurrentModifiedAccrual</v>
      </c>
      <c r="E220" t="s">
        <v>1982</v>
      </c>
      <c r="F220" t="str">
        <f t="shared" si="15"/>
        <v>acfr:PenaltiesPayableModifiedAccrual</v>
      </c>
      <c r="G220" t="str">
        <f t="shared" si="16"/>
        <v>Doesn't Exist</v>
      </c>
      <c r="H220" t="str">
        <f t="shared" si="17"/>
        <v/>
      </c>
      <c r="I220" t="str">
        <f t="shared" si="18"/>
        <v>Exists</v>
      </c>
    </row>
    <row r="221" spans="1:9">
      <c r="A221" t="s">
        <v>61</v>
      </c>
      <c r="B221" t="s">
        <v>369</v>
      </c>
      <c r="C221" t="s">
        <v>810</v>
      </c>
      <c r="D221" t="str">
        <f t="shared" si="19"/>
        <v>acfr:AdvancesFromFederalGovernmentNoncurrentModifiedAccrual</v>
      </c>
      <c r="E221" t="s">
        <v>1983</v>
      </c>
      <c r="F221" t="str">
        <f t="shared" si="15"/>
        <v>acfr:InterGovernmentalPayableModifiedAccrual</v>
      </c>
      <c r="G221" t="str">
        <f t="shared" si="16"/>
        <v>Exists</v>
      </c>
      <c r="H221" t="str">
        <f t="shared" si="17"/>
        <v>acfr:AdvancesFromFederalGovernmentNoncurrentModifiedAccrual</v>
      </c>
      <c r="I221" t="str">
        <f t="shared" si="18"/>
        <v>Doesn't Exist</v>
      </c>
    </row>
    <row r="222" spans="1:9">
      <c r="A222" t="s">
        <v>61</v>
      </c>
      <c r="B222" t="s">
        <v>433</v>
      </c>
      <c r="C222" t="s">
        <v>811</v>
      </c>
      <c r="D222" t="str">
        <f t="shared" si="19"/>
        <v>acfr:AdvancesFromGrantorsModifiedAccrual</v>
      </c>
      <c r="E222" t="s">
        <v>1984</v>
      </c>
      <c r="F222" t="str">
        <f t="shared" si="15"/>
        <v>acfr:ClaimsAndJudgmentsPayableModifiedAccrual</v>
      </c>
      <c r="G222" t="str">
        <f t="shared" si="16"/>
        <v>Exists</v>
      </c>
      <c r="H222" t="str">
        <f t="shared" si="17"/>
        <v>acfr:AdvancesFromGrantorsModifiedAccrual</v>
      </c>
      <c r="I222" t="str">
        <f t="shared" si="18"/>
        <v>Doesn't Exist</v>
      </c>
    </row>
    <row r="223" spans="1:9">
      <c r="A223" t="s">
        <v>61</v>
      </c>
      <c r="B223" t="s">
        <v>431</v>
      </c>
      <c r="C223" t="s">
        <v>812</v>
      </c>
      <c r="D223" t="str">
        <f t="shared" si="19"/>
        <v>acfr:AdvancesFromOtherFundsModifiedAccrual</v>
      </c>
      <c r="E223" t="s">
        <v>1985</v>
      </c>
      <c r="F223" t="str">
        <f t="shared" si="15"/>
        <v>acfr:VouchersPayableModifiedAccrual</v>
      </c>
      <c r="G223" t="str">
        <f t="shared" si="16"/>
        <v>Exists</v>
      </c>
      <c r="H223" t="str">
        <f t="shared" si="17"/>
        <v>acfr:AdvancesFromOtherFundsModifiedAccrual</v>
      </c>
      <c r="I223" t="str">
        <f t="shared" si="18"/>
        <v>Exists</v>
      </c>
    </row>
    <row r="224" spans="1:9">
      <c r="A224" t="s">
        <v>61</v>
      </c>
      <c r="B224" t="s">
        <v>365</v>
      </c>
      <c r="C224" t="s">
        <v>813</v>
      </c>
      <c r="D224" t="str">
        <f t="shared" si="19"/>
        <v>acfr:AdvancesFromOtherFundsNoncurrentModifiedAccrual</v>
      </c>
      <c r="E224" t="s">
        <v>1986</v>
      </c>
      <c r="F224" t="str">
        <f t="shared" si="15"/>
        <v>acfr:ContractsPayableDueWithinOneYearModifiedAccrual</v>
      </c>
      <c r="G224" t="str">
        <f t="shared" si="16"/>
        <v>Doesn't Exist</v>
      </c>
      <c r="H224" t="str">
        <f t="shared" si="17"/>
        <v/>
      </c>
      <c r="I224" t="str">
        <f t="shared" si="18"/>
        <v>Exists</v>
      </c>
    </row>
    <row r="225" spans="1:9">
      <c r="A225" t="s">
        <v>61</v>
      </c>
      <c r="B225" t="s">
        <v>176</v>
      </c>
      <c r="C225" t="s">
        <v>814</v>
      </c>
      <c r="D225" t="str">
        <f t="shared" si="19"/>
        <v>acfr:AdvancesFromOtherFundsNoncurrentPayableFromRestrictedAssetsModifiedAccrual</v>
      </c>
      <c r="E225" t="s">
        <v>1987</v>
      </c>
      <c r="F225" t="str">
        <f t="shared" si="15"/>
        <v>acfr:PayablesForOthersModifiedAccrual</v>
      </c>
      <c r="G225" t="str">
        <f t="shared" si="16"/>
        <v>Doesn't Exist</v>
      </c>
      <c r="H225" t="str">
        <f t="shared" si="17"/>
        <v/>
      </c>
      <c r="I225" t="str">
        <f t="shared" si="18"/>
        <v>Doesn't Exist</v>
      </c>
    </row>
    <row r="226" spans="1:9">
      <c r="A226" t="s">
        <v>61</v>
      </c>
      <c r="B226" t="s">
        <v>326</v>
      </c>
      <c r="C226" t="s">
        <v>815</v>
      </c>
      <c r="D226" t="str">
        <f t="shared" si="19"/>
        <v>acfr:AdvancesFromOtherFundsPayableFromRestrictedAssetsModifiedAccrual</v>
      </c>
      <c r="E226" t="s">
        <v>1988</v>
      </c>
      <c r="F226" t="str">
        <f t="shared" si="15"/>
        <v>acfr:AccruedLiabilitiesAbstract</v>
      </c>
      <c r="G226" t="str">
        <f t="shared" si="16"/>
        <v>Doesn't Exist</v>
      </c>
      <c r="H226" t="str">
        <f t="shared" si="17"/>
        <v/>
      </c>
      <c r="I226" t="str">
        <f t="shared" si="18"/>
        <v>Doesn't Exist</v>
      </c>
    </row>
    <row r="227" spans="1:9">
      <c r="A227" t="s">
        <v>61</v>
      </c>
      <c r="B227" t="s">
        <v>432</v>
      </c>
      <c r="C227" t="s">
        <v>816</v>
      </c>
      <c r="D227" t="str">
        <f t="shared" si="19"/>
        <v>acfr:AdvancesFromOtherGovernmentsModifiedAccrual</v>
      </c>
      <c r="E227" t="s">
        <v>1989</v>
      </c>
      <c r="F227" t="str">
        <f t="shared" si="15"/>
        <v>acfr:AccruedPayrollTaxesModifiedAccrual</v>
      </c>
      <c r="G227" t="str">
        <f t="shared" si="16"/>
        <v>Doesn't Exist</v>
      </c>
      <c r="H227" t="str">
        <f t="shared" si="17"/>
        <v/>
      </c>
      <c r="I227" t="str">
        <f t="shared" si="18"/>
        <v>Doesn't Exist</v>
      </c>
    </row>
    <row r="228" spans="1:9">
      <c r="A228" t="s">
        <v>61</v>
      </c>
      <c r="B228" t="s">
        <v>366</v>
      </c>
      <c r="C228" t="s">
        <v>817</v>
      </c>
      <c r="D228" t="str">
        <f t="shared" si="19"/>
        <v>acfr:AdvancesFromOtherGovernmentsNoncurrentModifiedAccrual</v>
      </c>
      <c r="E228" t="s">
        <v>1990</v>
      </c>
      <c r="F228" t="str">
        <f t="shared" si="15"/>
        <v>acfr:AccruedBenefitsAndCompensationLongTermModifiedAccrual</v>
      </c>
      <c r="G228" t="str">
        <f t="shared" si="16"/>
        <v>Exists</v>
      </c>
      <c r="H228" t="str">
        <f t="shared" si="17"/>
        <v>acfr:AdvancesFromOtherGovernmentsNoncurrentModifiedAccrual</v>
      </c>
      <c r="I228" t="str">
        <f t="shared" si="18"/>
        <v>Doesn't Exist</v>
      </c>
    </row>
    <row r="229" spans="1:9">
      <c r="A229" t="s">
        <v>61</v>
      </c>
      <c r="B229" t="s">
        <v>367</v>
      </c>
      <c r="C229" t="s">
        <v>818</v>
      </c>
      <c r="D229" t="str">
        <f t="shared" si="19"/>
        <v>acfr:AdvancesFromPrimaryGovernmentNoncurrentModifiedAccrual</v>
      </c>
      <c r="E229" t="s">
        <v>1991</v>
      </c>
      <c r="F229" t="str">
        <f t="shared" si="15"/>
        <v>acfr:AccruedInterestPayableModifiedAccrual</v>
      </c>
      <c r="G229" t="str">
        <f t="shared" si="16"/>
        <v>Doesn't Exist</v>
      </c>
      <c r="H229" t="str">
        <f t="shared" si="17"/>
        <v/>
      </c>
      <c r="I229" t="str">
        <f t="shared" si="18"/>
        <v>Exists</v>
      </c>
    </row>
    <row r="230" spans="1:9">
      <c r="A230" t="s">
        <v>61</v>
      </c>
      <c r="B230" t="s">
        <v>368</v>
      </c>
      <c r="C230" t="s">
        <v>819</v>
      </c>
      <c r="D230" t="str">
        <f t="shared" si="19"/>
        <v>acfr:AdvancesFromStateNoncurrentModifiedAccrual</v>
      </c>
      <c r="E230" t="s">
        <v>1992</v>
      </c>
      <c r="F230" t="str">
        <f t="shared" si="15"/>
        <v>acfr:AccruedTuitionAndFeesModifiedAccrual</v>
      </c>
      <c r="G230" t="str">
        <f t="shared" si="16"/>
        <v>Exists</v>
      </c>
      <c r="H230" t="str">
        <f t="shared" si="17"/>
        <v>acfr:AdvancesFromStateNoncurrentModifiedAccrual</v>
      </c>
      <c r="I230" t="str">
        <f t="shared" si="18"/>
        <v>Exists</v>
      </c>
    </row>
    <row r="231" spans="1:9">
      <c r="A231" t="s">
        <v>61</v>
      </c>
      <c r="B231" t="s">
        <v>372</v>
      </c>
      <c r="C231" t="s">
        <v>820</v>
      </c>
      <c r="D231" t="str">
        <f t="shared" si="19"/>
        <v>acfr:AdvancesReceivedNoncurrentModifiedAccrual</v>
      </c>
      <c r="E231" t="s">
        <v>1993</v>
      </c>
      <c r="F231" t="str">
        <f t="shared" si="15"/>
        <v>acfr:AccruedExpensesPayableModifiedAccrual</v>
      </c>
      <c r="G231" t="str">
        <f t="shared" si="16"/>
        <v>Doesn't Exist</v>
      </c>
      <c r="H231" t="str">
        <f t="shared" si="17"/>
        <v/>
      </c>
      <c r="I231" t="str">
        <f t="shared" si="18"/>
        <v>Exists</v>
      </c>
    </row>
    <row r="232" spans="1:9">
      <c r="A232" t="s">
        <v>61</v>
      </c>
      <c r="B232" t="s">
        <v>370</v>
      </c>
      <c r="C232" t="s">
        <v>821</v>
      </c>
      <c r="D232" t="str">
        <f t="shared" si="19"/>
        <v>acfr:AdvancesSpecialAssessmentDistrictsModifiedAccrual</v>
      </c>
      <c r="E232" t="s">
        <v>1994</v>
      </c>
      <c r="F232" t="str">
        <f t="shared" si="15"/>
        <v>acfr:AccruedLiabilitiesModifiedAccrual</v>
      </c>
      <c r="G232" t="str">
        <f t="shared" si="16"/>
        <v>Exists</v>
      </c>
      <c r="H232" t="str">
        <f t="shared" si="17"/>
        <v>acfr:AdvancesSpecialAssessmentDistrictsModifiedAccrual</v>
      </c>
      <c r="I232" t="str">
        <f t="shared" si="18"/>
        <v>Exists</v>
      </c>
    </row>
    <row r="233" spans="1:9">
      <c r="A233" t="s">
        <v>61</v>
      </c>
      <c r="B233" t="s">
        <v>273</v>
      </c>
      <c r="C233" t="s">
        <v>822</v>
      </c>
      <c r="D233" t="str">
        <f t="shared" si="19"/>
        <v>acfr:AnnuitiesPayableModifiedAccrual</v>
      </c>
      <c r="E233" t="s">
        <v>1995</v>
      </c>
      <c r="F233" t="str">
        <f t="shared" si="15"/>
        <v>acfr:AccruedWagesAndRelatedLiabilitiesPayableAbstract</v>
      </c>
      <c r="G233" t="str">
        <f t="shared" si="16"/>
        <v>Exists</v>
      </c>
      <c r="H233" t="str">
        <f t="shared" si="17"/>
        <v>acfr:AnnuitiesPayableModifiedAccrual</v>
      </c>
      <c r="I233" t="str">
        <f t="shared" si="18"/>
        <v>Doesn't Exist</v>
      </c>
    </row>
    <row r="234" spans="1:9">
      <c r="A234" t="s">
        <v>61</v>
      </c>
      <c r="B234" t="s">
        <v>527</v>
      </c>
      <c r="C234" t="s">
        <v>823</v>
      </c>
      <c r="D234" t="str">
        <f t="shared" si="19"/>
        <v>acfr:BondInterestPayableModifiedAccrual</v>
      </c>
      <c r="E234" t="s">
        <v>1996</v>
      </c>
      <c r="F234" t="str">
        <f t="shared" si="15"/>
        <v>acfr:AccruedWagesPayableModifiedAccrual</v>
      </c>
      <c r="G234" t="str">
        <f t="shared" si="16"/>
        <v>Doesn't Exist</v>
      </c>
      <c r="H234" t="str">
        <f t="shared" si="17"/>
        <v/>
      </c>
      <c r="I234" t="str">
        <f t="shared" si="18"/>
        <v>Exists</v>
      </c>
    </row>
    <row r="235" spans="1:9">
      <c r="A235" t="s">
        <v>61</v>
      </c>
      <c r="B235" t="s">
        <v>171</v>
      </c>
      <c r="C235" t="s">
        <v>824</v>
      </c>
      <c r="D235" t="str">
        <f t="shared" si="19"/>
        <v>acfr:BondsPayableDueInMoreThanOneYearPayableFromRestrictedAssetsModifiedAccrual</v>
      </c>
      <c r="E235" t="s">
        <v>1997</v>
      </c>
      <c r="F235" t="str">
        <f t="shared" si="15"/>
        <v>acfr:AccruedWagesAndRelatedLiabilitiesPayableModifiedAccrual</v>
      </c>
      <c r="G235" t="str">
        <f t="shared" si="16"/>
        <v>Doesn't Exist</v>
      </c>
      <c r="H235" t="str">
        <f t="shared" si="17"/>
        <v/>
      </c>
      <c r="I235" t="str">
        <f t="shared" si="18"/>
        <v>Exists</v>
      </c>
    </row>
    <row r="236" spans="1:9">
      <c r="A236" t="s">
        <v>61</v>
      </c>
      <c r="B236" t="s">
        <v>318</v>
      </c>
      <c r="C236" t="s">
        <v>825</v>
      </c>
      <c r="D236" t="str">
        <f t="shared" si="19"/>
        <v>acfr:BondsPayableDueWithinOneYearPayableFromRestrictedAssetsModifiedAccrual</v>
      </c>
      <c r="E236" t="s">
        <v>1998</v>
      </c>
      <c r="F236" t="str">
        <f t="shared" si="15"/>
        <v>acfr:CompensatedAbsencesPayableAbstract</v>
      </c>
      <c r="G236" t="str">
        <f t="shared" si="16"/>
        <v>Doesn't Exist</v>
      </c>
      <c r="H236" t="str">
        <f t="shared" si="17"/>
        <v/>
      </c>
      <c r="I236" t="str">
        <f t="shared" si="18"/>
        <v>Doesn't Exist</v>
      </c>
    </row>
    <row r="237" spans="1:9">
      <c r="A237" t="s">
        <v>61</v>
      </c>
      <c r="B237" t="s">
        <v>265</v>
      </c>
      <c r="C237" t="s">
        <v>826</v>
      </c>
      <c r="D237" t="str">
        <f t="shared" si="19"/>
        <v>acfr:CashBondsPayableModifiedAccrual</v>
      </c>
      <c r="E237" t="s">
        <v>1999</v>
      </c>
      <c r="F237" t="str">
        <f t="shared" si="15"/>
        <v>acfr:AccruedVacationPayableModifiedAccrual</v>
      </c>
      <c r="G237" t="str">
        <f t="shared" si="16"/>
        <v>Exists</v>
      </c>
      <c r="H237" t="str">
        <f t="shared" si="17"/>
        <v>acfr:CashBondsPayableModifiedAccrual</v>
      </c>
      <c r="I237" t="str">
        <f t="shared" si="18"/>
        <v>Exists</v>
      </c>
    </row>
    <row r="238" spans="1:9">
      <c r="A238" t="s">
        <v>61</v>
      </c>
      <c r="B238" t="s">
        <v>264</v>
      </c>
      <c r="C238" t="s">
        <v>827</v>
      </c>
      <c r="D238" t="str">
        <f t="shared" si="19"/>
        <v>acfr:CashOverdraftsModifiedAccrual</v>
      </c>
      <c r="E238" t="s">
        <v>2000</v>
      </c>
      <c r="F238" t="str">
        <f t="shared" si="15"/>
        <v>acfr:CompensatedAbsencesPayableModifiedAccrual</v>
      </c>
      <c r="G238" t="str">
        <f t="shared" si="16"/>
        <v>Doesn't Exist</v>
      </c>
      <c r="H238" t="str">
        <f t="shared" si="17"/>
        <v/>
      </c>
      <c r="I238" t="str">
        <f t="shared" si="18"/>
        <v>Doesn't Exist</v>
      </c>
    </row>
    <row r="239" spans="1:9">
      <c r="A239" t="s">
        <v>61</v>
      </c>
      <c r="B239" t="s">
        <v>283</v>
      </c>
      <c r="C239" t="s">
        <v>828</v>
      </c>
      <c r="D239" t="str">
        <f t="shared" si="19"/>
        <v>acfr:ChecksWrittenAgainstFutureDepositsModifiedAccrual</v>
      </c>
      <c r="E239" t="s">
        <v>2001</v>
      </c>
      <c r="F239" t="str">
        <f t="shared" si="15"/>
        <v>acfr:CustomerDepositsModifiedAccrual</v>
      </c>
      <c r="G239" t="str">
        <f t="shared" si="16"/>
        <v>Doesn't Exist</v>
      </c>
      <c r="H239" t="str">
        <f t="shared" si="17"/>
        <v/>
      </c>
      <c r="I239" t="str">
        <f t="shared" si="18"/>
        <v>Exists</v>
      </c>
    </row>
    <row r="240" spans="1:9">
      <c r="A240" t="s">
        <v>61</v>
      </c>
      <c r="B240" t="s">
        <v>490</v>
      </c>
      <c r="C240" t="s">
        <v>31</v>
      </c>
      <c r="D240" t="str">
        <f t="shared" si="19"/>
        <v>acfr:CompensatedAbsencesPayableCurrentModifiedAccrual</v>
      </c>
      <c r="E240" t="s">
        <v>2002</v>
      </c>
      <c r="F240" t="str">
        <f t="shared" si="15"/>
        <v>acfr:AllOtherAccountsPayableAndAccruedLiabilitiesModifiedAccrual</v>
      </c>
      <c r="G240" t="str">
        <f t="shared" si="16"/>
        <v>Doesn't Exist</v>
      </c>
      <c r="H240" t="str">
        <f t="shared" si="17"/>
        <v/>
      </c>
      <c r="I240" t="str">
        <f t="shared" si="18"/>
        <v>Doesn't Exist</v>
      </c>
    </row>
    <row r="241" spans="1:9">
      <c r="A241" t="s">
        <v>61</v>
      </c>
      <c r="B241" t="s">
        <v>322</v>
      </c>
      <c r="C241" t="s">
        <v>829</v>
      </c>
      <c r="D241" t="str">
        <f t="shared" si="19"/>
        <v>acfr:ContractsPayableDueWithinOneYearPayableFromRestrictedAssetsModifiedAccrual</v>
      </c>
      <c r="E241" t="s">
        <v>2003</v>
      </c>
      <c r="F241" t="str">
        <f t="shared" si="15"/>
        <v>acfr:RegulatoryLiabilityCurrentModifiedAccrual</v>
      </c>
      <c r="G241" t="str">
        <f>IF(COUNTIF(F:F, D241) &gt; 0, "Exists", "Doesn't Exist")</f>
        <v>Doesn't Exist</v>
      </c>
      <c r="H241" t="str">
        <f t="shared" si="17"/>
        <v/>
      </c>
      <c r="I241" t="str">
        <f t="shared" si="18"/>
        <v>Exists</v>
      </c>
    </row>
    <row r="242" spans="1:9">
      <c r="A242" t="s">
        <v>61</v>
      </c>
      <c r="B242" t="s">
        <v>266</v>
      </c>
      <c r="C242" t="s">
        <v>830</v>
      </c>
      <c r="D242" t="str">
        <f t="shared" si="19"/>
        <v>acfr:CourtOrdersPayableModifiedAccrual</v>
      </c>
      <c r="E242" t="s">
        <v>2004</v>
      </c>
      <c r="F242" t="str">
        <f t="shared" si="15"/>
        <v>acfr:DueToGovernmentsAbstract</v>
      </c>
      <c r="G242" t="str">
        <f t="shared" ref="G242:G270" si="20">IF(COUNTIF(F:F, D242) &gt; 0, "Exists", "Doesn't Exist")</f>
        <v>Exists</v>
      </c>
      <c r="H242" t="str">
        <f t="shared" si="17"/>
        <v>acfr:CourtOrdersPayableModifiedAccrual</v>
      </c>
      <c r="I242" t="str">
        <f t="shared" si="18"/>
        <v>Doesn't Exist</v>
      </c>
    </row>
    <row r="243" spans="1:9">
      <c r="A243" t="s">
        <v>61</v>
      </c>
      <c r="B243" t="s">
        <v>310</v>
      </c>
      <c r="C243" t="s">
        <v>33</v>
      </c>
      <c r="D243" t="str">
        <f t="shared" si="19"/>
        <v>acfr:CurrentLiabilitiesModifiedAccrual</v>
      </c>
      <c r="E243" t="s">
        <v>2005</v>
      </c>
      <c r="F243" t="str">
        <f t="shared" si="15"/>
        <v>acfr:DueToPrimaryGovernmentModifiedAccrual</v>
      </c>
      <c r="G243" t="str">
        <f t="shared" si="20"/>
        <v>Doesn't Exist</v>
      </c>
      <c r="H243" t="str">
        <f t="shared" si="17"/>
        <v/>
      </c>
      <c r="I243" t="str">
        <f t="shared" si="18"/>
        <v>Exists</v>
      </c>
    </row>
    <row r="244" spans="1:9">
      <c r="A244" t="s">
        <v>61</v>
      </c>
      <c r="B244" t="s">
        <v>308</v>
      </c>
      <c r="C244" t="s">
        <v>831</v>
      </c>
      <c r="D244" t="str">
        <f t="shared" si="19"/>
        <v>acfr:CurrentLiabilitiesCustomModifiedAccrual</v>
      </c>
      <c r="E244" t="s">
        <v>2006</v>
      </c>
      <c r="F244" t="str">
        <f t="shared" si="15"/>
        <v>acfr:DueToCitiesModifiedAccrual</v>
      </c>
      <c r="G244" t="str">
        <f t="shared" si="20"/>
        <v>Doesn't Exist</v>
      </c>
      <c r="H244" t="str">
        <f t="shared" si="17"/>
        <v/>
      </c>
      <c r="I244" t="str">
        <f t="shared" si="18"/>
        <v>Exists</v>
      </c>
    </row>
    <row r="245" spans="1:9">
      <c r="A245" t="s">
        <v>61</v>
      </c>
      <c r="B245" t="s">
        <v>329</v>
      </c>
      <c r="C245" t="s">
        <v>832</v>
      </c>
      <c r="D245" t="str">
        <f t="shared" si="19"/>
        <v>acfr:CurrentLiabilitiesPayableFromRestrictedAssetsModifiedAccrual</v>
      </c>
      <c r="E245" t="s">
        <v>2007</v>
      </c>
      <c r="F245" t="str">
        <f t="shared" si="15"/>
        <v>acfr:DueToCountiesModifiedAccrual</v>
      </c>
      <c r="G245" t="str">
        <f t="shared" si="20"/>
        <v>Doesn't Exist</v>
      </c>
      <c r="H245" t="str">
        <f t="shared" si="17"/>
        <v/>
      </c>
      <c r="I245" t="str">
        <f t="shared" si="18"/>
        <v>Exists</v>
      </c>
    </row>
    <row r="246" spans="1:9">
      <c r="A246" t="s">
        <v>61</v>
      </c>
      <c r="B246" t="s">
        <v>285</v>
      </c>
      <c r="C246" t="s">
        <v>833</v>
      </c>
      <c r="D246" t="str">
        <f t="shared" si="19"/>
        <v>acfr:CustomerDepositsModifiedAccrual</v>
      </c>
      <c r="E246" t="s">
        <v>2008</v>
      </c>
      <c r="F246" t="str">
        <f t="shared" si="15"/>
        <v>acfr:DueToLibrariesModifiedAccrual</v>
      </c>
      <c r="G246" t="str">
        <f t="shared" si="20"/>
        <v>Exists</v>
      </c>
      <c r="H246" t="str">
        <f t="shared" si="17"/>
        <v>acfr:CustomerDepositsModifiedAccrual</v>
      </c>
      <c r="I246" t="str">
        <f t="shared" si="18"/>
        <v>Exists</v>
      </c>
    </row>
    <row r="247" spans="1:9">
      <c r="A247" t="s">
        <v>61</v>
      </c>
      <c r="B247" t="s">
        <v>321</v>
      </c>
      <c r="C247" t="s">
        <v>834</v>
      </c>
      <c r="D247" t="str">
        <f t="shared" si="19"/>
        <v>acfr:CustomerDepositsPayableFromRestrictedAssetsModifiedAccrual</v>
      </c>
      <c r="E247" t="s">
        <v>2009</v>
      </c>
      <c r="F247" t="str">
        <f t="shared" si="15"/>
        <v>acfr:DueToRoadCommissionsModifiedAccrual</v>
      </c>
      <c r="G247" t="str">
        <f t="shared" si="20"/>
        <v>Doesn't Exist</v>
      </c>
      <c r="H247" t="str">
        <f t="shared" si="17"/>
        <v/>
      </c>
      <c r="I247" t="str">
        <f t="shared" si="18"/>
        <v>Exists</v>
      </c>
    </row>
    <row r="248" spans="1:9">
      <c r="A248" t="s">
        <v>61</v>
      </c>
      <c r="B248" t="s">
        <v>286</v>
      </c>
      <c r="C248" t="s">
        <v>28</v>
      </c>
      <c r="D248" t="str">
        <f t="shared" si="19"/>
        <v>acfr:DepositsHeldforOthersModifiedAccrual</v>
      </c>
      <c r="E248" t="s">
        <v>2010</v>
      </c>
      <c r="F248" t="str">
        <f t="shared" si="15"/>
        <v>acfr:DueToSchoolsModifiedAccrual</v>
      </c>
      <c r="G248" t="str">
        <f t="shared" si="20"/>
        <v>Exists</v>
      </c>
      <c r="H248" t="str">
        <f t="shared" si="17"/>
        <v>acfr:DepositsHeldforOthersModifiedAccrual</v>
      </c>
      <c r="I248" t="str">
        <f t="shared" si="18"/>
        <v>Exists</v>
      </c>
    </row>
    <row r="249" spans="1:9">
      <c r="A249" t="s">
        <v>61</v>
      </c>
      <c r="B249" t="s">
        <v>272</v>
      </c>
      <c r="C249" t="s">
        <v>835</v>
      </c>
      <c r="D249" t="str">
        <f t="shared" si="19"/>
        <v>acfr:DrainOrdersPayableModifiedAccrual</v>
      </c>
      <c r="E249" t="s">
        <v>2011</v>
      </c>
      <c r="F249" t="str">
        <f t="shared" si="15"/>
        <v>acfr:DueToTownshipsModifiedAccrual</v>
      </c>
      <c r="G249" t="str">
        <f t="shared" si="20"/>
        <v>Exists</v>
      </c>
      <c r="H249" t="str">
        <f t="shared" si="17"/>
        <v>acfr:DrainOrdersPayableModifiedAccrual</v>
      </c>
      <c r="I249" t="str">
        <f t="shared" si="18"/>
        <v>Exists</v>
      </c>
    </row>
    <row r="250" spans="1:9">
      <c r="A250" t="s">
        <v>61</v>
      </c>
      <c r="B250" t="s">
        <v>347</v>
      </c>
      <c r="C250" t="s">
        <v>836</v>
      </c>
      <c r="D250" t="str">
        <f t="shared" si="19"/>
        <v>acfr:DueToCitiesModifiedAccrual</v>
      </c>
      <c r="E250" t="s">
        <v>2012</v>
      </c>
      <c r="F250" t="str">
        <f t="shared" si="15"/>
        <v>acfr:DueToVillagesModifiedAccrual</v>
      </c>
      <c r="G250" t="str">
        <f t="shared" si="20"/>
        <v>Exists</v>
      </c>
      <c r="H250" t="str">
        <f t="shared" si="17"/>
        <v>acfr:DueToCitiesModifiedAccrual</v>
      </c>
      <c r="I250" t="str">
        <f t="shared" si="18"/>
        <v>Exists</v>
      </c>
    </row>
    <row r="251" spans="1:9">
      <c r="A251" t="s">
        <v>61</v>
      </c>
      <c r="B251" t="s">
        <v>294</v>
      </c>
      <c r="C251" t="s">
        <v>837</v>
      </c>
      <c r="D251" t="str">
        <f t="shared" si="19"/>
        <v>acfr:DueToCommunityCollegeModifiedAccrual</v>
      </c>
      <c r="E251" t="s">
        <v>2013</v>
      </c>
      <c r="F251" t="str">
        <f t="shared" si="15"/>
        <v>acfr:DueToStateGovernmentModifiedAccrual</v>
      </c>
      <c r="G251" t="str">
        <f t="shared" si="20"/>
        <v>Exists</v>
      </c>
      <c r="H251" t="str">
        <f t="shared" si="17"/>
        <v>acfr:DueToCommunityCollegeModifiedAccrual</v>
      </c>
      <c r="I251" t="str">
        <f t="shared" si="18"/>
        <v>Exists</v>
      </c>
    </row>
    <row r="252" spans="1:9">
      <c r="A252" t="s">
        <v>61</v>
      </c>
      <c r="B252" t="s">
        <v>289</v>
      </c>
      <c r="C252" t="s">
        <v>838</v>
      </c>
      <c r="D252" t="str">
        <f t="shared" si="19"/>
        <v>acfr:DueToComponentUnitModifiedAccrual</v>
      </c>
      <c r="E252" t="s">
        <v>2014</v>
      </c>
      <c r="F252" t="str">
        <f t="shared" si="15"/>
        <v>acfr:DueToFederalGovernmentModifiedAccrual</v>
      </c>
      <c r="G252" t="str">
        <f t="shared" si="20"/>
        <v>Exists</v>
      </c>
      <c r="H252" t="str">
        <f t="shared" si="17"/>
        <v>acfr:DueToComponentUnitModifiedAccrual</v>
      </c>
      <c r="I252" t="str">
        <f t="shared" si="18"/>
        <v>Exists</v>
      </c>
    </row>
    <row r="253" spans="1:9">
      <c r="A253" t="s">
        <v>61</v>
      </c>
      <c r="B253" t="s">
        <v>348</v>
      </c>
      <c r="C253" t="s">
        <v>839</v>
      </c>
      <c r="D253" t="str">
        <f t="shared" si="19"/>
        <v>acfr:DueToCountiesModifiedAccrual</v>
      </c>
      <c r="E253" t="s">
        <v>2015</v>
      </c>
      <c r="F253" t="str">
        <f t="shared" si="15"/>
        <v>acfr:DueToOtherGovernmentsModifiedAccrual</v>
      </c>
      <c r="G253" t="str">
        <f t="shared" si="20"/>
        <v>Exists</v>
      </c>
      <c r="H253" t="str">
        <f t="shared" si="17"/>
        <v>acfr:DueToCountiesModifiedAccrual</v>
      </c>
      <c r="I253" t="str">
        <f t="shared" si="18"/>
        <v>Exists</v>
      </c>
    </row>
    <row r="254" spans="1:9">
      <c r="A254" t="s">
        <v>61</v>
      </c>
      <c r="B254" t="s">
        <v>296</v>
      </c>
      <c r="C254" t="s">
        <v>840</v>
      </c>
      <c r="D254" t="str">
        <f t="shared" si="19"/>
        <v>acfr:DueToCourtWardsModifiedAccrual</v>
      </c>
      <c r="E254" t="s">
        <v>2016</v>
      </c>
      <c r="F254" t="str">
        <f t="shared" si="15"/>
        <v>acfr:DueToOtherFundsAbstract</v>
      </c>
      <c r="G254" t="str">
        <f t="shared" si="20"/>
        <v>Exists</v>
      </c>
      <c r="H254" t="str">
        <f t="shared" si="17"/>
        <v>acfr:DueToCourtWardsModifiedAccrual</v>
      </c>
      <c r="I254" t="str">
        <f t="shared" si="18"/>
        <v>Doesn't Exist</v>
      </c>
    </row>
    <row r="255" spans="1:9">
      <c r="A255" t="s">
        <v>61</v>
      </c>
      <c r="B255" t="s">
        <v>298</v>
      </c>
      <c r="C255" t="s">
        <v>841</v>
      </c>
      <c r="D255" t="str">
        <f t="shared" si="19"/>
        <v>acfr:DueToEducationModifiedAccrual</v>
      </c>
      <c r="E255" t="s">
        <v>2017</v>
      </c>
      <c r="F255" t="str">
        <f t="shared" si="15"/>
        <v>acfr:DueToFiduciaryFundsModifiedAccrual</v>
      </c>
      <c r="G255" t="str">
        <f t="shared" si="20"/>
        <v>Doesn't Exist</v>
      </c>
      <c r="H255" t="str">
        <f t="shared" si="17"/>
        <v/>
      </c>
      <c r="I255" t="str">
        <f t="shared" si="18"/>
        <v>Exists</v>
      </c>
    </row>
    <row r="256" spans="1:9">
      <c r="A256" t="s">
        <v>61</v>
      </c>
      <c r="B256" t="s">
        <v>290</v>
      </c>
      <c r="C256" t="s">
        <v>842</v>
      </c>
      <c r="D256" t="str">
        <f t="shared" si="19"/>
        <v>acfr:DueToEmployeesModifiedAccrual</v>
      </c>
      <c r="E256" t="s">
        <v>2018</v>
      </c>
      <c r="F256" t="str">
        <f t="shared" si="15"/>
        <v>acfr:DueToEnterpriseFundsModifiedAccrual</v>
      </c>
      <c r="G256" t="str">
        <f t="shared" si="20"/>
        <v>Exists</v>
      </c>
      <c r="H256" t="str">
        <f t="shared" si="17"/>
        <v>acfr:DueToEmployeesModifiedAccrual</v>
      </c>
      <c r="I256" t="str">
        <f t="shared" si="18"/>
        <v>Doesn't Exist</v>
      </c>
    </row>
    <row r="257" spans="1:9">
      <c r="A257" t="s">
        <v>61</v>
      </c>
      <c r="B257" t="s">
        <v>355</v>
      </c>
      <c r="C257" t="s">
        <v>843</v>
      </c>
      <c r="D257" t="str">
        <f t="shared" si="19"/>
        <v>acfr:DueToFederalGovernmentModifiedAccrual</v>
      </c>
      <c r="E257" t="s">
        <v>2019</v>
      </c>
      <c r="F257" t="str">
        <f t="shared" si="15"/>
        <v>acfr:DueToOtherFundsModifiedAccrual</v>
      </c>
      <c r="G257" t="str">
        <f t="shared" si="20"/>
        <v>Exists</v>
      </c>
      <c r="H257" t="str">
        <f t="shared" si="17"/>
        <v>acfr:DueToFederalGovernmentModifiedAccrual</v>
      </c>
      <c r="I257" t="str">
        <f t="shared" si="18"/>
        <v>Exists</v>
      </c>
    </row>
    <row r="258" spans="1:9">
      <c r="A258" t="s">
        <v>61</v>
      </c>
      <c r="B258" t="s">
        <v>129</v>
      </c>
      <c r="C258" t="s">
        <v>844</v>
      </c>
      <c r="D258" t="str">
        <f t="shared" si="19"/>
        <v>acfr:DueToFiduciaryFundsModifiedAccrual</v>
      </c>
      <c r="E258" t="s">
        <v>2020</v>
      </c>
      <c r="F258" t="str">
        <f t="shared" si="15"/>
        <v>acfr:DueToComponentUnitModifiedAccrual</v>
      </c>
      <c r="G258" t="str">
        <f t="shared" si="20"/>
        <v>Exists</v>
      </c>
      <c r="H258" t="str">
        <f t="shared" si="17"/>
        <v>acfr:DueToFiduciaryFundsModifiedAccrual</v>
      </c>
      <c r="I258" t="str">
        <f t="shared" si="18"/>
        <v>Exists</v>
      </c>
    </row>
    <row r="259" spans="1:9">
      <c r="A259" t="s">
        <v>61</v>
      </c>
      <c r="B259" t="s">
        <v>291</v>
      </c>
      <c r="C259" t="s">
        <v>845</v>
      </c>
      <c r="D259" t="str">
        <f t="shared" si="19"/>
        <v>acfr:DueToFiscalAgentModifiedAccrual</v>
      </c>
      <c r="E259" t="s">
        <v>2021</v>
      </c>
      <c r="F259" t="str">
        <f t="shared" ref="F259:F322" si="21">"acfr:"&amp;E259</f>
        <v>acfr:DueToEmployeesModifiedAccrual</v>
      </c>
      <c r="G259" t="str">
        <f t="shared" si="20"/>
        <v>Exists</v>
      </c>
      <c r="H259" t="str">
        <f t="shared" ref="H259:H322" si="22">IF(G259="Exists", D259, "")</f>
        <v>acfr:DueToFiscalAgentModifiedAccrual</v>
      </c>
      <c r="I259" t="str">
        <f t="shared" ref="I259:I322" si="23">IF(COUNTIF(D:D, F259) &gt; 0, "Exists", "Doesn't Exist")</f>
        <v>Exists</v>
      </c>
    </row>
    <row r="260" spans="1:9">
      <c r="A260" t="s">
        <v>61</v>
      </c>
      <c r="B260" t="s">
        <v>292</v>
      </c>
      <c r="C260" t="s">
        <v>846</v>
      </c>
      <c r="D260" t="str">
        <f t="shared" ref="D260:D323" si="24">C260&amp;"ModifiedAccrual"</f>
        <v>acfr:DueToFormerEmployeesModifiedAccrual</v>
      </c>
      <c r="E260" t="s">
        <v>2022</v>
      </c>
      <c r="F260" t="str">
        <f t="shared" si="21"/>
        <v>acfr:DueToFiscalAgentModifiedAccrual</v>
      </c>
      <c r="G260" t="str">
        <f t="shared" si="20"/>
        <v>Exists</v>
      </c>
      <c r="H260" t="str">
        <f t="shared" si="22"/>
        <v>acfr:DueToFormerEmployeesModifiedAccrual</v>
      </c>
      <c r="I260" t="str">
        <f t="shared" si="23"/>
        <v>Exists</v>
      </c>
    </row>
    <row r="261" spans="1:9">
      <c r="A261" t="s">
        <v>61</v>
      </c>
      <c r="B261" t="s">
        <v>131</v>
      </c>
      <c r="C261" t="s">
        <v>847</v>
      </c>
      <c r="D261" t="str">
        <f t="shared" si="24"/>
        <v>acfr:DueToGeneralFundModifiedAccrual</v>
      </c>
      <c r="E261" t="s">
        <v>2023</v>
      </c>
      <c r="F261" t="str">
        <f t="shared" si="21"/>
        <v>acfr:DueToFormerEmployeesModifiedAccrual</v>
      </c>
      <c r="G261" t="str">
        <f t="shared" si="20"/>
        <v>Doesn't Exist</v>
      </c>
      <c r="H261" t="str">
        <f t="shared" si="22"/>
        <v/>
      </c>
      <c r="I261" t="str">
        <f t="shared" si="23"/>
        <v>Exists</v>
      </c>
    </row>
    <row r="262" spans="1:9">
      <c r="A262" t="s">
        <v>61</v>
      </c>
      <c r="B262" t="s">
        <v>293</v>
      </c>
      <c r="C262" t="s">
        <v>848</v>
      </c>
      <c r="D262" t="str">
        <f t="shared" si="24"/>
        <v>acfr:DueToIntermediateSchoolDistrictsModifiedAccrual</v>
      </c>
      <c r="E262" t="s">
        <v>2024</v>
      </c>
      <c r="F262" t="str">
        <f t="shared" si="21"/>
        <v>acfr:DueToIntermediateSchoolDistrictsModifiedAccrual</v>
      </c>
      <c r="G262" t="str">
        <f t="shared" si="20"/>
        <v>Exists</v>
      </c>
      <c r="H262" t="str">
        <f t="shared" si="22"/>
        <v>acfr:DueToIntermediateSchoolDistrictsModifiedAccrual</v>
      </c>
      <c r="I262" t="str">
        <f t="shared" si="23"/>
        <v>Exists</v>
      </c>
    </row>
    <row r="263" spans="1:9">
      <c r="A263" t="s">
        <v>61</v>
      </c>
      <c r="B263" t="s">
        <v>349</v>
      </c>
      <c r="C263" t="s">
        <v>849</v>
      </c>
      <c r="D263" t="str">
        <f t="shared" si="24"/>
        <v>acfr:DueToLibrariesModifiedAccrual</v>
      </c>
      <c r="E263" t="s">
        <v>2025</v>
      </c>
      <c r="F263" t="str">
        <f t="shared" si="21"/>
        <v>acfr:DueToCommunityCollegeModifiedAccrual</v>
      </c>
      <c r="G263" t="str">
        <f t="shared" si="20"/>
        <v>Exists</v>
      </c>
      <c r="H263" t="str">
        <f t="shared" si="22"/>
        <v>acfr:DueToLibrariesModifiedAccrual</v>
      </c>
      <c r="I263" t="str">
        <f t="shared" si="23"/>
        <v>Exists</v>
      </c>
    </row>
    <row r="264" spans="1:9">
      <c r="A264" t="s">
        <v>61</v>
      </c>
      <c r="B264" t="s">
        <v>325</v>
      </c>
      <c r="C264" t="s">
        <v>850</v>
      </c>
      <c r="D264" t="str">
        <f t="shared" si="24"/>
        <v>acfr:DueToOtherAgenciesPayableFromRestictedAssetsModifiedAccrual</v>
      </c>
      <c r="E264" t="s">
        <v>2026</v>
      </c>
      <c r="F264" t="str">
        <f t="shared" si="21"/>
        <v>acfr:DueToSpecialEducationModifiedAccrual</v>
      </c>
      <c r="G264" t="str">
        <f t="shared" si="20"/>
        <v>Doesn't Exist</v>
      </c>
      <c r="H264" t="str">
        <f t="shared" si="22"/>
        <v/>
      </c>
      <c r="I264" t="str">
        <f t="shared" si="23"/>
        <v>Exists</v>
      </c>
    </row>
    <row r="265" spans="1:9">
      <c r="A265" t="s">
        <v>61</v>
      </c>
      <c r="B265" t="s">
        <v>132</v>
      </c>
      <c r="C265" t="s">
        <v>851</v>
      </c>
      <c r="D265" t="str">
        <f t="shared" si="24"/>
        <v>acfr:DueToOtherFundsModifiedAccrual</v>
      </c>
      <c r="E265" t="s">
        <v>2027</v>
      </c>
      <c r="F265" t="str">
        <f t="shared" si="21"/>
        <v>acfr:DueToCourtWardsModifiedAccrual</v>
      </c>
      <c r="G265" t="str">
        <f t="shared" si="20"/>
        <v>Exists</v>
      </c>
      <c r="H265" t="str">
        <f t="shared" si="22"/>
        <v>acfr:DueToOtherFundsModifiedAccrual</v>
      </c>
      <c r="I265" t="str">
        <f t="shared" si="23"/>
        <v>Exists</v>
      </c>
    </row>
    <row r="266" spans="1:9">
      <c r="A266" t="s">
        <v>61</v>
      </c>
      <c r="B266" t="s">
        <v>356</v>
      </c>
      <c r="C266" t="s">
        <v>852</v>
      </c>
      <c r="D266" t="str">
        <f t="shared" si="24"/>
        <v>acfr:DueToOtherGovernmentsModifiedAccrual</v>
      </c>
      <c r="E266" t="s">
        <v>2028</v>
      </c>
      <c r="F266" t="str">
        <f t="shared" si="21"/>
        <v>acfr:DueToTaxpayersTaxOverpaymentsAndDuplicatePaymentsModifiedAccrual</v>
      </c>
      <c r="G266" t="str">
        <f t="shared" si="20"/>
        <v>Exists</v>
      </c>
      <c r="H266" t="str">
        <f t="shared" si="22"/>
        <v>acfr:DueToOtherGovernmentsModifiedAccrual</v>
      </c>
      <c r="I266" t="str">
        <f t="shared" si="23"/>
        <v>Exists</v>
      </c>
    </row>
    <row r="267" spans="1:9">
      <c r="A267" t="s">
        <v>61</v>
      </c>
      <c r="B267" t="s">
        <v>300</v>
      </c>
      <c r="C267" t="s">
        <v>56</v>
      </c>
      <c r="D267" t="str">
        <f t="shared" si="24"/>
        <v>acfr:DueToOthersModifiedAccrual</v>
      </c>
      <c r="E267" t="s">
        <v>2029</v>
      </c>
      <c r="F267" t="str">
        <f t="shared" si="21"/>
        <v>acfr:DueToEducation</v>
      </c>
      <c r="G267" t="str">
        <f t="shared" si="20"/>
        <v>Exists</v>
      </c>
      <c r="H267" t="str">
        <f t="shared" si="22"/>
        <v>acfr:DueToOthersModifiedAccrual</v>
      </c>
      <c r="I267" t="str">
        <f t="shared" si="23"/>
        <v>Doesn't Exist</v>
      </c>
    </row>
    <row r="268" spans="1:9">
      <c r="A268" t="s">
        <v>61</v>
      </c>
      <c r="B268" t="s">
        <v>288</v>
      </c>
      <c r="C268" t="s">
        <v>853</v>
      </c>
      <c r="D268" t="str">
        <f t="shared" si="24"/>
        <v>acfr:DueToPrimaryGovernmentModifiedAccrual</v>
      </c>
      <c r="E268" t="s">
        <v>2030</v>
      </c>
      <c r="F268" t="str">
        <f t="shared" si="21"/>
        <v>acfr:DueToOthersModifiedAccrual</v>
      </c>
      <c r="G268" t="str">
        <f t="shared" si="20"/>
        <v>Exists</v>
      </c>
      <c r="H268" t="str">
        <f t="shared" si="22"/>
        <v>acfr:DueToPrimaryGovernmentModifiedAccrual</v>
      </c>
      <c r="I268" t="str">
        <f t="shared" si="23"/>
        <v>Exists</v>
      </c>
    </row>
    <row r="269" spans="1:9">
      <c r="A269" t="s">
        <v>61</v>
      </c>
      <c r="B269" t="s">
        <v>130</v>
      </c>
      <c r="C269" t="s">
        <v>854</v>
      </c>
      <c r="D269" t="str">
        <f t="shared" si="24"/>
        <v>acfr:DueToProprietaryFundsModifiedAccrual</v>
      </c>
      <c r="E269" t="s">
        <v>2031</v>
      </c>
      <c r="F269" t="str">
        <f t="shared" si="21"/>
        <v>acfr:DepositsHeldForOthersModifiedAccrual</v>
      </c>
      <c r="G269" t="str">
        <f t="shared" si="20"/>
        <v>Doesn't Exist</v>
      </c>
      <c r="H269" t="str">
        <f t="shared" si="22"/>
        <v/>
      </c>
      <c r="I269" t="str">
        <f t="shared" si="23"/>
        <v>Exists</v>
      </c>
    </row>
    <row r="270" spans="1:9">
      <c r="A270" t="s">
        <v>61</v>
      </c>
      <c r="B270" t="s">
        <v>299</v>
      </c>
      <c r="C270" t="s">
        <v>855</v>
      </c>
      <c r="D270" t="str">
        <f t="shared" si="24"/>
        <v>acfr:DueToRelatedPartiesModifiedAccrual</v>
      </c>
      <c r="E270" t="s">
        <v>2032</v>
      </c>
      <c r="F270" t="str">
        <f t="shared" si="21"/>
        <v>acfr:PerformanceDepositsPayableModifiedAccrual</v>
      </c>
      <c r="G270" t="str">
        <f t="shared" si="20"/>
        <v>Doesn't Exist</v>
      </c>
      <c r="H270" t="str">
        <f t="shared" si="22"/>
        <v/>
      </c>
      <c r="I270" t="str">
        <f t="shared" si="23"/>
        <v>Exists</v>
      </c>
    </row>
    <row r="271" spans="1:9">
      <c r="A271" t="s">
        <v>61</v>
      </c>
      <c r="B271" t="s">
        <v>350</v>
      </c>
      <c r="C271" t="s">
        <v>856</v>
      </c>
      <c r="D271" t="str">
        <f t="shared" si="24"/>
        <v>acfr:DueToRoadCommissionsModifiedAccrual</v>
      </c>
      <c r="E271" t="s">
        <v>2033</v>
      </c>
      <c r="F271" t="str">
        <f t="shared" si="21"/>
        <v>acfr:AdvancesFromGrantorsModifiedAccrual</v>
      </c>
      <c r="G271" t="str">
        <f>IF(COUNTIF(F:F, D271) &gt; 0, "Exists", "Doesn't Exist")</f>
        <v>Exists</v>
      </c>
      <c r="H271" t="str">
        <f t="shared" si="22"/>
        <v>acfr:DueToRoadCommissionsModifiedAccrual</v>
      </c>
      <c r="I271" t="str">
        <f t="shared" si="23"/>
        <v>Exists</v>
      </c>
    </row>
    <row r="272" spans="1:9">
      <c r="A272" t="s">
        <v>61</v>
      </c>
      <c r="B272" t="s">
        <v>351</v>
      </c>
      <c r="C272" t="s">
        <v>857</v>
      </c>
      <c r="D272" t="str">
        <f t="shared" si="24"/>
        <v>acfr:DueToSchoolsModifiedAccrual</v>
      </c>
      <c r="E272" t="s">
        <v>2034</v>
      </c>
      <c r="F272" t="str">
        <f t="shared" si="21"/>
        <v>acfr:AdvancesFromOtherFundsModifiedAccrual</v>
      </c>
      <c r="G272" t="str">
        <f t="shared" ref="G272:G335" si="25">IF(COUNTIF(F:F, D272) &gt; 0, "Exists", "Doesn't Exist")</f>
        <v>Exists</v>
      </c>
      <c r="H272" t="str">
        <f t="shared" si="22"/>
        <v>acfr:DueToSchoolsModifiedAccrual</v>
      </c>
      <c r="I272" t="str">
        <f t="shared" si="23"/>
        <v>Exists</v>
      </c>
    </row>
    <row r="273" spans="1:9">
      <c r="A273" t="s">
        <v>61</v>
      </c>
      <c r="B273" t="s">
        <v>295</v>
      </c>
      <c r="C273" t="s">
        <v>858</v>
      </c>
      <c r="D273" t="str">
        <f t="shared" si="24"/>
        <v>acfr:DueToSpecialEducationModifiedAccrual</v>
      </c>
      <c r="E273" t="s">
        <v>2035</v>
      </c>
      <c r="F273" t="str">
        <f t="shared" si="21"/>
        <v>acfr:AdvancesFromComponentUnitModifiedAccrual</v>
      </c>
      <c r="G273" t="str">
        <f t="shared" si="25"/>
        <v>Exists</v>
      </c>
      <c r="H273" t="str">
        <f t="shared" si="22"/>
        <v>acfr:DueToSpecialEducationModifiedAccrual</v>
      </c>
      <c r="I273" t="str">
        <f t="shared" si="23"/>
        <v>Doesn't Exist</v>
      </c>
    </row>
    <row r="274" spans="1:9">
      <c r="A274" t="s">
        <v>61</v>
      </c>
      <c r="B274" t="s">
        <v>354</v>
      </c>
      <c r="C274" t="s">
        <v>859</v>
      </c>
      <c r="D274" t="str">
        <f t="shared" si="24"/>
        <v>acfr:DueToStateGovernmentModifiedAccrual</v>
      </c>
      <c r="E274" t="s">
        <v>2036</v>
      </c>
      <c r="F274" t="str">
        <f t="shared" si="21"/>
        <v>acfr:OtherAdvancesModifiedAccrual</v>
      </c>
      <c r="G274" t="str">
        <f t="shared" si="25"/>
        <v>Exists</v>
      </c>
      <c r="H274" t="str">
        <f t="shared" si="22"/>
        <v>acfr:DueToStateGovernmentModifiedAccrual</v>
      </c>
      <c r="I274" t="str">
        <f t="shared" si="23"/>
        <v>Exists</v>
      </c>
    </row>
    <row r="275" spans="1:9">
      <c r="A275" t="s">
        <v>61</v>
      </c>
      <c r="B275" t="s">
        <v>297</v>
      </c>
      <c r="C275" t="s">
        <v>860</v>
      </c>
      <c r="D275" t="str">
        <f t="shared" si="24"/>
        <v>acfr:DueToTaxpayersTaxOverpaymentsAndDuplicatePaymentsModifiedAccrual</v>
      </c>
      <c r="E275" t="s">
        <v>2037</v>
      </c>
      <c r="F275" t="str">
        <f t="shared" si="21"/>
        <v>acfr:RetainagePayableModifiedAccrual</v>
      </c>
      <c r="G275" t="str">
        <f t="shared" si="25"/>
        <v>Exists</v>
      </c>
      <c r="H275" t="str">
        <f t="shared" si="22"/>
        <v>acfr:DueToTaxpayersTaxOverpaymentsAndDuplicatePaymentsModifiedAccrual</v>
      </c>
      <c r="I275" t="str">
        <f t="shared" si="23"/>
        <v>Exists</v>
      </c>
    </row>
    <row r="276" spans="1:9">
      <c r="A276" t="s">
        <v>61</v>
      </c>
      <c r="B276" t="s">
        <v>352</v>
      </c>
      <c r="C276" t="s">
        <v>861</v>
      </c>
      <c r="D276" t="str">
        <f t="shared" si="24"/>
        <v>acfr:DueToTownshipsModifiedAccrual</v>
      </c>
      <c r="E276" t="s">
        <v>2038</v>
      </c>
      <c r="F276" t="str">
        <f t="shared" si="21"/>
        <v>acfr:ProvisionForPropertyTaxRefundsModifiedAccrual</v>
      </c>
      <c r="G276" t="str">
        <f t="shared" si="25"/>
        <v>Exists</v>
      </c>
      <c r="H276" t="str">
        <f t="shared" si="22"/>
        <v>acfr:DueToTownshipsModifiedAccrual</v>
      </c>
      <c r="I276" t="str">
        <f t="shared" si="23"/>
        <v>Doesn't Exist</v>
      </c>
    </row>
    <row r="277" spans="1:9">
      <c r="A277" t="s">
        <v>61</v>
      </c>
      <c r="B277" t="s">
        <v>353</v>
      </c>
      <c r="C277" t="s">
        <v>862</v>
      </c>
      <c r="D277" t="str">
        <f t="shared" si="24"/>
        <v>acfr:DueToVillagesModifiedAccrual</v>
      </c>
      <c r="E277" t="s">
        <v>2039</v>
      </c>
      <c r="F277" t="str">
        <f t="shared" si="21"/>
        <v>acfr:CourtOrdersPayableModifiedAccrual</v>
      </c>
      <c r="G277" t="str">
        <f t="shared" si="25"/>
        <v>Exists</v>
      </c>
      <c r="H277" t="str">
        <f t="shared" si="22"/>
        <v>acfr:DueToVillagesModifiedAccrual</v>
      </c>
      <c r="I277" t="str">
        <f t="shared" si="23"/>
        <v>Exists</v>
      </c>
    </row>
    <row r="278" spans="1:9">
      <c r="A278" t="s">
        <v>61</v>
      </c>
      <c r="B278" t="s">
        <v>357</v>
      </c>
      <c r="C278" t="s">
        <v>863</v>
      </c>
      <c r="D278" t="str">
        <f t="shared" si="24"/>
        <v>acfr:Dup_1_DueToGovernmentsModifiedAccrual</v>
      </c>
      <c r="E278" t="s">
        <v>2040</v>
      </c>
      <c r="F278" t="str">
        <f t="shared" si="21"/>
        <v>acfr:UnclaimedMoneyModifiedAccrual</v>
      </c>
      <c r="G278" t="str">
        <f t="shared" si="25"/>
        <v>Doesn't Exist</v>
      </c>
      <c r="H278" t="str">
        <f t="shared" si="22"/>
        <v/>
      </c>
      <c r="I278" t="str">
        <f t="shared" si="23"/>
        <v>Exists</v>
      </c>
    </row>
    <row r="279" spans="1:9">
      <c r="A279" t="s">
        <v>61</v>
      </c>
      <c r="B279" t="s">
        <v>302</v>
      </c>
      <c r="C279" t="s">
        <v>864</v>
      </c>
      <c r="D279" t="str">
        <f t="shared" si="24"/>
        <v>acfr:EscrowDepositsModifiedAccrual</v>
      </c>
      <c r="E279" t="s">
        <v>2041</v>
      </c>
      <c r="F279" t="str">
        <f t="shared" si="21"/>
        <v>acfr:GarnishmentsPayableModifiedAccrual</v>
      </c>
      <c r="G279" t="str">
        <f t="shared" si="25"/>
        <v>Doesn't Exist</v>
      </c>
      <c r="H279" t="str">
        <f t="shared" si="22"/>
        <v/>
      </c>
      <c r="I279" t="str">
        <f t="shared" si="23"/>
        <v>Exists</v>
      </c>
    </row>
    <row r="280" spans="1:9">
      <c r="A280" t="s">
        <v>61</v>
      </c>
      <c r="B280" t="s">
        <v>174</v>
      </c>
      <c r="C280" t="s">
        <v>865</v>
      </c>
      <c r="D280" t="str">
        <f t="shared" si="24"/>
        <v>acfr:FamilySelfSuffciencyEscrowsModifiedAccrual</v>
      </c>
      <c r="E280" t="s">
        <v>2042</v>
      </c>
      <c r="F280" t="str">
        <f t="shared" si="21"/>
        <v>acfr:PatientsOrInmatesTrustMoneyPayableModifiedAccrual</v>
      </c>
      <c r="G280" t="str">
        <f t="shared" si="25"/>
        <v>Doesn't Exist</v>
      </c>
      <c r="H280" t="str">
        <f t="shared" si="22"/>
        <v/>
      </c>
      <c r="I280" t="str">
        <f t="shared" si="23"/>
        <v>Exists</v>
      </c>
    </row>
    <row r="281" spans="1:9">
      <c r="A281" t="s">
        <v>61</v>
      </c>
      <c r="B281" t="s">
        <v>277</v>
      </c>
      <c r="C281" t="s">
        <v>866</v>
      </c>
      <c r="D281" t="str">
        <f t="shared" si="24"/>
        <v>acfr:GarnishmentsPayableModifiedAccrual</v>
      </c>
      <c r="E281" t="s">
        <v>2043</v>
      </c>
      <c r="F281" t="str">
        <f t="shared" si="21"/>
        <v>acfr:RestitutionsPayableModifiedAccrual</v>
      </c>
      <c r="G281" t="str">
        <f t="shared" si="25"/>
        <v>Exists</v>
      </c>
      <c r="H281" t="str">
        <f t="shared" si="22"/>
        <v>acfr:GarnishmentsPayableModifiedAccrual</v>
      </c>
      <c r="I281" t="str">
        <f t="shared" si="23"/>
        <v>Exists</v>
      </c>
    </row>
    <row r="282" spans="1:9">
      <c r="A282" t="s">
        <v>61</v>
      </c>
      <c r="B282" t="s">
        <v>270</v>
      </c>
      <c r="C282" t="s">
        <v>867</v>
      </c>
      <c r="D282" t="str">
        <f t="shared" si="24"/>
        <v>acfr:GrantsPayableModifiedAccrual</v>
      </c>
      <c r="E282" t="s">
        <v>2044</v>
      </c>
      <c r="F282" t="str">
        <f t="shared" si="21"/>
        <v>acfr:UndistributedReceiptsModifiedAccrual</v>
      </c>
      <c r="G282" t="str">
        <f t="shared" si="25"/>
        <v>Exists</v>
      </c>
      <c r="H282" t="str">
        <f t="shared" si="22"/>
        <v>acfr:GrantsPayableModifiedAccrual</v>
      </c>
      <c r="I282" t="str">
        <f t="shared" si="23"/>
        <v>Exists</v>
      </c>
    </row>
    <row r="283" spans="1:9">
      <c r="A283" t="s">
        <v>61</v>
      </c>
      <c r="B283" t="s">
        <v>301</v>
      </c>
      <c r="C283" t="s">
        <v>868</v>
      </c>
      <c r="D283" t="str">
        <f t="shared" si="24"/>
        <v>acfr:InternalBalancesPayableModifiedAccrual</v>
      </c>
      <c r="E283" t="s">
        <v>2045</v>
      </c>
      <c r="F283" t="str">
        <f t="shared" si="21"/>
        <v>acfr:UndistributedTaxCollectionsModifiedAccrual</v>
      </c>
      <c r="G283" t="str">
        <f t="shared" si="25"/>
        <v>Doesn't Exist</v>
      </c>
      <c r="H283" t="str">
        <f t="shared" si="22"/>
        <v/>
      </c>
      <c r="I283" t="str">
        <f t="shared" si="23"/>
        <v>Exists</v>
      </c>
    </row>
    <row r="284" spans="1:9">
      <c r="A284" t="s">
        <v>61</v>
      </c>
      <c r="B284" t="s">
        <v>172</v>
      </c>
      <c r="C284" t="s">
        <v>869</v>
      </c>
      <c r="D284" t="str">
        <f t="shared" si="24"/>
        <v>acfr:LongTermDebtDueInMoreThanOneYearPayableFromRestrictedAssetsModifiedAccrual</v>
      </c>
      <c r="E284" t="s">
        <v>2046</v>
      </c>
      <c r="F284" t="str">
        <f t="shared" si="21"/>
        <v>acfr:ReceiptsRefundableModifiedAccrual</v>
      </c>
      <c r="G284" t="str">
        <f t="shared" si="25"/>
        <v>Doesn't Exist</v>
      </c>
      <c r="H284" t="str">
        <f t="shared" si="22"/>
        <v/>
      </c>
      <c r="I284" t="str">
        <f t="shared" si="23"/>
        <v>Exists</v>
      </c>
    </row>
    <row r="285" spans="1:9">
      <c r="A285" t="s">
        <v>61</v>
      </c>
      <c r="B285" t="s">
        <v>320</v>
      </c>
      <c r="C285" t="s">
        <v>870</v>
      </c>
      <c r="D285" t="str">
        <f t="shared" si="24"/>
        <v>acfr:LongTermDebtDueWithinOneYearPayableFromRestrictedAssetsModifiedAccrual</v>
      </c>
      <c r="E285" t="s">
        <v>2047</v>
      </c>
      <c r="F285" t="str">
        <f t="shared" si="21"/>
        <v>acfr:UnamortizedPremiumOnBondsModifiedAccrual</v>
      </c>
      <c r="G285" t="str">
        <f t="shared" si="25"/>
        <v>Doesn't Exist</v>
      </c>
      <c r="H285" t="str">
        <f t="shared" si="22"/>
        <v/>
      </c>
      <c r="I285" t="str">
        <f t="shared" si="23"/>
        <v>Doesn't Exist</v>
      </c>
    </row>
    <row r="286" spans="1:9">
      <c r="A286" t="s">
        <v>61</v>
      </c>
      <c r="B286" t="s">
        <v>305</v>
      </c>
      <c r="C286" t="s">
        <v>871</v>
      </c>
      <c r="D286" t="str">
        <f t="shared" si="24"/>
        <v>acfr:LotteryPrizeLiabilityCurrentModifiedAccrual</v>
      </c>
      <c r="E286" t="s">
        <v>2048</v>
      </c>
      <c r="F286" t="str">
        <f t="shared" si="21"/>
        <v>acfr:LeasesPayableModifiedAccrual</v>
      </c>
      <c r="G286" t="str">
        <f t="shared" si="25"/>
        <v>Doesn't Exist</v>
      </c>
      <c r="H286" t="str">
        <f t="shared" si="22"/>
        <v/>
      </c>
      <c r="I286" t="str">
        <f t="shared" si="23"/>
        <v>Doesn't Exist</v>
      </c>
    </row>
    <row r="287" spans="1:9">
      <c r="A287" t="s">
        <v>61</v>
      </c>
      <c r="B287" t="s">
        <v>304</v>
      </c>
      <c r="C287" t="s">
        <v>872</v>
      </c>
      <c r="D287" t="str">
        <f t="shared" si="24"/>
        <v>acfr:LotteryPrizesPayableModifiedAccrual</v>
      </c>
      <c r="E287" t="s">
        <v>2049</v>
      </c>
      <c r="F287" t="str">
        <f t="shared" si="21"/>
        <v>acfr:LandContractsPayableModifiedAccrual</v>
      </c>
      <c r="G287" t="str">
        <f t="shared" si="25"/>
        <v>Doesn't Exist</v>
      </c>
      <c r="H287" t="str">
        <f t="shared" si="22"/>
        <v/>
      </c>
      <c r="I287" t="str">
        <f t="shared" si="23"/>
        <v>Exists</v>
      </c>
    </row>
    <row r="288" spans="1:9">
      <c r="A288" t="s">
        <v>61</v>
      </c>
      <c r="B288" t="s">
        <v>173</v>
      </c>
      <c r="C288" t="s">
        <v>873</v>
      </c>
      <c r="D288" t="str">
        <f t="shared" si="24"/>
        <v>acfr:NetPensionLiabilityPayableFromRestrictedAssetsModifiedAccrual</v>
      </c>
      <c r="E288" t="s">
        <v>2050</v>
      </c>
      <c r="F288" t="str">
        <f t="shared" si="21"/>
        <v>acfr:CashBondsPayableModifiedAccrual</v>
      </c>
      <c r="G288" t="str">
        <f t="shared" si="25"/>
        <v>Doesn't Exist</v>
      </c>
      <c r="H288" t="str">
        <f t="shared" si="22"/>
        <v/>
      </c>
      <c r="I288" t="str">
        <f t="shared" si="23"/>
        <v>Exists</v>
      </c>
    </row>
    <row r="289" spans="1:9">
      <c r="A289" t="s">
        <v>61</v>
      </c>
      <c r="B289" t="s">
        <v>179</v>
      </c>
      <c r="C289" t="s">
        <v>874</v>
      </c>
      <c r="D289" t="str">
        <f t="shared" si="24"/>
        <v>acfr:NoncurrentLiabilitiesPayableFromRestrictedAssetsModifiedAccrual</v>
      </c>
      <c r="E289" t="s">
        <v>2051</v>
      </c>
      <c r="F289" t="str">
        <f t="shared" si="21"/>
        <v>acfr:BondsPayableModifiedAccrual</v>
      </c>
      <c r="G289" t="str">
        <f t="shared" si="25"/>
        <v>Doesn't Exist</v>
      </c>
      <c r="H289" t="str">
        <f t="shared" si="22"/>
        <v/>
      </c>
      <c r="I289" t="str">
        <f t="shared" si="23"/>
        <v>Doesn't Exist</v>
      </c>
    </row>
    <row r="290" spans="1:9">
      <c r="A290" t="s">
        <v>61</v>
      </c>
      <c r="B290" t="s">
        <v>442</v>
      </c>
      <c r="C290" t="s">
        <v>875</v>
      </c>
      <c r="D290" t="str">
        <f t="shared" si="24"/>
        <v>acfr:OtherAccountsPayableModifiedAccrual</v>
      </c>
      <c r="E290" t="s">
        <v>2052</v>
      </c>
      <c r="F290" t="str">
        <f t="shared" si="21"/>
        <v>acfr:NotesAndLoansPayableAbstract</v>
      </c>
      <c r="G290" t="str">
        <f t="shared" si="25"/>
        <v>Doesn't Exist</v>
      </c>
      <c r="H290" t="str">
        <f t="shared" si="22"/>
        <v/>
      </c>
      <c r="I290" t="str">
        <f t="shared" si="23"/>
        <v>Doesn't Exist</v>
      </c>
    </row>
    <row r="291" spans="1:9">
      <c r="A291" t="s">
        <v>61</v>
      </c>
      <c r="B291" t="s">
        <v>525</v>
      </c>
      <c r="C291" t="s">
        <v>876</v>
      </c>
      <c r="D291" t="str">
        <f t="shared" si="24"/>
        <v>acfr:OtherAccountsPayableAndAccruedLiabilitiesModifiedAccrual</v>
      </c>
      <c r="E291" t="s">
        <v>2053</v>
      </c>
      <c r="F291" t="str">
        <f t="shared" si="21"/>
        <v>acfr:LoansPayableModifiedAccrual</v>
      </c>
      <c r="G291" t="str">
        <f t="shared" si="25"/>
        <v>Doesn't Exist</v>
      </c>
      <c r="H291" t="str">
        <f t="shared" si="22"/>
        <v/>
      </c>
      <c r="I291" t="str">
        <f t="shared" si="23"/>
        <v>Doesn't Exist</v>
      </c>
    </row>
    <row r="292" spans="1:9">
      <c r="A292" t="s">
        <v>61</v>
      </c>
      <c r="B292" t="s">
        <v>573</v>
      </c>
      <c r="C292" t="s">
        <v>877</v>
      </c>
      <c r="D292" t="str">
        <f t="shared" si="24"/>
        <v>acfr:OtherAccruedExpensesModifiedAccrual</v>
      </c>
      <c r="E292" t="s">
        <v>2054</v>
      </c>
      <c r="F292" t="str">
        <f t="shared" si="21"/>
        <v>acfr:NotesPayableModifiedAccrual</v>
      </c>
      <c r="G292" t="str">
        <f t="shared" si="25"/>
        <v>Doesn't Exist</v>
      </c>
      <c r="H292" t="str">
        <f t="shared" si="22"/>
        <v/>
      </c>
      <c r="I292" t="str">
        <f t="shared" si="23"/>
        <v>Doesn't Exist</v>
      </c>
    </row>
    <row r="293" spans="1:9">
      <c r="A293" t="s">
        <v>61</v>
      </c>
      <c r="B293" t="s">
        <v>371</v>
      </c>
      <c r="C293" t="s">
        <v>878</v>
      </c>
      <c r="D293" t="str">
        <f t="shared" si="24"/>
        <v>acfr:OtherAdvancesModifiedAccrual</v>
      </c>
      <c r="E293" t="s">
        <v>2055</v>
      </c>
      <c r="F293" t="str">
        <f t="shared" si="21"/>
        <v>acfr:NotesAndLoansPayableDueWithinOneYearModifiedAccrual</v>
      </c>
      <c r="G293" t="str">
        <f t="shared" si="25"/>
        <v>Exists</v>
      </c>
      <c r="H293" t="str">
        <f t="shared" si="22"/>
        <v>acfr:OtherAdvancesModifiedAccrual</v>
      </c>
      <c r="I293" t="str">
        <f t="shared" si="23"/>
        <v>Doesn't Exist</v>
      </c>
    </row>
    <row r="294" spans="1:9">
      <c r="A294" t="s">
        <v>61</v>
      </c>
      <c r="B294" t="s">
        <v>309</v>
      </c>
      <c r="C294" t="s">
        <v>32</v>
      </c>
      <c r="D294" t="str">
        <f t="shared" si="24"/>
        <v>acfr:OtherCurrentLiabilitiesModifiedAccrual</v>
      </c>
      <c r="E294" t="s">
        <v>2056</v>
      </c>
      <c r="F294" t="str">
        <f t="shared" si="21"/>
        <v>acfr:UnearnedRevenueModifiedAccrual</v>
      </c>
      <c r="G294" t="str">
        <f t="shared" si="25"/>
        <v>Doesn't Exist</v>
      </c>
      <c r="H294" t="str">
        <f t="shared" si="22"/>
        <v/>
      </c>
      <c r="I294" t="str">
        <f t="shared" si="23"/>
        <v>Exists</v>
      </c>
    </row>
    <row r="295" spans="1:9">
      <c r="A295" t="s">
        <v>61</v>
      </c>
      <c r="B295" t="s">
        <v>328</v>
      </c>
      <c r="C295" t="s">
        <v>879</v>
      </c>
      <c r="D295" t="str">
        <f t="shared" si="24"/>
        <v>acfr:OtherCurrentLiabilitiesPayableFromRestictedAssetsModifiedAccrual</v>
      </c>
      <c r="E295" t="s">
        <v>2057</v>
      </c>
      <c r="F295" t="str">
        <f t="shared" si="21"/>
        <v>acfr:AdvancesFromOtherGovernmentsNoncurrentModifiedAccrual</v>
      </c>
      <c r="G295" t="str">
        <f t="shared" si="25"/>
        <v>Doesn't Exist</v>
      </c>
      <c r="H295" t="str">
        <f t="shared" si="22"/>
        <v/>
      </c>
      <c r="I295" t="str">
        <f t="shared" si="23"/>
        <v>Exists</v>
      </c>
    </row>
    <row r="296" spans="1:9">
      <c r="A296" t="s">
        <v>61</v>
      </c>
      <c r="B296" t="s">
        <v>178</v>
      </c>
      <c r="C296" t="s">
        <v>880</v>
      </c>
      <c r="D296" t="str">
        <f t="shared" si="24"/>
        <v>acfr:OtherNoncurrentLiabilitiesPayableFromRestrictedAssetsModifiedAccrual</v>
      </c>
      <c r="E296" t="s">
        <v>2058</v>
      </c>
      <c r="F296" t="str">
        <f t="shared" si="21"/>
        <v>acfr:AdvancesFromStateNoncurrentModifiedAccrual</v>
      </c>
      <c r="G296" t="str">
        <f t="shared" si="25"/>
        <v>Doesn't Exist</v>
      </c>
      <c r="H296" t="str">
        <f t="shared" si="22"/>
        <v/>
      </c>
      <c r="I296" t="str">
        <f t="shared" si="23"/>
        <v>Exists</v>
      </c>
    </row>
    <row r="297" spans="1:9">
      <c r="A297" t="s">
        <v>61</v>
      </c>
      <c r="B297" t="s">
        <v>278</v>
      </c>
      <c r="C297" t="s">
        <v>881</v>
      </c>
      <c r="D297" t="str">
        <f t="shared" si="24"/>
        <v>acfr:PatientsOrInmatesTrustMoneyPayableModifiedAccrual</v>
      </c>
      <c r="E297" t="s">
        <v>2059</v>
      </c>
      <c r="F297" t="str">
        <f t="shared" si="21"/>
        <v>acfr:AdvancesFromFederalGovernmentNoncurrentModifiedAccrual</v>
      </c>
      <c r="G297" t="str">
        <f t="shared" si="25"/>
        <v>Exists</v>
      </c>
      <c r="H297" t="str">
        <f t="shared" si="22"/>
        <v>acfr:PatientsOrInmatesTrustMoneyPayableModifiedAccrual</v>
      </c>
      <c r="I297" t="str">
        <f t="shared" si="23"/>
        <v>Exists</v>
      </c>
    </row>
    <row r="298" spans="1:9">
      <c r="A298" t="s">
        <v>61</v>
      </c>
      <c r="B298" t="s">
        <v>180</v>
      </c>
      <c r="C298" t="s">
        <v>882</v>
      </c>
      <c r="D298" t="str">
        <f t="shared" si="24"/>
        <v>acfr:PayableFromRestrictedAssetsModifiedAccrual</v>
      </c>
      <c r="E298" t="s">
        <v>2060</v>
      </c>
      <c r="F298" t="str">
        <f t="shared" si="21"/>
        <v>acfr:AdvancesSpecialAssessmentDistrictsModifiedAccrual</v>
      </c>
      <c r="G298" t="str">
        <f t="shared" si="25"/>
        <v>Exists</v>
      </c>
      <c r="H298" t="str">
        <f t="shared" si="22"/>
        <v>acfr:PayableFromRestrictedAssetsModifiedAccrual</v>
      </c>
      <c r="I298" t="str">
        <f t="shared" si="23"/>
        <v>Exists</v>
      </c>
    </row>
    <row r="299" spans="1:9">
      <c r="A299" t="s">
        <v>61</v>
      </c>
      <c r="B299" t="s">
        <v>177</v>
      </c>
      <c r="C299" t="s">
        <v>883</v>
      </c>
      <c r="D299" t="str">
        <f t="shared" si="24"/>
        <v>acfr:PayableFromRestrictedAssetsCustomModifiedAccrual</v>
      </c>
      <c r="E299" t="s">
        <v>2061</v>
      </c>
      <c r="F299" t="str">
        <f t="shared" si="21"/>
        <v>acfr:SecuritiesLendingObligationsLiabilityModifiedAccrual</v>
      </c>
      <c r="G299" t="str">
        <f t="shared" si="25"/>
        <v>Doesn't Exist</v>
      </c>
      <c r="H299" t="str">
        <f t="shared" si="22"/>
        <v/>
      </c>
      <c r="I299" t="str">
        <f t="shared" si="23"/>
        <v>Exists</v>
      </c>
    </row>
    <row r="300" spans="1:9">
      <c r="A300" t="s">
        <v>61</v>
      </c>
      <c r="B300" t="s">
        <v>267</v>
      </c>
      <c r="C300" t="s">
        <v>884</v>
      </c>
      <c r="D300" t="str">
        <f t="shared" si="24"/>
        <v>acfr:PayrollDeductionsPayableModifiedAccrual</v>
      </c>
      <c r="E300" t="s">
        <v>2062</v>
      </c>
      <c r="F300" t="str">
        <f t="shared" si="21"/>
        <v>acfr:RegulatoryLiabilityModifiedAccrual</v>
      </c>
      <c r="G300" t="str">
        <f t="shared" si="25"/>
        <v>Exists</v>
      </c>
      <c r="H300" t="str">
        <f t="shared" si="22"/>
        <v>acfr:PayrollDeductionsPayableModifiedAccrual</v>
      </c>
      <c r="I300" t="str">
        <f t="shared" si="23"/>
        <v>Doesn't Exist</v>
      </c>
    </row>
    <row r="301" spans="1:9">
      <c r="A301" t="s">
        <v>61</v>
      </c>
      <c r="B301" t="s">
        <v>441</v>
      </c>
      <c r="C301" t="s">
        <v>885</v>
      </c>
      <c r="D301" t="str">
        <f t="shared" si="24"/>
        <v>acfr:PayrollTaxesPayableModifiedAccrual</v>
      </c>
      <c r="E301" t="s">
        <v>2063</v>
      </c>
      <c r="F301" t="str">
        <f t="shared" si="21"/>
        <v>acfr:DerivativeInstrumentsLiabilityModifiedAccrual</v>
      </c>
      <c r="G301" t="str">
        <f t="shared" si="25"/>
        <v>Doesn't Exist</v>
      </c>
      <c r="H301" t="str">
        <f t="shared" si="22"/>
        <v/>
      </c>
      <c r="I301" t="str">
        <f t="shared" si="23"/>
        <v>Doesn't Exist</v>
      </c>
    </row>
    <row r="302" spans="1:9">
      <c r="A302" t="s">
        <v>61</v>
      </c>
      <c r="B302" t="s">
        <v>268</v>
      </c>
      <c r="C302" t="s">
        <v>886</v>
      </c>
      <c r="D302" t="str">
        <f t="shared" si="24"/>
        <v>acfr:PenaltiesPayableModifiedAccrual</v>
      </c>
      <c r="E302" t="s">
        <v>2064</v>
      </c>
      <c r="F302" t="str">
        <f t="shared" si="21"/>
        <v>acfr:PayableFromRestrictedAssetsModifiedAccrual</v>
      </c>
      <c r="G302" t="str">
        <f t="shared" si="25"/>
        <v>Exists</v>
      </c>
      <c r="H302" t="str">
        <f t="shared" si="22"/>
        <v>acfr:PenaltiesPayableModifiedAccrual</v>
      </c>
      <c r="I302" t="str">
        <f t="shared" si="23"/>
        <v>Exists</v>
      </c>
    </row>
    <row r="303" spans="1:9">
      <c r="A303" t="s">
        <v>61</v>
      </c>
      <c r="B303" t="s">
        <v>287</v>
      </c>
      <c r="C303" t="s">
        <v>887</v>
      </c>
      <c r="D303" t="str">
        <f t="shared" si="24"/>
        <v>acfr:PerformanceDepositsPayableModifiedAccrual</v>
      </c>
      <c r="E303" t="s">
        <v>2065</v>
      </c>
      <c r="F303" t="str">
        <f t="shared" si="21"/>
        <v>acfr:NetPensionLiabilityModifiedAccrual</v>
      </c>
      <c r="G303" t="str">
        <f t="shared" si="25"/>
        <v>Exists</v>
      </c>
      <c r="H303" t="str">
        <f t="shared" si="22"/>
        <v>acfr:PerformanceDepositsPayableModifiedAccrual</v>
      </c>
      <c r="I303" t="str">
        <f t="shared" si="23"/>
        <v>Exists</v>
      </c>
    </row>
    <row r="304" spans="1:9">
      <c r="A304" t="s">
        <v>61</v>
      </c>
      <c r="B304" t="s">
        <v>282</v>
      </c>
      <c r="C304" t="s">
        <v>888</v>
      </c>
      <c r="D304" t="str">
        <f t="shared" si="24"/>
        <v>acfr:ReceiptsRefundableModifiedAccrual</v>
      </c>
      <c r="E304" t="s">
        <v>2066</v>
      </c>
      <c r="F304" t="str">
        <f t="shared" si="21"/>
        <v>acfr:OtherLiabilitiesModifiedAccrual</v>
      </c>
      <c r="G304" t="str">
        <f t="shared" si="25"/>
        <v>Exists</v>
      </c>
      <c r="H304" t="str">
        <f t="shared" si="22"/>
        <v>acfr:ReceiptsRefundableModifiedAccrual</v>
      </c>
      <c r="I304" t="str">
        <f t="shared" si="23"/>
        <v>Doesn't Exist</v>
      </c>
    </row>
    <row r="305" spans="1:9">
      <c r="A305" t="s">
        <v>61</v>
      </c>
      <c r="B305" t="s">
        <v>303</v>
      </c>
      <c r="C305" t="s">
        <v>889</v>
      </c>
      <c r="D305" t="str">
        <f t="shared" si="24"/>
        <v>acfr:RefundableDepositsBondsModifiedAccrual</v>
      </c>
      <c r="E305" t="s">
        <v>2067</v>
      </c>
      <c r="F305" t="str">
        <f t="shared" si="21"/>
        <v>acfr:LiabilitiesModifiedAccrual</v>
      </c>
      <c r="G305" t="str">
        <f t="shared" si="25"/>
        <v>Doesn't Exist</v>
      </c>
      <c r="H305" t="str">
        <f t="shared" si="22"/>
        <v/>
      </c>
      <c r="I305" t="str">
        <f t="shared" si="23"/>
        <v>Doesn't Exist</v>
      </c>
    </row>
    <row r="306" spans="1:9">
      <c r="A306" t="s">
        <v>61</v>
      </c>
      <c r="B306" t="s">
        <v>284</v>
      </c>
      <c r="C306" t="s">
        <v>890</v>
      </c>
      <c r="D306" t="str">
        <f t="shared" si="24"/>
        <v>acfr:RegulatoryLiabilityCurrentModifiedAccrual</v>
      </c>
      <c r="E306" t="s">
        <v>2068</v>
      </c>
      <c r="F306" t="str">
        <f t="shared" si="21"/>
        <v>acfr:DeferredInflowsOfResourcesAbstract</v>
      </c>
      <c r="G306" t="str">
        <f t="shared" si="25"/>
        <v>Exists</v>
      </c>
      <c r="H306" t="str">
        <f t="shared" si="22"/>
        <v>acfr:RegulatoryLiabilityCurrentModifiedAccrual</v>
      </c>
      <c r="I306" t="str">
        <f t="shared" si="23"/>
        <v>Doesn't Exist</v>
      </c>
    </row>
    <row r="307" spans="1:9">
      <c r="A307" t="s">
        <v>61</v>
      </c>
      <c r="B307" t="s">
        <v>279</v>
      </c>
      <c r="C307" t="s">
        <v>891</v>
      </c>
      <c r="D307" t="str">
        <f t="shared" si="24"/>
        <v>acfr:RestitutionsPayableModifiedAccrual</v>
      </c>
      <c r="E307" t="s">
        <v>2069</v>
      </c>
      <c r="F307" t="str">
        <f t="shared" si="21"/>
        <v>acfr:DeferredInflowsOfResourcesTaxesLeviedForASubsequentPeriodModifiedAccrual</v>
      </c>
      <c r="G307" t="str">
        <f t="shared" si="25"/>
        <v>Exists</v>
      </c>
      <c r="H307" t="str">
        <f t="shared" si="22"/>
        <v>acfr:RestitutionsPayableModifiedAccrual</v>
      </c>
      <c r="I307" t="str">
        <f t="shared" si="23"/>
        <v>Exists</v>
      </c>
    </row>
    <row r="308" spans="1:9">
      <c r="A308" t="s">
        <v>61</v>
      </c>
      <c r="B308" t="s">
        <v>275</v>
      </c>
      <c r="C308" t="s">
        <v>892</v>
      </c>
      <c r="D308" t="str">
        <f t="shared" si="24"/>
        <v>acfr:RetainagePayableModifiedAccrual</v>
      </c>
      <c r="E308" t="s">
        <v>2070</v>
      </c>
      <c r="F308" t="str">
        <f t="shared" si="21"/>
        <v>acfr:DeferredInflowsOfResourcesDrainFundModifiedAccrual</v>
      </c>
      <c r="G308" t="str">
        <f t="shared" si="25"/>
        <v>Exists</v>
      </c>
      <c r="H308" t="str">
        <f t="shared" si="22"/>
        <v>acfr:RetainagePayableModifiedAccrual</v>
      </c>
      <c r="I308" t="str">
        <f t="shared" si="23"/>
        <v>Doesn't Exist</v>
      </c>
    </row>
    <row r="309" spans="1:9">
      <c r="A309" t="s">
        <v>61</v>
      </c>
      <c r="B309" t="s">
        <v>319</v>
      </c>
      <c r="C309" t="s">
        <v>893</v>
      </c>
      <c r="D309" t="str">
        <f t="shared" si="24"/>
        <v>acfr:RevenueBondsPayableDueWithinOneYearPayableFromRestrictedAssetsModifiedAccrual</v>
      </c>
      <c r="E309" t="s">
        <v>2071</v>
      </c>
      <c r="F309" t="str">
        <f t="shared" si="21"/>
        <v>acfr:DeferredInflowsOfResourcesPropertyTaxesModifiedAccrual</v>
      </c>
      <c r="G309" t="str">
        <f t="shared" si="25"/>
        <v>Doesn't Exist</v>
      </c>
      <c r="H309" t="str">
        <f t="shared" si="22"/>
        <v/>
      </c>
      <c r="I309" t="str">
        <f t="shared" si="23"/>
        <v>Exists</v>
      </c>
    </row>
    <row r="310" spans="1:9">
      <c r="A310" t="s">
        <v>61</v>
      </c>
      <c r="B310" t="s">
        <v>269</v>
      </c>
      <c r="C310" t="s">
        <v>894</v>
      </c>
      <c r="D310" t="str">
        <f t="shared" si="24"/>
        <v>acfr:ShortTermDebtPayableModifiedAccrual</v>
      </c>
      <c r="E310" t="s">
        <v>2072</v>
      </c>
      <c r="F310" t="str">
        <f t="shared" si="21"/>
        <v>acfr:DeferredInflowsOfResourcesSpecialAssessmentsModifiedAccrual</v>
      </c>
      <c r="G310" t="str">
        <f t="shared" si="25"/>
        <v>Doesn't Exist</v>
      </c>
      <c r="H310" t="str">
        <f t="shared" si="22"/>
        <v/>
      </c>
      <c r="I310" t="str">
        <f t="shared" si="23"/>
        <v>Doesn't Exist</v>
      </c>
    </row>
    <row r="311" spans="1:9">
      <c r="A311" t="s">
        <v>61</v>
      </c>
      <c r="B311" t="s">
        <v>274</v>
      </c>
      <c r="C311" t="s">
        <v>895</v>
      </c>
      <c r="D311" t="str">
        <f t="shared" si="24"/>
        <v>acfr:TaxesPayableModifiedAccrual</v>
      </c>
      <c r="E311" t="s">
        <v>2073</v>
      </c>
      <c r="F311" t="str">
        <f t="shared" si="21"/>
        <v>acfr:DeferredInflowsOfResourcesUnavailableRevenueModifiedAccrual</v>
      </c>
      <c r="G311" t="str">
        <f t="shared" si="25"/>
        <v>Exists</v>
      </c>
      <c r="H311" t="str">
        <f t="shared" si="22"/>
        <v>acfr:TaxesPayableModifiedAccrual</v>
      </c>
      <c r="I311" t="str">
        <f t="shared" si="23"/>
        <v>Doesn't Exist</v>
      </c>
    </row>
    <row r="312" spans="1:9">
      <c r="A312" t="s">
        <v>61</v>
      </c>
      <c r="B312" t="s">
        <v>324</v>
      </c>
      <c r="C312" t="s">
        <v>896</v>
      </c>
      <c r="D312" t="str">
        <f t="shared" si="24"/>
        <v>acfr:TenantSecurityDepositsPayableFromRestictedAssetsModifiedAccrual</v>
      </c>
      <c r="E312" t="s">
        <v>2074</v>
      </c>
      <c r="F312" t="str">
        <f t="shared" si="21"/>
        <v>acfr:OtherDeferredInflowsOfResourcesModifiedAccrual</v>
      </c>
      <c r="G312" t="str">
        <f t="shared" si="25"/>
        <v>Doesn't Exist</v>
      </c>
      <c r="H312" t="str">
        <f t="shared" si="22"/>
        <v/>
      </c>
      <c r="I312" t="str">
        <f t="shared" si="23"/>
        <v>Exists</v>
      </c>
    </row>
    <row r="313" spans="1:9">
      <c r="A313" t="s">
        <v>61</v>
      </c>
      <c r="B313" t="s">
        <v>276</v>
      </c>
      <c r="C313" t="s">
        <v>897</v>
      </c>
      <c r="D313" t="str">
        <f t="shared" si="24"/>
        <v>acfr:UnclaimedMoneyModifiedAccrual</v>
      </c>
      <c r="E313" t="s">
        <v>2075</v>
      </c>
      <c r="F313" t="str">
        <f t="shared" si="21"/>
        <v>acfr:DeferredInflowsOfResourcesModifiedAccrual</v>
      </c>
      <c r="G313" t="str">
        <f t="shared" si="25"/>
        <v>Exists</v>
      </c>
      <c r="H313" t="str">
        <f t="shared" si="22"/>
        <v>acfr:UnclaimedMoneyModifiedAccrual</v>
      </c>
      <c r="I313" t="str">
        <f t="shared" si="23"/>
        <v>Exists</v>
      </c>
    </row>
    <row r="314" spans="1:9">
      <c r="A314" t="s">
        <v>61</v>
      </c>
      <c r="B314" t="s">
        <v>280</v>
      </c>
      <c r="C314" t="s">
        <v>898</v>
      </c>
      <c r="D314" t="str">
        <f t="shared" si="24"/>
        <v>acfr:UndistributedReceiptsModifiedAccrual</v>
      </c>
      <c r="E314" t="s">
        <v>2076</v>
      </c>
      <c r="F314" t="str">
        <f t="shared" si="21"/>
        <v>acfr:LiabilitiesAndDeferredInflowsOfResourcesModifiedAccrual</v>
      </c>
      <c r="G314" t="str">
        <f t="shared" si="25"/>
        <v>Exists</v>
      </c>
      <c r="H314" t="str">
        <f t="shared" si="22"/>
        <v>acfr:UndistributedReceiptsModifiedAccrual</v>
      </c>
      <c r="I314" t="str">
        <f t="shared" si="23"/>
        <v>Doesn't Exist</v>
      </c>
    </row>
    <row r="315" spans="1:9">
      <c r="A315" t="s">
        <v>61</v>
      </c>
      <c r="B315" t="s">
        <v>281</v>
      </c>
      <c r="C315" t="s">
        <v>899</v>
      </c>
      <c r="D315" t="str">
        <f t="shared" si="24"/>
        <v>acfr:UndistributedTaxCollectionsModifiedAccrual</v>
      </c>
      <c r="E315" t="s">
        <v>2077</v>
      </c>
      <c r="F315" t="str">
        <f t="shared" si="21"/>
        <v>acfr:FundBalancesAbstract</v>
      </c>
      <c r="G315" t="str">
        <f t="shared" si="25"/>
        <v>Exists</v>
      </c>
      <c r="H315" t="str">
        <f t="shared" si="22"/>
        <v>acfr:UndistributedTaxCollectionsModifiedAccrual</v>
      </c>
      <c r="I315" t="str">
        <f t="shared" si="23"/>
        <v>Doesn't Exist</v>
      </c>
    </row>
    <row r="316" spans="1:9">
      <c r="A316" t="s">
        <v>61</v>
      </c>
      <c r="B316" t="s">
        <v>306</v>
      </c>
      <c r="C316" t="s">
        <v>30</v>
      </c>
      <c r="D316" t="str">
        <f t="shared" si="24"/>
        <v>acfr:UnearnedRevenueModifiedAccrual</v>
      </c>
      <c r="E316" t="s">
        <v>2078</v>
      </c>
      <c r="F316" t="str">
        <f t="shared" si="21"/>
        <v>acfr:InvestmentInCapitalAssetsModifiedAccrual</v>
      </c>
      <c r="G316" t="str">
        <f t="shared" si="25"/>
        <v>Exists</v>
      </c>
      <c r="H316" t="str">
        <f t="shared" si="22"/>
        <v>acfr:UnearnedRevenueModifiedAccrual</v>
      </c>
      <c r="I316" t="str">
        <f t="shared" si="23"/>
        <v>Doesn't Exist</v>
      </c>
    </row>
    <row r="317" spans="1:9">
      <c r="A317" t="s">
        <v>61</v>
      </c>
      <c r="B317" t="s">
        <v>327</v>
      </c>
      <c r="C317" t="s">
        <v>900</v>
      </c>
      <c r="D317" t="str">
        <f t="shared" si="24"/>
        <v>acfr:UnearnedRevenuePayableFromRestictedAssetsModifiedAccrual</v>
      </c>
      <c r="E317" t="s">
        <v>2079</v>
      </c>
      <c r="F317" t="str">
        <f t="shared" si="21"/>
        <v>acfr:FundBalancesNonspendableAbstract</v>
      </c>
      <c r="G317" t="str">
        <f t="shared" si="25"/>
        <v>Doesn't Exist</v>
      </c>
      <c r="H317" t="str">
        <f t="shared" si="22"/>
        <v/>
      </c>
      <c r="I317" t="str">
        <f t="shared" si="23"/>
        <v>Doesn't Exist</v>
      </c>
    </row>
    <row r="318" spans="1:9">
      <c r="A318" t="s">
        <v>61</v>
      </c>
      <c r="B318" t="s">
        <v>307</v>
      </c>
      <c r="C318" t="s">
        <v>901</v>
      </c>
      <c r="D318" t="str">
        <f t="shared" si="24"/>
        <v>acfr:UnearnedTicketSalesModifiedAccrual</v>
      </c>
      <c r="E318" t="s">
        <v>2080</v>
      </c>
      <c r="F318" t="str">
        <f t="shared" si="21"/>
        <v>acfr:FundBalanceNonspendablePrepaids</v>
      </c>
      <c r="G318" t="str">
        <f t="shared" si="25"/>
        <v>Doesn't Exist</v>
      </c>
      <c r="H318" t="str">
        <f t="shared" si="22"/>
        <v/>
      </c>
      <c r="I318" t="str">
        <f t="shared" si="23"/>
        <v>Doesn't Exist</v>
      </c>
    </row>
    <row r="319" spans="1:9">
      <c r="A319" t="s">
        <v>61</v>
      </c>
      <c r="B319" t="s">
        <v>271</v>
      </c>
      <c r="C319" t="s">
        <v>902</v>
      </c>
      <c r="D319" t="str">
        <f t="shared" si="24"/>
        <v>acfr:VouchersPayableModifiedAccrual</v>
      </c>
      <c r="E319" t="s">
        <v>2081</v>
      </c>
      <c r="F319" t="str">
        <f t="shared" si="21"/>
        <v>acfr:FundBalanceNonspendableInventory</v>
      </c>
      <c r="G319" t="str">
        <f t="shared" si="25"/>
        <v>Exists</v>
      </c>
      <c r="H319" t="str">
        <f t="shared" si="22"/>
        <v>acfr:VouchersPayableModifiedAccrual</v>
      </c>
      <c r="I319" t="str">
        <f t="shared" si="23"/>
        <v>Doesn't Exist</v>
      </c>
    </row>
    <row r="320" spans="1:9">
      <c r="A320" t="s">
        <v>64</v>
      </c>
      <c r="B320" t="s">
        <v>492</v>
      </c>
      <c r="C320" t="s">
        <v>903</v>
      </c>
      <c r="D320" t="str">
        <f t="shared" si="24"/>
        <v>acfr:DeferredInflowsFromDeferredAmountOnRefundingModifiedAccrual</v>
      </c>
      <c r="E320" t="s">
        <v>2082</v>
      </c>
      <c r="F320" t="str">
        <f t="shared" si="21"/>
        <v>acfr:FundBalanceNonspendableLongTermAdvancesToOtherFunds</v>
      </c>
      <c r="G320" t="str">
        <f t="shared" si="25"/>
        <v>Doesn't Exist</v>
      </c>
      <c r="H320" t="str">
        <f t="shared" si="22"/>
        <v/>
      </c>
      <c r="I320" t="str">
        <f t="shared" si="23"/>
        <v>Doesn't Exist</v>
      </c>
    </row>
    <row r="321" spans="1:9">
      <c r="A321" t="s">
        <v>64</v>
      </c>
      <c r="B321" t="s">
        <v>504</v>
      </c>
      <c r="C321" t="s">
        <v>904</v>
      </c>
      <c r="D321" t="str">
        <f t="shared" si="24"/>
        <v>acfr:DeferredInflowsFromOPEBChangesInProportionModifiedAccrual</v>
      </c>
      <c r="E321" t="s">
        <v>2083</v>
      </c>
      <c r="F321" t="str">
        <f t="shared" si="21"/>
        <v>acfr:OtherFundBalanceNonspendable</v>
      </c>
      <c r="G321" t="str">
        <f t="shared" si="25"/>
        <v>Doesn't Exist</v>
      </c>
      <c r="H321" t="str">
        <f t="shared" si="22"/>
        <v/>
      </c>
      <c r="I321" t="str">
        <f t="shared" si="23"/>
        <v>Doesn't Exist</v>
      </c>
    </row>
    <row r="322" spans="1:9">
      <c r="A322" t="s">
        <v>64</v>
      </c>
      <c r="B322" t="s">
        <v>510</v>
      </c>
      <c r="C322" t="s">
        <v>905</v>
      </c>
      <c r="D322" t="str">
        <f t="shared" si="24"/>
        <v>acfr:DeferredInflowsFromPensionChangesInProportionModifiedAccrual</v>
      </c>
      <c r="E322" t="s">
        <v>2084</v>
      </c>
      <c r="F322" t="str">
        <f t="shared" si="21"/>
        <v>acfr:FundBalanceNonspendable</v>
      </c>
      <c r="G322" t="str">
        <f t="shared" si="25"/>
        <v>Doesn't Exist</v>
      </c>
      <c r="H322" t="str">
        <f t="shared" si="22"/>
        <v/>
      </c>
      <c r="I322" t="str">
        <f t="shared" si="23"/>
        <v>Doesn't Exist</v>
      </c>
    </row>
    <row r="323" spans="1:9">
      <c r="A323" t="s">
        <v>64</v>
      </c>
      <c r="B323" t="s">
        <v>513</v>
      </c>
      <c r="C323" t="s">
        <v>45</v>
      </c>
      <c r="D323" t="str">
        <f t="shared" si="24"/>
        <v>acfr:DeferredInflowsOfResourcesModifiedAccrual</v>
      </c>
      <c r="E323" t="s">
        <v>2085</v>
      </c>
      <c r="F323" t="str">
        <f t="shared" ref="F323:F331" si="26">"acfr:"&amp;E323</f>
        <v>acfr:OtherFundBalanceRestricted</v>
      </c>
      <c r="G323" t="str">
        <f t="shared" si="25"/>
        <v>Exists</v>
      </c>
      <c r="H323" t="str">
        <f t="shared" ref="H323:H386" si="27">IF(G323="Exists", D323, "")</f>
        <v>acfr:DeferredInflowsOfResourcesModifiedAccrual</v>
      </c>
      <c r="I323" t="str">
        <f t="shared" ref="I323:I331" si="28">IF(COUNTIF(D:D, F323) &gt; 0, "Exists", "Doesn't Exist")</f>
        <v>Doesn't Exist</v>
      </c>
    </row>
    <row r="324" spans="1:9">
      <c r="A324" t="s">
        <v>64</v>
      </c>
      <c r="B324" t="s">
        <v>511</v>
      </c>
      <c r="C324" t="s">
        <v>906</v>
      </c>
      <c r="D324" t="str">
        <f t="shared" ref="D324:D387" si="29">C324&amp;"ModifiedAccrual"</f>
        <v>acfr:DeferredInflowsOfResourcesCustomModifiedAccrual</v>
      </c>
      <c r="E324" t="s">
        <v>2086</v>
      </c>
      <c r="F324" t="str">
        <f t="shared" si="26"/>
        <v>acfr:FundBalanceRestricted</v>
      </c>
      <c r="G324" t="str">
        <f t="shared" si="25"/>
        <v>Doesn't Exist</v>
      </c>
      <c r="H324" t="str">
        <f t="shared" si="27"/>
        <v/>
      </c>
      <c r="I324" t="str">
        <f t="shared" si="28"/>
        <v>Doesn't Exist</v>
      </c>
    </row>
    <row r="325" spans="1:9">
      <c r="A325" t="s">
        <v>64</v>
      </c>
      <c r="B325" t="s">
        <v>497</v>
      </c>
      <c r="C325" t="s">
        <v>907</v>
      </c>
      <c r="D325" t="str">
        <f t="shared" si="29"/>
        <v>acfr:DeferredInflowsOfResourcesDebtModifiedAccrual</v>
      </c>
      <c r="E325" t="s">
        <v>2087</v>
      </c>
      <c r="F325" t="str">
        <f t="shared" si="26"/>
        <v>acfr:OtherFundBalanceCommitted</v>
      </c>
      <c r="G325" t="str">
        <f t="shared" si="25"/>
        <v>Doesn't Exist</v>
      </c>
      <c r="H325" t="str">
        <f t="shared" si="27"/>
        <v/>
      </c>
      <c r="I325" t="str">
        <f t="shared" si="28"/>
        <v>Doesn't Exist</v>
      </c>
    </row>
    <row r="326" spans="1:9">
      <c r="A326" t="s">
        <v>64</v>
      </c>
      <c r="B326" t="s">
        <v>494</v>
      </c>
      <c r="C326" t="s">
        <v>908</v>
      </c>
      <c r="D326" t="str">
        <f t="shared" si="29"/>
        <v>acfr:DeferredInflowsOfResourcesDrainOrdersModifiedAccrual</v>
      </c>
      <c r="E326" t="s">
        <v>2088</v>
      </c>
      <c r="F326" t="str">
        <f t="shared" si="26"/>
        <v>acfr:FundBalanceCommitted</v>
      </c>
      <c r="G326" t="str">
        <f t="shared" si="25"/>
        <v>Doesn't Exist</v>
      </c>
      <c r="H326" t="str">
        <f t="shared" si="27"/>
        <v/>
      </c>
      <c r="I326" t="str">
        <f t="shared" si="28"/>
        <v>Doesn't Exist</v>
      </c>
    </row>
    <row r="327" spans="1:9">
      <c r="A327" t="s">
        <v>64</v>
      </c>
      <c r="B327" t="s">
        <v>496</v>
      </c>
      <c r="C327" t="s">
        <v>909</v>
      </c>
      <c r="D327" t="str">
        <f t="shared" si="29"/>
        <v>acfr:DeferredInflowsOfResourcesLeasesModifiedAccrual</v>
      </c>
      <c r="E327" t="s">
        <v>2089</v>
      </c>
      <c r="F327" t="str">
        <f t="shared" si="26"/>
        <v>acfr:OtherFundBalanceAssigned</v>
      </c>
      <c r="G327" t="str">
        <f t="shared" si="25"/>
        <v>Doesn't Exist</v>
      </c>
      <c r="H327" t="str">
        <f t="shared" si="27"/>
        <v/>
      </c>
      <c r="I327" t="str">
        <f t="shared" si="28"/>
        <v>Doesn't Exist</v>
      </c>
    </row>
    <row r="328" spans="1:9">
      <c r="A328" t="s">
        <v>64</v>
      </c>
      <c r="B328" t="s">
        <v>498</v>
      </c>
      <c r="C328" t="s">
        <v>44</v>
      </c>
      <c r="D328" t="str">
        <f t="shared" si="29"/>
        <v>acfr:DeferredInflowsOfResourcesOPEBModifiedAccrual</v>
      </c>
      <c r="E328" t="s">
        <v>2090</v>
      </c>
      <c r="F328" t="str">
        <f t="shared" si="26"/>
        <v>acfr:FundBalanceAssigned</v>
      </c>
      <c r="G328" t="str">
        <f t="shared" si="25"/>
        <v>Doesn't Exist</v>
      </c>
      <c r="H328" t="str">
        <f t="shared" si="27"/>
        <v/>
      </c>
      <c r="I328" t="str">
        <f t="shared" si="28"/>
        <v>Doesn't Exist</v>
      </c>
    </row>
    <row r="329" spans="1:9">
      <c r="A329" t="s">
        <v>64</v>
      </c>
      <c r="B329" t="s">
        <v>500</v>
      </c>
      <c r="C329" t="s">
        <v>910</v>
      </c>
      <c r="D329" t="str">
        <f t="shared" si="29"/>
        <v>acfr:DeferredInflowsOfResourcesOPEBChangesInAssumptionsModifiedAccrual</v>
      </c>
      <c r="E329" t="s">
        <v>2091</v>
      </c>
      <c r="F329" t="str">
        <f t="shared" si="26"/>
        <v>acfr:FundBalanceUnassigned</v>
      </c>
      <c r="G329" t="str">
        <f t="shared" si="25"/>
        <v>Doesn't Exist</v>
      </c>
      <c r="H329" t="str">
        <f t="shared" si="27"/>
        <v/>
      </c>
      <c r="I329" t="str">
        <f t="shared" si="28"/>
        <v>Doesn't Exist</v>
      </c>
    </row>
    <row r="330" spans="1:9">
      <c r="A330" t="s">
        <v>64</v>
      </c>
      <c r="B330" t="s">
        <v>501</v>
      </c>
      <c r="C330" t="s">
        <v>911</v>
      </c>
      <c r="D330" t="str">
        <f t="shared" si="29"/>
        <v>acfr:DeferredInflowsOfResourcesOPEBContributionsMadeAfterMeasurementDateModifiedAccrual</v>
      </c>
      <c r="E330" t="s">
        <v>2092</v>
      </c>
      <c r="F330" t="str">
        <f t="shared" si="26"/>
        <v>acfr:FundBalance</v>
      </c>
      <c r="G330" t="str">
        <f t="shared" si="25"/>
        <v>Doesn't Exist</v>
      </c>
      <c r="H330" t="str">
        <f t="shared" si="27"/>
        <v/>
      </c>
      <c r="I330" t="str">
        <f t="shared" si="28"/>
        <v>Doesn't Exist</v>
      </c>
    </row>
    <row r="331" spans="1:9">
      <c r="A331" t="s">
        <v>64</v>
      </c>
      <c r="B331" t="s">
        <v>505</v>
      </c>
      <c r="C331" t="s">
        <v>43</v>
      </c>
      <c r="D331" t="str">
        <f t="shared" si="29"/>
        <v>acfr:DeferredInflowsOfResourcesPensionModifiedAccrual</v>
      </c>
      <c r="E331" t="s">
        <v>2093</v>
      </c>
      <c r="F331" t="str">
        <f t="shared" si="26"/>
        <v>acfr:LiabilitiesAndDeferredInflowsOfResourcesAndFundBalancesModifiedAccrual</v>
      </c>
      <c r="G331" t="str">
        <f t="shared" si="25"/>
        <v>Doesn't Exist</v>
      </c>
      <c r="H331" t="str">
        <f t="shared" si="27"/>
        <v/>
      </c>
      <c r="I331" t="str">
        <f t="shared" si="28"/>
        <v>Doesn't Exist</v>
      </c>
    </row>
    <row r="332" spans="1:9">
      <c r="A332" t="s">
        <v>64</v>
      </c>
      <c r="B332" t="s">
        <v>499</v>
      </c>
      <c r="C332" t="s">
        <v>912</v>
      </c>
      <c r="D332" t="str">
        <f t="shared" si="29"/>
        <v>acfr:DeferredInflowsOfResourcesPensionAndOPEBItemsModifiedAccrual</v>
      </c>
      <c r="G332" t="str">
        <f t="shared" si="25"/>
        <v>Doesn't Exist</v>
      </c>
      <c r="H332" t="str">
        <f t="shared" si="27"/>
        <v/>
      </c>
    </row>
    <row r="333" spans="1:9">
      <c r="A333" t="s">
        <v>64</v>
      </c>
      <c r="B333" t="s">
        <v>506</v>
      </c>
      <c r="C333" t="s">
        <v>913</v>
      </c>
      <c r="D333" t="str">
        <f t="shared" si="29"/>
        <v>acfr:DeferredInflowsOfResourcesPensionChangesInAssumptionsModifiedAccrual</v>
      </c>
      <c r="G333" t="str">
        <f t="shared" si="25"/>
        <v>Doesn't Exist</v>
      </c>
      <c r="H333" t="str">
        <f t="shared" si="27"/>
        <v/>
      </c>
    </row>
    <row r="334" spans="1:9">
      <c r="A334" t="s">
        <v>64</v>
      </c>
      <c r="B334" t="s">
        <v>507</v>
      </c>
      <c r="C334" t="s">
        <v>914</v>
      </c>
      <c r="D334" t="str">
        <f t="shared" si="29"/>
        <v>acfr:DeferredInflowsOfResourcesPensionContributionsMadeAfterMeasurementDateModifiedAccrual</v>
      </c>
      <c r="G334" t="str">
        <f t="shared" si="25"/>
        <v>Doesn't Exist</v>
      </c>
      <c r="H334" t="str">
        <f t="shared" si="27"/>
        <v/>
      </c>
    </row>
    <row r="335" spans="1:9">
      <c r="A335" t="s">
        <v>64</v>
      </c>
      <c r="B335" t="s">
        <v>493</v>
      </c>
      <c r="C335" t="s">
        <v>915</v>
      </c>
      <c r="D335" t="str">
        <f t="shared" si="29"/>
        <v>acfr:DeferredInflowsOfResourcesPropertyTaxesModifiedAccrual</v>
      </c>
      <c r="G335" t="str">
        <f t="shared" si="25"/>
        <v>Exists</v>
      </c>
      <c r="H335" t="str">
        <f t="shared" si="27"/>
        <v>acfr:DeferredInflowsOfResourcesPropertyTaxesModifiedAccrual</v>
      </c>
    </row>
    <row r="336" spans="1:9">
      <c r="A336" t="s">
        <v>64</v>
      </c>
      <c r="B336" t="s">
        <v>495</v>
      </c>
      <c r="C336" t="s">
        <v>916</v>
      </c>
      <c r="D336" t="str">
        <f t="shared" si="29"/>
        <v>acfr:DeferredInflowsOfResourcesSalesOfFutureRevenuesModifiedAccrual</v>
      </c>
      <c r="G336" t="str">
        <f t="shared" ref="G336:G399" si="30">IF(COUNTIF(F:F, D336) &gt; 0, "Exists", "Doesn't Exist")</f>
        <v>Doesn't Exist</v>
      </c>
      <c r="H336" t="str">
        <f t="shared" si="27"/>
        <v/>
      </c>
    </row>
    <row r="337" spans="1:8">
      <c r="A337" t="s">
        <v>64</v>
      </c>
      <c r="B337" t="s">
        <v>491</v>
      </c>
      <c r="C337" t="s">
        <v>917</v>
      </c>
      <c r="D337" t="str">
        <f t="shared" si="29"/>
        <v>acfr:DeferredInflowsOfResourcesTaxesLeviedForASubsequentPeriodModifiedAccrual</v>
      </c>
      <c r="G337" t="str">
        <f t="shared" si="30"/>
        <v>Exists</v>
      </c>
      <c r="H337" t="str">
        <f t="shared" si="27"/>
        <v>acfr:DeferredInflowsOfResourcesTaxesLeviedForASubsequentPeriodModifiedAccrual</v>
      </c>
    </row>
    <row r="338" spans="1:8">
      <c r="A338" t="s">
        <v>64</v>
      </c>
      <c r="B338" t="s">
        <v>502</v>
      </c>
      <c r="C338" t="s">
        <v>918</v>
      </c>
      <c r="D338" t="str">
        <f t="shared" si="29"/>
        <v>acfr:DeferredInflowsofResourcesOPEBDifferenceExpectedAndActualModifiedAccrual</v>
      </c>
      <c r="G338" t="str">
        <f t="shared" si="30"/>
        <v>Doesn't Exist</v>
      </c>
      <c r="H338" t="str">
        <f t="shared" si="27"/>
        <v/>
      </c>
    </row>
    <row r="339" spans="1:8">
      <c r="A339" t="s">
        <v>64</v>
      </c>
      <c r="B339" t="s">
        <v>503</v>
      </c>
      <c r="C339" t="s">
        <v>919</v>
      </c>
      <c r="D339" t="str">
        <f t="shared" si="29"/>
        <v>acfr:DeferredInflowsofResourcesOPEBNetDifProjectedAndActualEarningsPensionPlanInvestmentsModifiedAccrual</v>
      </c>
      <c r="G339" t="str">
        <f t="shared" si="30"/>
        <v>Doesn't Exist</v>
      </c>
      <c r="H339" t="str">
        <f t="shared" si="27"/>
        <v/>
      </c>
    </row>
    <row r="340" spans="1:8">
      <c r="A340" t="s">
        <v>64</v>
      </c>
      <c r="B340" t="s">
        <v>508</v>
      </c>
      <c r="C340" t="s">
        <v>920</v>
      </c>
      <c r="D340" t="str">
        <f t="shared" si="29"/>
        <v>acfr:DeferredInflowsofResourcesPensionDifferenceExpectedAndActualModifiedAccrual</v>
      </c>
      <c r="G340" t="str">
        <f t="shared" si="30"/>
        <v>Doesn't Exist</v>
      </c>
      <c r="H340" t="str">
        <f t="shared" si="27"/>
        <v/>
      </c>
    </row>
    <row r="341" spans="1:8">
      <c r="A341" t="s">
        <v>64</v>
      </c>
      <c r="B341" t="s">
        <v>509</v>
      </c>
      <c r="C341" t="s">
        <v>921</v>
      </c>
      <c r="D341" t="str">
        <f t="shared" si="29"/>
        <v>acfr:DeferredInflowsofResourcesPensionNetDifProjectedAndActualEarningsPensionPlanInvestmentsModifiedAccrual</v>
      </c>
      <c r="G341" t="str">
        <f t="shared" si="30"/>
        <v>Doesn't Exist</v>
      </c>
      <c r="H341" t="str">
        <f t="shared" si="27"/>
        <v/>
      </c>
    </row>
    <row r="342" spans="1:8">
      <c r="A342" t="s">
        <v>64</v>
      </c>
      <c r="B342" t="s">
        <v>512</v>
      </c>
      <c r="C342" t="s">
        <v>922</v>
      </c>
      <c r="D342" t="str">
        <f t="shared" si="29"/>
        <v>acfr:OtherDeferredInflowsOfResourcesModifiedAccrual</v>
      </c>
      <c r="G342" t="str">
        <f t="shared" si="30"/>
        <v>Exists</v>
      </c>
      <c r="H342" t="str">
        <f t="shared" si="27"/>
        <v>acfr:OtherDeferredInflowsOfResourcesModifiedAccrual</v>
      </c>
    </row>
    <row r="343" spans="1:8">
      <c r="A343" t="s">
        <v>62</v>
      </c>
      <c r="B343" t="s">
        <v>535</v>
      </c>
      <c r="C343" t="s">
        <v>923</v>
      </c>
      <c r="D343" t="str">
        <f t="shared" si="29"/>
        <v>acfr:DeferredOutflowsFromOPEBChangesInProportionModifiedAccrual</v>
      </c>
      <c r="G343" t="str">
        <f t="shared" si="30"/>
        <v>Doesn't Exist</v>
      </c>
      <c r="H343" t="str">
        <f t="shared" si="27"/>
        <v/>
      </c>
    </row>
    <row r="344" spans="1:8">
      <c r="A344" t="s">
        <v>62</v>
      </c>
      <c r="B344" t="s">
        <v>542</v>
      </c>
      <c r="C344" t="s">
        <v>924</v>
      </c>
      <c r="D344" t="str">
        <f t="shared" si="29"/>
        <v>acfr:DeferredOutflowsFromPensionChangesInProportionModifiedAccrual</v>
      </c>
      <c r="G344" t="str">
        <f t="shared" si="30"/>
        <v>Doesn't Exist</v>
      </c>
      <c r="H344" t="str">
        <f t="shared" si="27"/>
        <v/>
      </c>
    </row>
    <row r="345" spans="1:8">
      <c r="A345" t="s">
        <v>62</v>
      </c>
      <c r="B345" t="s">
        <v>545</v>
      </c>
      <c r="C345" t="s">
        <v>24</v>
      </c>
      <c r="D345" t="str">
        <f t="shared" si="29"/>
        <v>acfr:DeferredOutflowsOfResourcesModifiedAccrual</v>
      </c>
      <c r="G345" t="str">
        <f t="shared" si="30"/>
        <v>Exists</v>
      </c>
      <c r="H345" t="str">
        <f t="shared" si="27"/>
        <v>acfr:DeferredOutflowsOfResourcesModifiedAccrual</v>
      </c>
    </row>
    <row r="346" spans="1:8">
      <c r="A346" t="s">
        <v>62</v>
      </c>
      <c r="B346" t="s">
        <v>543</v>
      </c>
      <c r="C346" t="s">
        <v>925</v>
      </c>
      <c r="D346" t="str">
        <f t="shared" si="29"/>
        <v>acfr:DeferredOutflowsOfResourcesCustomModifiedAccrual</v>
      </c>
      <c r="G346" t="str">
        <f t="shared" si="30"/>
        <v>Doesn't Exist</v>
      </c>
      <c r="H346" t="str">
        <f t="shared" si="27"/>
        <v/>
      </c>
    </row>
    <row r="347" spans="1:8">
      <c r="A347" t="s">
        <v>62</v>
      </c>
      <c r="B347" t="s">
        <v>529</v>
      </c>
      <c r="C347" t="s">
        <v>926</v>
      </c>
      <c r="D347" t="str">
        <f t="shared" si="29"/>
        <v>acfr:DeferredOutflowsOfResourcesDebtModifiedAccrual</v>
      </c>
      <c r="G347" t="str">
        <f t="shared" si="30"/>
        <v>Doesn't Exist</v>
      </c>
      <c r="H347" t="str">
        <f t="shared" si="27"/>
        <v/>
      </c>
    </row>
    <row r="348" spans="1:8">
      <c r="A348" t="s">
        <v>62</v>
      </c>
      <c r="B348" t="s">
        <v>530</v>
      </c>
      <c r="C348" t="s">
        <v>23</v>
      </c>
      <c r="D348" t="str">
        <f t="shared" si="29"/>
        <v>acfr:DeferredOutflowsOfResourcesOPEBModifiedAccrual</v>
      </c>
      <c r="G348" t="str">
        <f t="shared" si="30"/>
        <v>Doesn't Exist</v>
      </c>
      <c r="H348" t="str">
        <f t="shared" si="27"/>
        <v/>
      </c>
    </row>
    <row r="349" spans="1:8">
      <c r="A349" t="s">
        <v>62</v>
      </c>
      <c r="B349" t="s">
        <v>531</v>
      </c>
      <c r="C349" t="s">
        <v>927</v>
      </c>
      <c r="D349" t="str">
        <f t="shared" si="29"/>
        <v>acfr:DeferredOutflowsOfResourcesOPEBChangesInAssumptionsModifiedAccrual</v>
      </c>
      <c r="G349" t="str">
        <f t="shared" si="30"/>
        <v>Doesn't Exist</v>
      </c>
      <c r="H349" t="str">
        <f t="shared" si="27"/>
        <v/>
      </c>
    </row>
    <row r="350" spans="1:8">
      <c r="A350" t="s">
        <v>62</v>
      </c>
      <c r="B350" t="s">
        <v>532</v>
      </c>
      <c r="C350" t="s">
        <v>928</v>
      </c>
      <c r="D350" t="str">
        <f t="shared" si="29"/>
        <v>acfr:DeferredOutflowsOfResourcesOPEBContributionsMadeAfterMeasurementDateModifiedAccrual</v>
      </c>
      <c r="G350" t="str">
        <f t="shared" si="30"/>
        <v>Doesn't Exist</v>
      </c>
      <c r="H350" t="str">
        <f t="shared" si="27"/>
        <v/>
      </c>
    </row>
    <row r="351" spans="1:8">
      <c r="A351" t="s">
        <v>62</v>
      </c>
      <c r="B351" t="s">
        <v>534</v>
      </c>
      <c r="C351" t="s">
        <v>929</v>
      </c>
      <c r="D351" t="str">
        <f t="shared" si="29"/>
        <v>acfr:DeferredOutflowsOfResourcesOPEBNetDifProjectedAndActualEarningsPensionPlanInvestmentsModifiedAccrual</v>
      </c>
      <c r="G351" t="str">
        <f t="shared" si="30"/>
        <v>Doesn't Exist</v>
      </c>
      <c r="H351" t="str">
        <f t="shared" si="27"/>
        <v/>
      </c>
    </row>
    <row r="352" spans="1:8">
      <c r="A352" t="s">
        <v>62</v>
      </c>
      <c r="B352" t="s">
        <v>536</v>
      </c>
      <c r="C352" t="s">
        <v>930</v>
      </c>
      <c r="D352" t="str">
        <f t="shared" si="29"/>
        <v>acfr:DeferredOutflowsOfResourcesOtherModifiedAccrual</v>
      </c>
      <c r="G352" t="str">
        <f t="shared" si="30"/>
        <v>Doesn't Exist</v>
      </c>
      <c r="H352" t="str">
        <f t="shared" si="27"/>
        <v/>
      </c>
    </row>
    <row r="353" spans="1:8">
      <c r="A353" t="s">
        <v>62</v>
      </c>
      <c r="B353" t="s">
        <v>537</v>
      </c>
      <c r="C353" t="s">
        <v>22</v>
      </c>
      <c r="D353" t="str">
        <f t="shared" si="29"/>
        <v>acfr:DeferredOutflowsOfResourcesPensionModifiedAccrual</v>
      </c>
      <c r="G353" t="str">
        <f t="shared" si="30"/>
        <v>Doesn't Exist</v>
      </c>
      <c r="H353" t="str">
        <f t="shared" si="27"/>
        <v/>
      </c>
    </row>
    <row r="354" spans="1:8">
      <c r="A354" t="s">
        <v>62</v>
      </c>
      <c r="B354" t="s">
        <v>538</v>
      </c>
      <c r="C354" t="s">
        <v>931</v>
      </c>
      <c r="D354" t="str">
        <f t="shared" si="29"/>
        <v>acfr:DeferredOutflowsOfResourcesPensionChangesInAssumptionsModifiedAccrual</v>
      </c>
      <c r="G354" t="str">
        <f t="shared" si="30"/>
        <v>Doesn't Exist</v>
      </c>
      <c r="H354" t="str">
        <f t="shared" si="27"/>
        <v/>
      </c>
    </row>
    <row r="355" spans="1:8">
      <c r="A355" t="s">
        <v>62</v>
      </c>
      <c r="B355" t="s">
        <v>539</v>
      </c>
      <c r="C355" t="s">
        <v>932</v>
      </c>
      <c r="D355" t="str">
        <f t="shared" si="29"/>
        <v>acfr:DeferredOutflowsOfResourcesPensionContributionsMadeAfterMeasurementDateModifiedAccrual</v>
      </c>
      <c r="G355" t="str">
        <f t="shared" si="30"/>
        <v>Doesn't Exist</v>
      </c>
      <c r="H355" t="str">
        <f t="shared" si="27"/>
        <v/>
      </c>
    </row>
    <row r="356" spans="1:8">
      <c r="A356" t="s">
        <v>62</v>
      </c>
      <c r="B356" t="s">
        <v>541</v>
      </c>
      <c r="C356" t="s">
        <v>933</v>
      </c>
      <c r="D356" t="str">
        <f t="shared" si="29"/>
        <v>acfr:DeferredOutflowsOfResourcesPensionNetDifProjectedAndActualEarningsPensionPlanInvestmentsModifiedAccrual</v>
      </c>
      <c r="G356" t="str">
        <f t="shared" si="30"/>
        <v>Doesn't Exist</v>
      </c>
      <c r="H356" t="str">
        <f t="shared" si="27"/>
        <v/>
      </c>
    </row>
    <row r="357" spans="1:8">
      <c r="A357" t="s">
        <v>62</v>
      </c>
      <c r="B357" t="s">
        <v>533</v>
      </c>
      <c r="C357" t="s">
        <v>934</v>
      </c>
      <c r="D357" t="str">
        <f t="shared" si="29"/>
        <v>acfr:DeferredOutflowsofResourcesOPEBDifferenceExpectedAndActualModifiedAccrual</v>
      </c>
      <c r="G357" t="str">
        <f t="shared" si="30"/>
        <v>Doesn't Exist</v>
      </c>
      <c r="H357" t="str">
        <f t="shared" si="27"/>
        <v/>
      </c>
    </row>
    <row r="358" spans="1:8">
      <c r="A358" t="s">
        <v>62</v>
      </c>
      <c r="B358" t="s">
        <v>540</v>
      </c>
      <c r="C358" t="s">
        <v>935</v>
      </c>
      <c r="D358" t="str">
        <f t="shared" si="29"/>
        <v>acfr:DeferredOutflowsofResourcesPensionDifferenceExpectedAndActualModifiedAccrual</v>
      </c>
      <c r="G358" t="str">
        <f t="shared" si="30"/>
        <v>Doesn't Exist</v>
      </c>
      <c r="H358" t="str">
        <f t="shared" si="27"/>
        <v/>
      </c>
    </row>
    <row r="359" spans="1:8">
      <c r="A359" t="s">
        <v>62</v>
      </c>
      <c r="B359" t="s">
        <v>544</v>
      </c>
      <c r="C359" t="s">
        <v>936</v>
      </c>
      <c r="D359" t="str">
        <f t="shared" si="29"/>
        <v>acfr:OtherDeferredOutflowsOfResourcesModifiedAccrual</v>
      </c>
      <c r="G359" t="str">
        <f t="shared" si="30"/>
        <v>Exists</v>
      </c>
      <c r="H359" t="str">
        <f t="shared" si="27"/>
        <v>acfr:OtherDeferredOutflowsOfResourcesModifiedAccrual</v>
      </c>
    </row>
    <row r="360" spans="1:8">
      <c r="A360" t="s">
        <v>65</v>
      </c>
      <c r="B360" t="s">
        <v>187</v>
      </c>
      <c r="C360" t="s">
        <v>48</v>
      </c>
      <c r="D360" t="str">
        <f t="shared" si="29"/>
        <v>acfr:NetInvestmentInCapitalAssetsModifiedAccrual</v>
      </c>
      <c r="G360" t="str">
        <f t="shared" si="30"/>
        <v>Doesn't Exist</v>
      </c>
      <c r="H360" t="str">
        <f t="shared" si="27"/>
        <v/>
      </c>
    </row>
    <row r="361" spans="1:8">
      <c r="A361" t="s">
        <v>65</v>
      </c>
      <c r="B361" t="s">
        <v>189</v>
      </c>
      <c r="C361" t="s">
        <v>51</v>
      </c>
      <c r="D361" t="str">
        <f t="shared" si="29"/>
        <v>acfr:NetPositionModifiedAccrual</v>
      </c>
      <c r="G361" t="str">
        <f t="shared" si="30"/>
        <v>Doesn't Exist</v>
      </c>
      <c r="H361" t="str">
        <f t="shared" si="27"/>
        <v/>
      </c>
    </row>
    <row r="362" spans="1:8">
      <c r="A362" t="s">
        <v>65</v>
      </c>
      <c r="B362" t="s">
        <v>461</v>
      </c>
      <c r="C362" t="s">
        <v>937</v>
      </c>
      <c r="D362" t="str">
        <f t="shared" si="29"/>
        <v>acfr:OtherRestrictedComponentsOfNetPositionModifiedAccrual</v>
      </c>
      <c r="G362" t="str">
        <f t="shared" si="30"/>
        <v>Doesn't Exist</v>
      </c>
      <c r="H362" t="str">
        <f t="shared" si="27"/>
        <v/>
      </c>
    </row>
    <row r="363" spans="1:8">
      <c r="A363" t="s">
        <v>65</v>
      </c>
      <c r="B363" t="s">
        <v>460</v>
      </c>
      <c r="C363" t="s">
        <v>938</v>
      </c>
      <c r="D363" t="str">
        <f t="shared" si="29"/>
        <v>acfr:RestrictedComponentsOfNetPositionCustomModifiedAccrual</v>
      </c>
      <c r="G363" t="str">
        <f t="shared" si="30"/>
        <v>Doesn't Exist</v>
      </c>
      <c r="H363" t="str">
        <f t="shared" si="27"/>
        <v/>
      </c>
    </row>
    <row r="364" spans="1:8">
      <c r="A364" t="s">
        <v>65</v>
      </c>
      <c r="B364" t="s">
        <v>462</v>
      </c>
      <c r="C364" t="s">
        <v>49</v>
      </c>
      <c r="D364" t="str">
        <f t="shared" si="29"/>
        <v>acfr:RestrictedNetPositionModifiedAccrual</v>
      </c>
      <c r="G364" t="str">
        <f t="shared" si="30"/>
        <v>Doesn't Exist</v>
      </c>
      <c r="H364" t="str">
        <f t="shared" si="27"/>
        <v/>
      </c>
    </row>
    <row r="365" spans="1:8">
      <c r="A365" t="s">
        <v>65</v>
      </c>
      <c r="B365" t="s">
        <v>445</v>
      </c>
      <c r="C365" t="s">
        <v>939</v>
      </c>
      <c r="D365" t="str">
        <f t="shared" si="29"/>
        <v>acfr:RestrictedNetPositionForCapitalProjectsModifiedAccrual</v>
      </c>
      <c r="G365" t="str">
        <f t="shared" si="30"/>
        <v>Doesn't Exist</v>
      </c>
      <c r="H365" t="str">
        <f t="shared" si="27"/>
        <v/>
      </c>
    </row>
    <row r="366" spans="1:8">
      <c r="A366" t="s">
        <v>65</v>
      </c>
      <c r="B366" t="s">
        <v>449</v>
      </c>
      <c r="C366" t="s">
        <v>940</v>
      </c>
      <c r="D366" t="str">
        <f t="shared" si="29"/>
        <v>acfr:RestrictedNetPositionForCommunityDevelopmentModifiedAccrual</v>
      </c>
      <c r="G366" t="str">
        <f t="shared" si="30"/>
        <v>Doesn't Exist</v>
      </c>
      <c r="H366" t="str">
        <f t="shared" si="27"/>
        <v/>
      </c>
    </row>
    <row r="367" spans="1:8">
      <c r="A367" t="s">
        <v>65</v>
      </c>
      <c r="B367" t="s">
        <v>444</v>
      </c>
      <c r="C367" t="s">
        <v>941</v>
      </c>
      <c r="D367" t="str">
        <f t="shared" si="29"/>
        <v>acfr:RestrictedNetPositionForDebtServiceModifiedAccrual</v>
      </c>
      <c r="G367" t="str">
        <f t="shared" si="30"/>
        <v>Doesn't Exist</v>
      </c>
      <c r="H367" t="str">
        <f t="shared" si="27"/>
        <v/>
      </c>
    </row>
    <row r="368" spans="1:8">
      <c r="A368" t="s">
        <v>65</v>
      </c>
      <c r="B368" t="s">
        <v>457</v>
      </c>
      <c r="C368" t="s">
        <v>942</v>
      </c>
      <c r="D368" t="str">
        <f t="shared" si="29"/>
        <v>acfr:RestrictedNetPositionForDonorRestrictedModifiedAccrual</v>
      </c>
      <c r="G368" t="str">
        <f t="shared" si="30"/>
        <v>Doesn't Exist</v>
      </c>
      <c r="H368" t="str">
        <f t="shared" si="27"/>
        <v/>
      </c>
    </row>
    <row r="369" spans="1:8">
      <c r="A369" t="s">
        <v>65</v>
      </c>
      <c r="B369" t="s">
        <v>446</v>
      </c>
      <c r="C369" t="s">
        <v>943</v>
      </c>
      <c r="D369" t="str">
        <f t="shared" si="29"/>
        <v>acfr:RestrictedNetPositionForGeneralGovernmentModifiedAccrual</v>
      </c>
      <c r="G369" t="str">
        <f t="shared" si="30"/>
        <v>Doesn't Exist</v>
      </c>
      <c r="H369" t="str">
        <f t="shared" si="27"/>
        <v/>
      </c>
    </row>
    <row r="370" spans="1:8">
      <c r="A370" t="s">
        <v>65</v>
      </c>
      <c r="B370" t="s">
        <v>456</v>
      </c>
      <c r="C370" t="s">
        <v>944</v>
      </c>
      <c r="D370" t="str">
        <f t="shared" si="29"/>
        <v>acfr:RestrictedNetPositionForGrantsModifiedAccrual</v>
      </c>
      <c r="G370" t="str">
        <f t="shared" si="30"/>
        <v>Doesn't Exist</v>
      </c>
      <c r="H370" t="str">
        <f t="shared" si="27"/>
        <v/>
      </c>
    </row>
    <row r="371" spans="1:8">
      <c r="A371" t="s">
        <v>65</v>
      </c>
      <c r="B371" t="s">
        <v>450</v>
      </c>
      <c r="C371" t="s">
        <v>945</v>
      </c>
      <c r="D371" t="str">
        <f t="shared" si="29"/>
        <v>acfr:RestrictedNetPositionForHealthAndSanitationModifiedAccrual</v>
      </c>
      <c r="G371" t="str">
        <f t="shared" si="30"/>
        <v>Doesn't Exist</v>
      </c>
      <c r="H371" t="str">
        <f t="shared" si="27"/>
        <v/>
      </c>
    </row>
    <row r="372" spans="1:8">
      <c r="A372" t="s">
        <v>65</v>
      </c>
      <c r="B372" t="s">
        <v>448</v>
      </c>
      <c r="C372" t="s">
        <v>946</v>
      </c>
      <c r="D372" t="str">
        <f t="shared" si="29"/>
        <v>acfr:RestrictedNetPositionForHousingServicesModifiedAccrual</v>
      </c>
      <c r="G372" t="str">
        <f t="shared" si="30"/>
        <v>Doesn't Exist</v>
      </c>
      <c r="H372" t="str">
        <f t="shared" si="27"/>
        <v/>
      </c>
    </row>
    <row r="373" spans="1:8">
      <c r="A373" t="s">
        <v>65</v>
      </c>
      <c r="B373" t="s">
        <v>447</v>
      </c>
      <c r="C373" t="s">
        <v>947</v>
      </c>
      <c r="D373" t="str">
        <f t="shared" si="29"/>
        <v>acfr:RestrictedNetPositionForLawEnforcementModifiedAccrual</v>
      </c>
      <c r="G373" t="str">
        <f t="shared" si="30"/>
        <v>Doesn't Exist</v>
      </c>
      <c r="H373" t="str">
        <f t="shared" si="27"/>
        <v/>
      </c>
    </row>
    <row r="374" spans="1:8">
      <c r="A374" t="s">
        <v>65</v>
      </c>
      <c r="B374" t="s">
        <v>459</v>
      </c>
      <c r="C374" t="s">
        <v>948</v>
      </c>
      <c r="D374" t="str">
        <f t="shared" si="29"/>
        <v>acfr:RestrictedNetPositionForOtherModifiedAccrual</v>
      </c>
      <c r="G374" t="str">
        <f t="shared" si="30"/>
        <v>Doesn't Exist</v>
      </c>
      <c r="H374" t="str">
        <f t="shared" si="27"/>
        <v/>
      </c>
    </row>
    <row r="375" spans="1:8">
      <c r="A375" t="s">
        <v>65</v>
      </c>
      <c r="B375" t="s">
        <v>454</v>
      </c>
      <c r="C375" t="s">
        <v>949</v>
      </c>
      <c r="D375" t="str">
        <f t="shared" si="29"/>
        <v>acfr:RestrictedNetPositionForParksAndRecreationModifiedAccrual</v>
      </c>
      <c r="G375" t="str">
        <f t="shared" si="30"/>
        <v>Doesn't Exist</v>
      </c>
      <c r="H375" t="str">
        <f t="shared" si="27"/>
        <v/>
      </c>
    </row>
    <row r="376" spans="1:8">
      <c r="A376" t="s">
        <v>65</v>
      </c>
      <c r="B376" t="s">
        <v>458</v>
      </c>
      <c r="C376" t="s">
        <v>950</v>
      </c>
      <c r="D376" t="str">
        <f t="shared" si="29"/>
        <v>acfr:RestrictedNetPositionForPrizesModifiedAccrual</v>
      </c>
      <c r="G376" t="str">
        <f t="shared" si="30"/>
        <v>Doesn't Exist</v>
      </c>
      <c r="H376" t="str">
        <f t="shared" si="27"/>
        <v/>
      </c>
    </row>
    <row r="377" spans="1:8">
      <c r="A377" t="s">
        <v>65</v>
      </c>
      <c r="B377" t="s">
        <v>452</v>
      </c>
      <c r="C377" t="s">
        <v>951</v>
      </c>
      <c r="D377" t="str">
        <f t="shared" si="29"/>
        <v>acfr:RestrictedNetPositionForPublicSafetyModifiedAccrual</v>
      </c>
      <c r="G377" t="str">
        <f t="shared" si="30"/>
        <v>Doesn't Exist</v>
      </c>
      <c r="H377" t="str">
        <f t="shared" si="27"/>
        <v/>
      </c>
    </row>
    <row r="378" spans="1:8">
      <c r="A378" t="s">
        <v>65</v>
      </c>
      <c r="B378" t="s">
        <v>451</v>
      </c>
      <c r="C378" t="s">
        <v>952</v>
      </c>
      <c r="D378" t="str">
        <f t="shared" si="29"/>
        <v>acfr:RestrictedNetPositionForPublicWaysAndFacilitiesModifiedAccrual</v>
      </c>
      <c r="G378" t="str">
        <f t="shared" si="30"/>
        <v>Doesn't Exist</v>
      </c>
      <c r="H378" t="str">
        <f t="shared" si="27"/>
        <v/>
      </c>
    </row>
    <row r="379" spans="1:8">
      <c r="A379" t="s">
        <v>65</v>
      </c>
      <c r="B379" t="s">
        <v>453</v>
      </c>
      <c r="C379" t="s">
        <v>953</v>
      </c>
      <c r="D379" t="str">
        <f t="shared" si="29"/>
        <v>acfr:RestrictedNetPositionForPublicWorksModifiedAccrual</v>
      </c>
      <c r="G379" t="str">
        <f t="shared" si="30"/>
        <v>Doesn't Exist</v>
      </c>
      <c r="H379" t="str">
        <f t="shared" si="27"/>
        <v/>
      </c>
    </row>
    <row r="380" spans="1:8">
      <c r="A380" t="s">
        <v>65</v>
      </c>
      <c r="B380" t="s">
        <v>455</v>
      </c>
      <c r="C380" t="s">
        <v>954</v>
      </c>
      <c r="D380" t="str">
        <f t="shared" si="29"/>
        <v>acfr:RestrictedNetPositionForRecreationAndCultureModifiedAccrual</v>
      </c>
      <c r="G380" t="str">
        <f t="shared" si="30"/>
        <v>Doesn't Exist</v>
      </c>
      <c r="H380" t="str">
        <f t="shared" si="27"/>
        <v/>
      </c>
    </row>
    <row r="381" spans="1:8">
      <c r="A381" t="s">
        <v>65</v>
      </c>
      <c r="B381" t="s">
        <v>188</v>
      </c>
      <c r="C381" t="s">
        <v>50</v>
      </c>
      <c r="D381" t="str">
        <f t="shared" si="29"/>
        <v>acfr:UnrestrictedNetPositionModifiedAccrual</v>
      </c>
      <c r="G381" t="str">
        <f t="shared" si="30"/>
        <v>Doesn't Exist</v>
      </c>
      <c r="H381" t="str">
        <f t="shared" si="27"/>
        <v/>
      </c>
    </row>
    <row r="382" spans="1:8">
      <c r="A382" s="2" t="s">
        <v>59</v>
      </c>
      <c r="B382" t="s">
        <v>420</v>
      </c>
      <c r="C382" t="s">
        <v>588</v>
      </c>
      <c r="D382" t="str">
        <f t="shared" si="29"/>
        <v>acfr:AccountsReceivableNetNoncurrentModifiedAccrual</v>
      </c>
      <c r="G382" t="str">
        <f t="shared" si="30"/>
        <v>Doesn't Exist</v>
      </c>
      <c r="H382" t="str">
        <f t="shared" si="27"/>
        <v/>
      </c>
    </row>
    <row r="383" spans="1:8">
      <c r="A383" s="2" t="s">
        <v>59</v>
      </c>
      <c r="B383" t="s">
        <v>418</v>
      </c>
      <c r="C383" t="s">
        <v>589</v>
      </c>
      <c r="D383" t="str">
        <f t="shared" si="29"/>
        <v>acfr:AccountsReceivableNoncurrentModifiedAccrual</v>
      </c>
      <c r="G383" t="str">
        <f t="shared" si="30"/>
        <v>Doesn't Exist</v>
      </c>
      <c r="H383" t="str">
        <f t="shared" si="27"/>
        <v/>
      </c>
    </row>
    <row r="384" spans="1:8">
      <c r="A384" s="2" t="s">
        <v>59</v>
      </c>
      <c r="B384" t="s">
        <v>419</v>
      </c>
      <c r="C384" t="s">
        <v>590</v>
      </c>
      <c r="D384" t="str">
        <f t="shared" si="29"/>
        <v>acfr:AccountsReceivableNoncurrentAllowanceModifiedAccrual</v>
      </c>
      <c r="G384" t="str">
        <f t="shared" si="30"/>
        <v>Doesn't Exist</v>
      </c>
      <c r="H384" t="str">
        <f t="shared" si="27"/>
        <v/>
      </c>
    </row>
    <row r="385" spans="1:8">
      <c r="A385" t="s">
        <v>59</v>
      </c>
      <c r="B385" t="s">
        <v>149</v>
      </c>
      <c r="C385" t="s">
        <v>955</v>
      </c>
      <c r="D385" t="str">
        <f t="shared" si="29"/>
        <v>acfr:AccruedInterestOnDelinquentTaxesModifiedAccrual</v>
      </c>
      <c r="G385" t="str">
        <f t="shared" si="30"/>
        <v>Doesn't Exist</v>
      </c>
      <c r="H385" t="str">
        <f t="shared" si="27"/>
        <v/>
      </c>
    </row>
    <row r="386" spans="1:8">
      <c r="A386" t="s">
        <v>59</v>
      </c>
      <c r="B386" t="s">
        <v>576</v>
      </c>
      <c r="C386" t="s">
        <v>956</v>
      </c>
      <c r="D386" t="str">
        <f t="shared" si="29"/>
        <v>acfr:AccumulatedAmortizationModifiedAccrual</v>
      </c>
      <c r="G386" t="str">
        <f t="shared" si="30"/>
        <v>Doesn't Exist</v>
      </c>
      <c r="H386" t="str">
        <f t="shared" si="27"/>
        <v/>
      </c>
    </row>
    <row r="387" spans="1:8">
      <c r="A387" t="s">
        <v>59</v>
      </c>
      <c r="B387" t="s">
        <v>385</v>
      </c>
      <c r="C387" t="s">
        <v>957</v>
      </c>
      <c r="D387" t="str">
        <f t="shared" si="29"/>
        <v>acfr:AccumulatedDepreciationModifiedAccrual</v>
      </c>
      <c r="G387" t="str">
        <f t="shared" si="30"/>
        <v>Doesn't Exist</v>
      </c>
      <c r="H387" t="str">
        <f t="shared" ref="H387:H450" si="31">IF(G387="Exists", D387, "")</f>
        <v/>
      </c>
    </row>
    <row r="388" spans="1:8">
      <c r="A388" t="s">
        <v>59</v>
      </c>
      <c r="B388" t="s">
        <v>380</v>
      </c>
      <c r="C388" t="s">
        <v>958</v>
      </c>
      <c r="D388" t="str">
        <f t="shared" ref="D388:D451" si="32">C388&amp;"ModifiedAccrual"</f>
        <v>acfr:AccumulatedDepreciationBooksAndRelatedMaterialsModifiedAccrual</v>
      </c>
      <c r="G388" t="str">
        <f t="shared" si="30"/>
        <v>Doesn't Exist</v>
      </c>
      <c r="H388" t="str">
        <f t="shared" si="31"/>
        <v/>
      </c>
    </row>
    <row r="389" spans="1:8">
      <c r="A389" t="s">
        <v>59</v>
      </c>
      <c r="B389" t="s">
        <v>373</v>
      </c>
      <c r="C389" t="s">
        <v>959</v>
      </c>
      <c r="D389" t="str">
        <f t="shared" si="32"/>
        <v>acfr:AccumulatedDepreciationBuildingsBuildingAdditionsAndImprovementsModifiedAccrual</v>
      </c>
      <c r="G389" t="str">
        <f t="shared" si="30"/>
        <v>Doesn't Exist</v>
      </c>
      <c r="H389" t="str">
        <f t="shared" si="31"/>
        <v/>
      </c>
    </row>
    <row r="390" spans="1:8">
      <c r="A390" t="s">
        <v>59</v>
      </c>
      <c r="B390" t="s">
        <v>384</v>
      </c>
      <c r="C390" t="s">
        <v>960</v>
      </c>
      <c r="D390" t="str">
        <f t="shared" si="32"/>
        <v>acfr:AccumulatedDepreciationDepletableAssetsISTHISTHERIGHTPLACEModifiedAccrual</v>
      </c>
      <c r="G390" t="str">
        <f t="shared" si="30"/>
        <v>Doesn't Exist</v>
      </c>
      <c r="H390" t="str">
        <f t="shared" si="31"/>
        <v/>
      </c>
    </row>
    <row r="391" spans="1:8">
      <c r="A391" t="s">
        <v>59</v>
      </c>
      <c r="B391" t="s">
        <v>376</v>
      </c>
      <c r="C391" t="s">
        <v>961</v>
      </c>
      <c r="D391" t="str">
        <f t="shared" si="32"/>
        <v>acfr:AccumulatedDepreciationEngineeringEquipmentModifiedAccrual</v>
      </c>
      <c r="G391" t="str">
        <f t="shared" si="30"/>
        <v>Doesn't Exist</v>
      </c>
      <c r="H391" t="str">
        <f t="shared" si="31"/>
        <v/>
      </c>
    </row>
    <row r="392" spans="1:8">
      <c r="A392" t="s">
        <v>59</v>
      </c>
      <c r="B392" t="s">
        <v>383</v>
      </c>
      <c r="C392" t="s">
        <v>962</v>
      </c>
      <c r="D392" t="str">
        <f t="shared" si="32"/>
        <v>acfr:AccumulatedDepreciationLandImprovementsModifiedAccrual</v>
      </c>
      <c r="G392" t="str">
        <f t="shared" si="30"/>
        <v>Doesn't Exist</v>
      </c>
      <c r="H392" t="str">
        <f t="shared" si="31"/>
        <v/>
      </c>
    </row>
    <row r="393" spans="1:8">
      <c r="A393" t="s">
        <v>59</v>
      </c>
      <c r="B393" t="s">
        <v>378</v>
      </c>
      <c r="C393" t="s">
        <v>963</v>
      </c>
      <c r="D393" t="str">
        <f t="shared" si="32"/>
        <v>acfr:AccumulatedDepreciationOfficeEquipmentAndFurnitureModifiedAccrual</v>
      </c>
      <c r="G393" t="str">
        <f t="shared" si="30"/>
        <v>Doesn't Exist</v>
      </c>
      <c r="H393" t="str">
        <f t="shared" si="31"/>
        <v/>
      </c>
    </row>
    <row r="394" spans="1:8">
      <c r="A394" t="s">
        <v>59</v>
      </c>
      <c r="B394" t="s">
        <v>374</v>
      </c>
      <c r="C394" t="s">
        <v>964</v>
      </c>
      <c r="D394" t="str">
        <f t="shared" si="32"/>
        <v>acfr:AccumulatedDepreciationRoadEquipmentModifiedAccrual</v>
      </c>
      <c r="G394" t="str">
        <f t="shared" si="30"/>
        <v>Doesn't Exist</v>
      </c>
      <c r="H394" t="str">
        <f t="shared" si="31"/>
        <v/>
      </c>
    </row>
    <row r="395" spans="1:8">
      <c r="A395" t="s">
        <v>59</v>
      </c>
      <c r="B395" t="s">
        <v>382</v>
      </c>
      <c r="C395" t="s">
        <v>965</v>
      </c>
      <c r="D395" t="str">
        <f t="shared" si="32"/>
        <v>acfr:AccumulatedDepreciationSewerSystemModifiedAccrual</v>
      </c>
      <c r="G395" t="str">
        <f t="shared" si="30"/>
        <v>Doesn't Exist</v>
      </c>
      <c r="H395" t="str">
        <f t="shared" si="31"/>
        <v/>
      </c>
    </row>
    <row r="396" spans="1:8">
      <c r="A396" t="s">
        <v>59</v>
      </c>
      <c r="B396" t="s">
        <v>375</v>
      </c>
      <c r="C396" t="s">
        <v>966</v>
      </c>
      <c r="D396" t="str">
        <f t="shared" si="32"/>
        <v>acfr:AccumulatedDepreciationShopEquipmentModifiedAccrual</v>
      </c>
      <c r="G396" t="str">
        <f t="shared" si="30"/>
        <v>Doesn't Exist</v>
      </c>
      <c r="H396" t="str">
        <f t="shared" si="31"/>
        <v/>
      </c>
    </row>
    <row r="397" spans="1:8">
      <c r="A397" t="s">
        <v>59</v>
      </c>
      <c r="B397" t="s">
        <v>379</v>
      </c>
      <c r="C397" t="s">
        <v>967</v>
      </c>
      <c r="D397" t="str">
        <f t="shared" si="32"/>
        <v>acfr:AccumulatedDepreciationVehiclesModifiedAccrual</v>
      </c>
      <c r="G397" t="str">
        <f t="shared" si="30"/>
        <v>Doesn't Exist</v>
      </c>
      <c r="H397" t="str">
        <f t="shared" si="31"/>
        <v/>
      </c>
    </row>
    <row r="398" spans="1:8">
      <c r="A398" t="s">
        <v>59</v>
      </c>
      <c r="B398" t="s">
        <v>381</v>
      </c>
      <c r="C398" t="s">
        <v>968</v>
      </c>
      <c r="D398" t="str">
        <f t="shared" si="32"/>
        <v>acfr:AccumulatedDepreciationWaterSystemModifiedAccrual</v>
      </c>
      <c r="G398" t="str">
        <f t="shared" si="30"/>
        <v>Doesn't Exist</v>
      </c>
      <c r="H398" t="str">
        <f t="shared" si="31"/>
        <v/>
      </c>
    </row>
    <row r="399" spans="1:8">
      <c r="A399" t="s">
        <v>59</v>
      </c>
      <c r="B399" t="s">
        <v>377</v>
      </c>
      <c r="C399" t="s">
        <v>969</v>
      </c>
      <c r="D399" t="str">
        <f t="shared" si="32"/>
        <v>acfr:AccumulatedDepreciationYardAndStorageEquipmentModifiedAccrual</v>
      </c>
      <c r="G399" t="str">
        <f t="shared" si="30"/>
        <v>Doesn't Exist</v>
      </c>
      <c r="H399" t="str">
        <f t="shared" si="31"/>
        <v/>
      </c>
    </row>
    <row r="400" spans="1:8">
      <c r="A400" t="s">
        <v>59</v>
      </c>
      <c r="B400" t="s">
        <v>251</v>
      </c>
      <c r="C400" t="s">
        <v>970</v>
      </c>
      <c r="D400" t="str">
        <f t="shared" si="32"/>
        <v>acfr:AccumulatedDepreciationandAmortizationModifiedAccrual</v>
      </c>
      <c r="G400" t="str">
        <f t="shared" ref="G400:G463" si="33">IF(COUNTIF(F:F, D400) &gt; 0, "Exists", "Doesn't Exist")</f>
        <v>Doesn't Exist</v>
      </c>
      <c r="H400" t="str">
        <f t="shared" si="31"/>
        <v/>
      </c>
    </row>
    <row r="401" spans="1:8">
      <c r="A401" s="2" t="s">
        <v>59</v>
      </c>
      <c r="B401" t="s">
        <v>387</v>
      </c>
      <c r="C401" t="s">
        <v>597</v>
      </c>
      <c r="D401" t="str">
        <f t="shared" si="32"/>
        <v>acfr:AllowanceForGrantsAndContractsReceivableNoncurrentModifiedAccrual</v>
      </c>
      <c r="G401" t="str">
        <f t="shared" si="33"/>
        <v>Doesn't Exist</v>
      </c>
      <c r="H401" t="str">
        <f t="shared" si="31"/>
        <v/>
      </c>
    </row>
    <row r="402" spans="1:8">
      <c r="A402" s="2" t="s">
        <v>59</v>
      </c>
      <c r="B402" t="s">
        <v>582</v>
      </c>
      <c r="C402" t="s">
        <v>598</v>
      </c>
      <c r="D402" t="str">
        <f t="shared" si="32"/>
        <v>acfr:AllowanceForLeasesReceivableNoncurrentModifiedAccrual</v>
      </c>
      <c r="G402" t="str">
        <f t="shared" si="33"/>
        <v>Doesn't Exist</v>
      </c>
      <c r="H402" t="str">
        <f t="shared" si="31"/>
        <v/>
      </c>
    </row>
    <row r="403" spans="1:8">
      <c r="A403" s="2" t="s">
        <v>59</v>
      </c>
      <c r="B403" t="s">
        <v>470</v>
      </c>
      <c r="C403" t="s">
        <v>599</v>
      </c>
      <c r="D403" t="str">
        <f t="shared" si="32"/>
        <v>acfr:AllowanceForNotesAndLoansReceivableNoncurrentModifiedAccrual</v>
      </c>
      <c r="G403" t="str">
        <f t="shared" si="33"/>
        <v>Doesn't Exist</v>
      </c>
      <c r="H403" t="str">
        <f t="shared" si="31"/>
        <v/>
      </c>
    </row>
    <row r="404" spans="1:8">
      <c r="A404" t="s">
        <v>59</v>
      </c>
      <c r="B404" t="s">
        <v>154</v>
      </c>
      <c r="C404" t="s">
        <v>971</v>
      </c>
      <c r="D404" t="str">
        <f t="shared" si="32"/>
        <v>acfr:AssetsHeldByOtherGovernmentsModifiedAccrual</v>
      </c>
      <c r="G404" t="str">
        <f t="shared" si="33"/>
        <v>Doesn't Exist</v>
      </c>
      <c r="H404" t="str">
        <f t="shared" si="31"/>
        <v/>
      </c>
    </row>
    <row r="405" spans="1:8">
      <c r="A405" t="s">
        <v>59</v>
      </c>
      <c r="B405" t="s">
        <v>439</v>
      </c>
      <c r="C405" t="s">
        <v>972</v>
      </c>
      <c r="D405" t="str">
        <f t="shared" si="32"/>
        <v>acfr:AssetsHeldForSaleNoncurrentModifiedAccrual</v>
      </c>
      <c r="G405" t="str">
        <f t="shared" si="33"/>
        <v>Doesn't Exist</v>
      </c>
      <c r="H405" t="str">
        <f t="shared" si="31"/>
        <v/>
      </c>
    </row>
    <row r="406" spans="1:8">
      <c r="A406" t="s">
        <v>59</v>
      </c>
      <c r="B406" t="s">
        <v>484</v>
      </c>
      <c r="C406" t="s">
        <v>973</v>
      </c>
      <c r="D406" t="str">
        <f t="shared" si="32"/>
        <v>acfr:BuildingsModifiedAccrual</v>
      </c>
      <c r="G406" t="str">
        <f t="shared" si="33"/>
        <v>Doesn't Exist</v>
      </c>
      <c r="H406" t="str">
        <f t="shared" si="31"/>
        <v/>
      </c>
    </row>
    <row r="407" spans="1:8">
      <c r="A407" t="s">
        <v>59</v>
      </c>
      <c r="B407" t="s">
        <v>89</v>
      </c>
      <c r="C407" t="s">
        <v>974</v>
      </c>
      <c r="D407" t="str">
        <f t="shared" si="32"/>
        <v>acfr:BuildingsAndEquipmentModifiedAccrual</v>
      </c>
      <c r="G407" t="str">
        <f t="shared" si="33"/>
        <v>Doesn't Exist</v>
      </c>
      <c r="H407" t="str">
        <f t="shared" si="31"/>
        <v/>
      </c>
    </row>
    <row r="408" spans="1:8">
      <c r="A408" t="s">
        <v>59</v>
      </c>
      <c r="B408" t="s">
        <v>487</v>
      </c>
      <c r="C408" t="s">
        <v>975</v>
      </c>
      <c r="D408" t="str">
        <f t="shared" si="32"/>
        <v>acfr:BuildingsAndImprovementsModifiedAccrual</v>
      </c>
      <c r="G408" t="str">
        <f t="shared" si="33"/>
        <v>Doesn't Exist</v>
      </c>
      <c r="H408" t="str">
        <f t="shared" si="31"/>
        <v/>
      </c>
    </row>
    <row r="409" spans="1:8">
      <c r="A409" t="s">
        <v>59</v>
      </c>
      <c r="B409" t="s">
        <v>146</v>
      </c>
      <c r="C409" t="s">
        <v>976</v>
      </c>
      <c r="D409" t="str">
        <f t="shared" si="32"/>
        <v>acfr:CapitalAndLateralAssetsReceivableModifiedAccrual</v>
      </c>
      <c r="G409" t="str">
        <f t="shared" si="33"/>
        <v>Doesn't Exist</v>
      </c>
      <c r="H409" t="str">
        <f t="shared" si="31"/>
        <v/>
      </c>
    </row>
    <row r="410" spans="1:8">
      <c r="A410" t="s">
        <v>59</v>
      </c>
      <c r="B410" t="s">
        <v>254</v>
      </c>
      <c r="C410" t="s">
        <v>16</v>
      </c>
      <c r="D410" t="str">
        <f t="shared" si="32"/>
        <v>acfr:CapitalAssetsBeingDepreciatedNetModifiedAccrual</v>
      </c>
      <c r="G410" t="str">
        <f t="shared" si="33"/>
        <v>Doesn't Exist</v>
      </c>
      <c r="H410" t="str">
        <f t="shared" si="31"/>
        <v/>
      </c>
    </row>
    <row r="411" spans="1:8">
      <c r="A411" t="s">
        <v>59</v>
      </c>
      <c r="B411" t="s">
        <v>252</v>
      </c>
      <c r="C411" t="s">
        <v>977</v>
      </c>
      <c r="D411" t="str">
        <f t="shared" si="32"/>
        <v>acfr:CapitalAssetsBeingDepreciatedNetOfAccumulatedDepreciationAndAmortizationCustomModifiedAccrual</v>
      </c>
      <c r="G411" t="str">
        <f t="shared" si="33"/>
        <v>Doesn't Exist</v>
      </c>
      <c r="H411" t="str">
        <f t="shared" si="31"/>
        <v/>
      </c>
    </row>
    <row r="412" spans="1:8">
      <c r="A412" t="s">
        <v>59</v>
      </c>
      <c r="B412" t="s">
        <v>250</v>
      </c>
      <c r="C412" t="s">
        <v>15</v>
      </c>
      <c r="D412" t="str">
        <f t="shared" si="32"/>
        <v>acfr:CapitalAssetsNotBeingDepreciatedModifiedAccrual</v>
      </c>
      <c r="G412" t="str">
        <f t="shared" si="33"/>
        <v>Doesn't Exist</v>
      </c>
      <c r="H412" t="str">
        <f t="shared" si="31"/>
        <v/>
      </c>
    </row>
    <row r="413" spans="1:8">
      <c r="A413" t="s">
        <v>59</v>
      </c>
      <c r="B413" t="s">
        <v>248</v>
      </c>
      <c r="C413" t="s">
        <v>978</v>
      </c>
      <c r="D413" t="str">
        <f t="shared" si="32"/>
        <v>acfr:CapitalAssetsNotBeingDepreciatedCustomModifiedAccrual</v>
      </c>
      <c r="G413" t="str">
        <f t="shared" si="33"/>
        <v>Doesn't Exist</v>
      </c>
      <c r="H413" t="str">
        <f t="shared" si="31"/>
        <v/>
      </c>
    </row>
    <row r="414" spans="1:8">
      <c r="A414" t="s">
        <v>59</v>
      </c>
      <c r="B414" t="s">
        <v>140</v>
      </c>
      <c r="C414" t="s">
        <v>979</v>
      </c>
      <c r="D414" t="str">
        <f t="shared" si="32"/>
        <v>acfr:CertificatesOfDepositNoncurrentModifiedAccrual</v>
      </c>
      <c r="G414" t="str">
        <f t="shared" si="33"/>
        <v>Doesn't Exist</v>
      </c>
      <c r="H414" t="str">
        <f t="shared" si="31"/>
        <v/>
      </c>
    </row>
    <row r="415" spans="1:8">
      <c r="A415" t="s">
        <v>59</v>
      </c>
      <c r="B415" t="s">
        <v>144</v>
      </c>
      <c r="C415" t="s">
        <v>980</v>
      </c>
      <c r="D415" t="str">
        <f t="shared" si="32"/>
        <v>acfr:ConnectionFeesReceivableNoncurrentModifiedAccrual</v>
      </c>
      <c r="G415" t="str">
        <f t="shared" si="33"/>
        <v>Doesn't Exist</v>
      </c>
      <c r="H415" t="str">
        <f t="shared" si="31"/>
        <v/>
      </c>
    </row>
    <row r="416" spans="1:8">
      <c r="A416" t="s">
        <v>59</v>
      </c>
      <c r="B416" t="s">
        <v>416</v>
      </c>
      <c r="C416" t="s">
        <v>981</v>
      </c>
      <c r="D416" t="str">
        <f t="shared" si="32"/>
        <v>acfr:ConstructionInProgressModifiedAccrual</v>
      </c>
      <c r="G416" t="str">
        <f t="shared" si="33"/>
        <v>Exists</v>
      </c>
      <c r="H416" t="str">
        <f t="shared" si="31"/>
        <v>acfr:ConstructionInProgressModifiedAccrual</v>
      </c>
    </row>
    <row r="417" spans="1:8">
      <c r="A417" t="s">
        <v>59</v>
      </c>
      <c r="B417" t="s">
        <v>148</v>
      </c>
      <c r="C417" t="s">
        <v>982</v>
      </c>
      <c r="D417" t="str">
        <f t="shared" si="32"/>
        <v>acfr:DelinquentTaxesReceivableNoncurrentModifiedAccrual</v>
      </c>
      <c r="G417" t="str">
        <f t="shared" si="33"/>
        <v>Doesn't Exist</v>
      </c>
      <c r="H417" t="str">
        <f t="shared" si="31"/>
        <v/>
      </c>
    </row>
    <row r="418" spans="1:8">
      <c r="A418" t="s">
        <v>59</v>
      </c>
      <c r="B418" t="s">
        <v>152</v>
      </c>
      <c r="C418" t="s">
        <v>983</v>
      </c>
      <c r="D418" t="str">
        <f t="shared" si="32"/>
        <v>acfr:DerivativeInstrumentsAssetsNonCurrentModifiedAccrual</v>
      </c>
      <c r="G418" t="str">
        <f t="shared" si="33"/>
        <v>Doesn't Exist</v>
      </c>
      <c r="H418" t="str">
        <f t="shared" si="31"/>
        <v/>
      </c>
    </row>
    <row r="419" spans="1:8">
      <c r="A419" t="s">
        <v>59</v>
      </c>
      <c r="B419" t="s">
        <v>143</v>
      </c>
      <c r="C419" t="s">
        <v>984</v>
      </c>
      <c r="D419" t="str">
        <f t="shared" si="32"/>
        <v>acfr:DueFromComponentUnitNoncurrentModifiedAccrual</v>
      </c>
      <c r="G419" t="str">
        <f t="shared" si="33"/>
        <v>Doesn't Exist</v>
      </c>
      <c r="H419" t="str">
        <f t="shared" si="31"/>
        <v/>
      </c>
    </row>
    <row r="420" spans="1:8">
      <c r="A420" t="s">
        <v>59</v>
      </c>
      <c r="B420" t="s">
        <v>155</v>
      </c>
      <c r="C420" t="s">
        <v>985</v>
      </c>
      <c r="D420" t="str">
        <f t="shared" si="32"/>
        <v>acfr:DueFromFederalGovernmentNoncurrentModifiedAccrual</v>
      </c>
      <c r="G420" t="str">
        <f t="shared" si="33"/>
        <v>Doesn't Exist</v>
      </c>
      <c r="H420" t="str">
        <f t="shared" si="31"/>
        <v/>
      </c>
    </row>
    <row r="421" spans="1:8">
      <c r="A421" t="s">
        <v>59</v>
      </c>
      <c r="B421" t="s">
        <v>142</v>
      </c>
      <c r="C421" t="s">
        <v>986</v>
      </c>
      <c r="D421" t="str">
        <f t="shared" si="32"/>
        <v>acfr:DueFromOtherGovernmentsNoncurrentModifiedAccrual</v>
      </c>
      <c r="G421" t="str">
        <f t="shared" si="33"/>
        <v>Doesn't Exist</v>
      </c>
      <c r="H421" t="str">
        <f t="shared" si="31"/>
        <v/>
      </c>
    </row>
    <row r="422" spans="1:8">
      <c r="A422" t="s">
        <v>59</v>
      </c>
      <c r="B422" t="s">
        <v>141</v>
      </c>
      <c r="C422" t="s">
        <v>987</v>
      </c>
      <c r="D422" t="str">
        <f t="shared" si="32"/>
        <v>acfr:DueFromStateGovernmentNoncurrentModifiedAccrual</v>
      </c>
      <c r="G422" t="str">
        <f t="shared" si="33"/>
        <v>Doesn't Exist</v>
      </c>
      <c r="H422" t="str">
        <f t="shared" si="31"/>
        <v/>
      </c>
    </row>
    <row r="423" spans="1:8">
      <c r="A423" t="s">
        <v>59</v>
      </c>
      <c r="B423" t="s">
        <v>192</v>
      </c>
      <c r="C423" t="s">
        <v>988</v>
      </c>
      <c r="D423" t="str">
        <f t="shared" si="32"/>
        <v>acfr:EngineeringEquipmentModifiedAccrual</v>
      </c>
      <c r="G423" t="str">
        <f t="shared" si="33"/>
        <v>Doesn't Exist</v>
      </c>
      <c r="H423" t="str">
        <f t="shared" si="31"/>
        <v/>
      </c>
    </row>
    <row r="424" spans="1:8">
      <c r="A424" t="s">
        <v>59</v>
      </c>
      <c r="B424" t="s">
        <v>195</v>
      </c>
      <c r="C424" t="s">
        <v>989</v>
      </c>
      <c r="D424" t="str">
        <f t="shared" si="32"/>
        <v>acfr:EquipmentModifiedAccrual</v>
      </c>
      <c r="G424" t="str">
        <f t="shared" si="33"/>
        <v>Doesn't Exist</v>
      </c>
      <c r="H424" t="str">
        <f t="shared" si="31"/>
        <v/>
      </c>
    </row>
    <row r="425" spans="1:8">
      <c r="A425" s="2" t="s">
        <v>59</v>
      </c>
      <c r="B425" t="s">
        <v>388</v>
      </c>
      <c r="C425" t="s">
        <v>677</v>
      </c>
      <c r="D425" t="str">
        <f t="shared" si="32"/>
        <v>acfr:GrantsAndContractsReceivableNetOfAllowanceNoncurrentModifiedAccrual</v>
      </c>
      <c r="G425" t="str">
        <f t="shared" si="33"/>
        <v>Doesn't Exist</v>
      </c>
      <c r="H425" t="str">
        <f t="shared" si="31"/>
        <v/>
      </c>
    </row>
    <row r="426" spans="1:8">
      <c r="A426" s="2" t="s">
        <v>59</v>
      </c>
      <c r="B426" t="s">
        <v>386</v>
      </c>
      <c r="C426" t="s">
        <v>678</v>
      </c>
      <c r="D426" t="str">
        <f t="shared" si="32"/>
        <v>acfr:GrantsAndContractsReceivableNoncurrentModifiedAccrual</v>
      </c>
      <c r="G426" t="str">
        <f t="shared" si="33"/>
        <v>Doesn't Exist</v>
      </c>
      <c r="H426" t="str">
        <f t="shared" si="31"/>
        <v/>
      </c>
    </row>
    <row r="427" spans="1:8">
      <c r="A427" t="s">
        <v>59</v>
      </c>
      <c r="B427" t="s">
        <v>486</v>
      </c>
      <c r="C427" t="s">
        <v>990</v>
      </c>
      <c r="D427" t="str">
        <f t="shared" si="32"/>
        <v>acfr:ImprovementsOtherThanBuildingsModifiedAccrual</v>
      </c>
      <c r="G427" t="str">
        <f t="shared" si="33"/>
        <v>Doesn't Exist</v>
      </c>
      <c r="H427" t="str">
        <f t="shared" si="31"/>
        <v/>
      </c>
    </row>
    <row r="428" spans="1:8">
      <c r="A428" t="s">
        <v>59</v>
      </c>
      <c r="B428" t="s">
        <v>580</v>
      </c>
      <c r="C428" t="s">
        <v>991</v>
      </c>
      <c r="D428" t="str">
        <f t="shared" si="32"/>
        <v>acfr:InfrastructureModifiedAccrual</v>
      </c>
      <c r="G428" t="str">
        <f t="shared" si="33"/>
        <v>Doesn't Exist</v>
      </c>
      <c r="H428" t="str">
        <f t="shared" si="31"/>
        <v/>
      </c>
    </row>
    <row r="429" spans="1:8">
      <c r="A429" t="s">
        <v>59</v>
      </c>
      <c r="B429" t="s">
        <v>145</v>
      </c>
      <c r="C429" t="s">
        <v>992</v>
      </c>
      <c r="D429" t="str">
        <f t="shared" si="32"/>
        <v>acfr:InstallmentReceivableNoncurrentModifiedAccrual</v>
      </c>
      <c r="G429" t="str">
        <f t="shared" si="33"/>
        <v>Doesn't Exist</v>
      </c>
      <c r="H429" t="str">
        <f t="shared" si="31"/>
        <v/>
      </c>
    </row>
    <row r="430" spans="1:8">
      <c r="A430" t="s">
        <v>59</v>
      </c>
      <c r="B430" t="s">
        <v>151</v>
      </c>
      <c r="C430" t="s">
        <v>993</v>
      </c>
      <c r="D430" t="str">
        <f t="shared" si="32"/>
        <v>acfr:InventoryNonCurrentModifiedAccrual</v>
      </c>
      <c r="G430" t="str">
        <f t="shared" si="33"/>
        <v>Doesn't Exist</v>
      </c>
      <c r="H430" t="str">
        <f t="shared" si="31"/>
        <v/>
      </c>
    </row>
    <row r="431" spans="1:8">
      <c r="A431" t="s">
        <v>59</v>
      </c>
      <c r="B431" t="s">
        <v>256</v>
      </c>
      <c r="C431" t="s">
        <v>994</v>
      </c>
      <c r="D431" t="str">
        <f t="shared" si="32"/>
        <v>acfr:InvestmentsEndowmentModifiedAccrual</v>
      </c>
      <c r="G431" t="str">
        <f t="shared" si="33"/>
        <v>Doesn't Exist</v>
      </c>
      <c r="H431" t="str">
        <f t="shared" si="31"/>
        <v/>
      </c>
    </row>
    <row r="432" spans="1:8">
      <c r="A432" t="s">
        <v>59</v>
      </c>
      <c r="B432" t="s">
        <v>260</v>
      </c>
      <c r="C432" t="s">
        <v>995</v>
      </c>
      <c r="D432" t="str">
        <f t="shared" si="32"/>
        <v>acfr:InvestmentsInAssociatesModifiedAccrual</v>
      </c>
      <c r="G432" t="str">
        <f t="shared" si="33"/>
        <v>Doesn't Exist</v>
      </c>
      <c r="H432" t="str">
        <f t="shared" si="31"/>
        <v/>
      </c>
    </row>
    <row r="433" spans="1:8">
      <c r="A433" t="s">
        <v>59</v>
      </c>
      <c r="B433" t="s">
        <v>257</v>
      </c>
      <c r="C433" t="s">
        <v>996</v>
      </c>
      <c r="D433" t="str">
        <f t="shared" si="32"/>
        <v>acfr:InvestmentsInJointVenturesModifiedAccrual</v>
      </c>
      <c r="G433" t="str">
        <f t="shared" si="33"/>
        <v>Exists</v>
      </c>
      <c r="H433" t="str">
        <f t="shared" si="31"/>
        <v>acfr:InvestmentsInJointVenturesModifiedAccrual</v>
      </c>
    </row>
    <row r="434" spans="1:8">
      <c r="A434" t="s">
        <v>59</v>
      </c>
      <c r="B434" t="s">
        <v>259</v>
      </c>
      <c r="C434" t="s">
        <v>997</v>
      </c>
      <c r="D434" t="str">
        <f t="shared" si="32"/>
        <v>acfr:InvestmentsInSubsidiariesModifiedAccrual</v>
      </c>
      <c r="G434" t="str">
        <f t="shared" si="33"/>
        <v>Doesn't Exist</v>
      </c>
      <c r="H434" t="str">
        <f t="shared" si="31"/>
        <v/>
      </c>
    </row>
    <row r="435" spans="1:8">
      <c r="A435" t="s">
        <v>59</v>
      </c>
      <c r="B435" t="s">
        <v>258</v>
      </c>
      <c r="C435" t="s">
        <v>998</v>
      </c>
      <c r="D435" t="str">
        <f t="shared" si="32"/>
        <v>acfr:InvestmentsOfSurplusFundsModifiedAccrual</v>
      </c>
      <c r="G435" t="str">
        <f t="shared" si="33"/>
        <v>Exists</v>
      </c>
      <c r="H435" t="str">
        <f t="shared" si="31"/>
        <v>acfr:InvestmentsOfSurplusFundsModifiedAccrual</v>
      </c>
    </row>
    <row r="436" spans="1:8">
      <c r="A436" t="s">
        <v>59</v>
      </c>
      <c r="B436" t="s">
        <v>55</v>
      </c>
      <c r="C436" t="s">
        <v>54</v>
      </c>
      <c r="D436" t="str">
        <f t="shared" si="32"/>
        <v>acfr:LandModifiedAccrual</v>
      </c>
      <c r="G436" t="str">
        <f t="shared" si="33"/>
        <v>Doesn't Exist</v>
      </c>
      <c r="H436" t="str">
        <f t="shared" si="31"/>
        <v/>
      </c>
    </row>
    <row r="437" spans="1:8">
      <c r="A437" t="s">
        <v>59</v>
      </c>
      <c r="B437" t="s">
        <v>417</v>
      </c>
      <c r="C437" t="s">
        <v>999</v>
      </c>
      <c r="D437" t="str">
        <f t="shared" si="32"/>
        <v>acfr:LandAndConstructionInProgressModifiedAccrual</v>
      </c>
      <c r="G437" t="str">
        <f t="shared" si="33"/>
        <v>Doesn't Exist</v>
      </c>
      <c r="H437" t="str">
        <f t="shared" si="31"/>
        <v/>
      </c>
    </row>
    <row r="438" spans="1:8">
      <c r="A438" t="s">
        <v>59</v>
      </c>
      <c r="B438" t="s">
        <v>340</v>
      </c>
      <c r="C438" t="s">
        <v>1000</v>
      </c>
      <c r="D438" t="str">
        <f t="shared" si="32"/>
        <v>acfr:LandAndImprovementsModifiedAccrual</v>
      </c>
      <c r="G438" t="str">
        <f t="shared" si="33"/>
        <v>Doesn't Exist</v>
      </c>
      <c r="H438" t="str">
        <f t="shared" si="31"/>
        <v/>
      </c>
    </row>
    <row r="439" spans="1:8">
      <c r="A439" t="s">
        <v>59</v>
      </c>
      <c r="B439" t="s">
        <v>514</v>
      </c>
      <c r="C439" t="s">
        <v>1001</v>
      </c>
      <c r="D439" t="str">
        <f t="shared" si="32"/>
        <v>acfr:LandConstructionInProgressAndOtherNonDepreciableAssetsModifiedAccrual</v>
      </c>
      <c r="G439" t="str">
        <f t="shared" si="33"/>
        <v>Doesn't Exist</v>
      </c>
      <c r="H439" t="str">
        <f t="shared" si="31"/>
        <v/>
      </c>
    </row>
    <row r="440" spans="1:8">
      <c r="A440" t="s">
        <v>59</v>
      </c>
      <c r="B440" t="s">
        <v>440</v>
      </c>
      <c r="C440" t="s">
        <v>1002</v>
      </c>
      <c r="D440" t="str">
        <f t="shared" si="32"/>
        <v>acfr:LandHeldForResaleModifiedAccrual</v>
      </c>
      <c r="G440" t="str">
        <f t="shared" si="33"/>
        <v>Doesn't Exist</v>
      </c>
      <c r="H440" t="str">
        <f t="shared" si="31"/>
        <v/>
      </c>
    </row>
    <row r="441" spans="1:8">
      <c r="A441" t="s">
        <v>59</v>
      </c>
      <c r="B441" t="s">
        <v>339</v>
      </c>
      <c r="C441" t="s">
        <v>1003</v>
      </c>
      <c r="D441" t="str">
        <f t="shared" si="32"/>
        <v>acfr:LandImprovementsDepreciatingModifiedAccrual</v>
      </c>
      <c r="G441" t="str">
        <f t="shared" si="33"/>
        <v>Doesn't Exist</v>
      </c>
      <c r="H441" t="str">
        <f t="shared" si="31"/>
        <v/>
      </c>
    </row>
    <row r="442" spans="1:8">
      <c r="A442" t="s">
        <v>59</v>
      </c>
      <c r="B442" t="s">
        <v>338</v>
      </c>
      <c r="C442" t="s">
        <v>1004</v>
      </c>
      <c r="D442" t="str">
        <f t="shared" si="32"/>
        <v>acfr:LandImprovementsNonDepreciatingModifiedAccrual</v>
      </c>
      <c r="G442" t="str">
        <f t="shared" si="33"/>
        <v>Doesn't Exist</v>
      </c>
      <c r="H442" t="str">
        <f t="shared" si="31"/>
        <v/>
      </c>
    </row>
    <row r="443" spans="1:8">
      <c r="A443" t="s">
        <v>59</v>
      </c>
      <c r="B443" t="s">
        <v>485</v>
      </c>
      <c r="C443" t="s">
        <v>1005</v>
      </c>
      <c r="D443" t="str">
        <f t="shared" si="32"/>
        <v>acfr:LeaseholdImprovementsModifiedAccrual</v>
      </c>
      <c r="G443" t="str">
        <f t="shared" si="33"/>
        <v>Doesn't Exist</v>
      </c>
      <c r="H443" t="str">
        <f t="shared" si="31"/>
        <v/>
      </c>
    </row>
    <row r="444" spans="1:8">
      <c r="A444" t="s">
        <v>59</v>
      </c>
      <c r="B444" t="s">
        <v>575</v>
      </c>
      <c r="C444" t="s">
        <v>1006</v>
      </c>
      <c r="D444" t="str">
        <f t="shared" si="32"/>
        <v>acfr:LeasesAccumulatedAmortizationModifiedAccrual</v>
      </c>
      <c r="G444" t="str">
        <f t="shared" si="33"/>
        <v>Exists</v>
      </c>
      <c r="H444" t="str">
        <f t="shared" si="31"/>
        <v>acfr:LeasesAccumulatedAmortizationModifiedAccrual</v>
      </c>
    </row>
    <row r="445" spans="1:8">
      <c r="A445" s="2" t="s">
        <v>59</v>
      </c>
      <c r="B445" t="s">
        <v>583</v>
      </c>
      <c r="C445" t="s">
        <v>706</v>
      </c>
      <c r="D445" t="str">
        <f t="shared" si="32"/>
        <v>acfr:LeasesReceivableNetNoncurrentModifiedAccrual</v>
      </c>
      <c r="G445" t="str">
        <f t="shared" si="33"/>
        <v>Doesn't Exist</v>
      </c>
      <c r="H445" t="str">
        <f t="shared" si="31"/>
        <v/>
      </c>
    </row>
    <row r="446" spans="1:8">
      <c r="A446" s="2" t="s">
        <v>59</v>
      </c>
      <c r="B446" t="s">
        <v>581</v>
      </c>
      <c r="C446" t="s">
        <v>708</v>
      </c>
      <c r="D446" t="str">
        <f t="shared" si="32"/>
        <v>acfr:LeasesReceivableNoncurrentModifiedAccrual</v>
      </c>
      <c r="G446" t="str">
        <f t="shared" si="33"/>
        <v>Doesn't Exist</v>
      </c>
      <c r="H446" t="str">
        <f t="shared" si="31"/>
        <v/>
      </c>
    </row>
    <row r="447" spans="1:8">
      <c r="A447" t="s">
        <v>59</v>
      </c>
      <c r="B447" t="s">
        <v>147</v>
      </c>
      <c r="C447" t="s">
        <v>1007</v>
      </c>
      <c r="D447" t="str">
        <f t="shared" si="32"/>
        <v>acfr:LongTermContractsReceivableModifiedAccrual</v>
      </c>
      <c r="G447" t="str">
        <f t="shared" si="33"/>
        <v>Exists</v>
      </c>
      <c r="H447" t="str">
        <f t="shared" si="31"/>
        <v>acfr:LongTermContractsReceivableModifiedAccrual</v>
      </c>
    </row>
    <row r="448" spans="1:8">
      <c r="A448" t="s">
        <v>59</v>
      </c>
      <c r="B448" t="s">
        <v>262</v>
      </c>
      <c r="C448" t="s">
        <v>1008</v>
      </c>
      <c r="D448" t="str">
        <f t="shared" si="32"/>
        <v>acfr:LongTermInvestmentsModifiedAccrual</v>
      </c>
      <c r="G448" t="str">
        <f t="shared" si="33"/>
        <v>Exists</v>
      </c>
      <c r="H448" t="str">
        <f t="shared" si="31"/>
        <v>acfr:LongTermInvestmentsModifiedAccrual</v>
      </c>
    </row>
    <row r="449" spans="1:8">
      <c r="A449" t="s">
        <v>59</v>
      </c>
      <c r="B449" t="s">
        <v>153</v>
      </c>
      <c r="C449" t="s">
        <v>1009</v>
      </c>
      <c r="D449" t="str">
        <f t="shared" si="32"/>
        <v>acfr:LotteryPrizeReservesModifiedAccrual</v>
      </c>
      <c r="G449" t="str">
        <f t="shared" si="33"/>
        <v>Doesn't Exist</v>
      </c>
      <c r="H449" t="str">
        <f t="shared" si="31"/>
        <v/>
      </c>
    </row>
    <row r="450" spans="1:8">
      <c r="A450" t="s">
        <v>59</v>
      </c>
      <c r="B450" t="s">
        <v>196</v>
      </c>
      <c r="C450" t="s">
        <v>1010</v>
      </c>
      <c r="D450" t="str">
        <f t="shared" si="32"/>
        <v>acfr:MachineryAndEquipmentModifiedAccrual</v>
      </c>
      <c r="G450" t="str">
        <f t="shared" si="33"/>
        <v>Doesn't Exist</v>
      </c>
      <c r="H450" t="str">
        <f t="shared" si="31"/>
        <v/>
      </c>
    </row>
    <row r="451" spans="1:8">
      <c r="A451" t="s">
        <v>59</v>
      </c>
      <c r="B451" t="s">
        <v>577</v>
      </c>
      <c r="C451" t="s">
        <v>1011</v>
      </c>
      <c r="D451" t="str">
        <f t="shared" si="32"/>
        <v>acfr:MainsAndConnectionsModifiedAccrual</v>
      </c>
      <c r="G451" t="str">
        <f t="shared" si="33"/>
        <v>Doesn't Exist</v>
      </c>
      <c r="H451" t="str">
        <f t="shared" ref="H451:H514" si="34">IF(G451="Exists", D451, "")</f>
        <v/>
      </c>
    </row>
    <row r="452" spans="1:8">
      <c r="A452" t="s">
        <v>59</v>
      </c>
      <c r="B452" t="s">
        <v>578</v>
      </c>
      <c r="C452" t="s">
        <v>1012</v>
      </c>
      <c r="D452" t="str">
        <f t="shared" ref="D452:D515" si="35">C452&amp;"ModifiedAccrual"</f>
        <v>acfr:MetersModifiedAccrual</v>
      </c>
      <c r="G452" t="str">
        <f t="shared" si="33"/>
        <v>Doesn't Exist</v>
      </c>
      <c r="H452" t="str">
        <f t="shared" si="34"/>
        <v/>
      </c>
    </row>
    <row r="453" spans="1:8">
      <c r="A453" t="s">
        <v>59</v>
      </c>
      <c r="B453" t="s">
        <v>158</v>
      </c>
      <c r="C453" t="s">
        <v>1013</v>
      </c>
      <c r="D453" t="str">
        <f t="shared" si="35"/>
        <v>acfr:NetOPEBAssetModifiedAccrual</v>
      </c>
      <c r="G453" t="str">
        <f t="shared" si="33"/>
        <v>Exists</v>
      </c>
      <c r="H453" t="str">
        <f t="shared" si="34"/>
        <v>acfr:NetOPEBAssetModifiedAccrual</v>
      </c>
    </row>
    <row r="454" spans="1:8">
      <c r="A454" t="s">
        <v>59</v>
      </c>
      <c r="B454" t="s">
        <v>157</v>
      </c>
      <c r="C454" t="s">
        <v>1014</v>
      </c>
      <c r="D454" t="str">
        <f t="shared" si="35"/>
        <v>acfr:NetPensionAssetModifiedAccrual</v>
      </c>
      <c r="G454" t="str">
        <f t="shared" si="33"/>
        <v>Exists</v>
      </c>
      <c r="H454" t="str">
        <f t="shared" si="34"/>
        <v>acfr:NetPensionAssetModifiedAccrual</v>
      </c>
    </row>
    <row r="455" spans="1:8">
      <c r="A455" t="s">
        <v>59</v>
      </c>
      <c r="B455" t="s">
        <v>162</v>
      </c>
      <c r="C455" t="s">
        <v>17</v>
      </c>
      <c r="D455" t="str">
        <f t="shared" si="35"/>
        <v>acfr:NoncurrentAssetsModifiedAccrual</v>
      </c>
      <c r="G455" t="str">
        <f t="shared" si="33"/>
        <v>Doesn't Exist</v>
      </c>
      <c r="H455" t="str">
        <f t="shared" si="34"/>
        <v/>
      </c>
    </row>
    <row r="456" spans="1:8">
      <c r="A456" t="s">
        <v>59</v>
      </c>
      <c r="B456" t="s">
        <v>160</v>
      </c>
      <c r="C456" t="s">
        <v>1015</v>
      </c>
      <c r="D456" t="str">
        <f t="shared" si="35"/>
        <v>acfr:NoncurrentAssetsCustomModifiedAccrual</v>
      </c>
      <c r="G456" t="str">
        <f t="shared" si="33"/>
        <v>Doesn't Exist</v>
      </c>
      <c r="H456" t="str">
        <f t="shared" si="34"/>
        <v/>
      </c>
    </row>
    <row r="457" spans="1:8">
      <c r="A457" s="2" t="s">
        <v>59</v>
      </c>
      <c r="B457" t="s">
        <v>414</v>
      </c>
      <c r="C457" t="s">
        <v>720</v>
      </c>
      <c r="D457" t="str">
        <f t="shared" si="35"/>
        <v>acfr:NoncurrentLiabilitiesDueWithinOneYearModifiedAccrual</v>
      </c>
      <c r="G457" t="str">
        <f t="shared" si="33"/>
        <v>Doesn't Exist</v>
      </c>
      <c r="H457" t="str">
        <f t="shared" si="34"/>
        <v/>
      </c>
    </row>
    <row r="458" spans="1:8">
      <c r="A458" s="2" t="s">
        <v>59</v>
      </c>
      <c r="B458" t="s">
        <v>471</v>
      </c>
      <c r="C458" t="s">
        <v>721</v>
      </c>
      <c r="D458" t="str">
        <f t="shared" si="35"/>
        <v>acfr:NotesAndLoansReceivableNetNoncurrentModifiedAccrual</v>
      </c>
      <c r="G458" t="str">
        <f t="shared" si="33"/>
        <v>Doesn't Exist</v>
      </c>
      <c r="H458" t="str">
        <f t="shared" si="34"/>
        <v/>
      </c>
    </row>
    <row r="459" spans="1:8">
      <c r="A459" s="2" t="s">
        <v>59</v>
      </c>
      <c r="B459" t="s">
        <v>469</v>
      </c>
      <c r="C459" t="s">
        <v>722</v>
      </c>
      <c r="D459" t="str">
        <f t="shared" si="35"/>
        <v>acfr:NotesAndLoansReceivableNoncurrentModifiedAccrual</v>
      </c>
      <c r="G459" t="str">
        <f t="shared" si="33"/>
        <v>Doesn't Exist</v>
      </c>
      <c r="H459" t="str">
        <f t="shared" si="34"/>
        <v/>
      </c>
    </row>
    <row r="460" spans="1:8">
      <c r="A460" t="s">
        <v>59</v>
      </c>
      <c r="B460" t="s">
        <v>194</v>
      </c>
      <c r="C460" t="s">
        <v>1016</v>
      </c>
      <c r="D460" t="str">
        <f t="shared" si="35"/>
        <v>acfr:OfficeEquipmentAndFurnitureModifiedAccrual</v>
      </c>
      <c r="G460" t="str">
        <f t="shared" si="33"/>
        <v>Doesn't Exist</v>
      </c>
      <c r="H460" t="str">
        <f t="shared" si="34"/>
        <v/>
      </c>
    </row>
    <row r="461" spans="1:8">
      <c r="A461" t="s">
        <v>59</v>
      </c>
      <c r="B461" t="s">
        <v>163</v>
      </c>
      <c r="C461" t="s">
        <v>1017</v>
      </c>
      <c r="D461" t="str">
        <f t="shared" si="35"/>
        <v>acfr:OtherAssetsModifiedAccrual</v>
      </c>
      <c r="G461" t="str">
        <f t="shared" si="33"/>
        <v>Exists</v>
      </c>
      <c r="H461" t="str">
        <f t="shared" si="34"/>
        <v>acfr:OtherAssetsModifiedAccrual</v>
      </c>
    </row>
    <row r="462" spans="1:8">
      <c r="A462" t="s">
        <v>59</v>
      </c>
      <c r="B462" t="s">
        <v>255</v>
      </c>
      <c r="C462" t="s">
        <v>1018</v>
      </c>
      <c r="D462" t="str">
        <f t="shared" si="35"/>
        <v>acfr:OtherCapitalAssetsModifiedAccrual</v>
      </c>
      <c r="G462" t="str">
        <f t="shared" si="33"/>
        <v>Doesn't Exist</v>
      </c>
      <c r="H462" t="str">
        <f t="shared" si="34"/>
        <v/>
      </c>
    </row>
    <row r="463" spans="1:8">
      <c r="A463" t="s">
        <v>59</v>
      </c>
      <c r="B463" t="s">
        <v>253</v>
      </c>
      <c r="C463" t="s">
        <v>1019</v>
      </c>
      <c r="D463" t="str">
        <f t="shared" si="35"/>
        <v>acfr:OtherCapitalAssetsBeingDepreciatedNetOfAccumulatedDepreciationAndAmortizationModifiedAccrual</v>
      </c>
      <c r="G463" t="str">
        <f t="shared" si="33"/>
        <v>Doesn't Exist</v>
      </c>
      <c r="H463" t="str">
        <f t="shared" si="34"/>
        <v/>
      </c>
    </row>
    <row r="464" spans="1:8">
      <c r="A464" t="s">
        <v>59</v>
      </c>
      <c r="B464" t="s">
        <v>249</v>
      </c>
      <c r="C464" t="s">
        <v>1020</v>
      </c>
      <c r="D464" t="str">
        <f t="shared" si="35"/>
        <v>acfr:OtherCapitalAssetsNotBeingDepreciatedModifiedAccrual</v>
      </c>
      <c r="G464" t="str">
        <f t="shared" ref="G464:G522" si="36">IF(COUNTIF(F:F, D464) &gt; 0, "Exists", "Doesn't Exist")</f>
        <v>Doesn't Exist</v>
      </c>
      <c r="H464" t="str">
        <f t="shared" si="34"/>
        <v/>
      </c>
    </row>
    <row r="465" spans="1:8">
      <c r="A465" t="s">
        <v>59</v>
      </c>
      <c r="B465" t="s">
        <v>261</v>
      </c>
      <c r="C465" t="s">
        <v>1021</v>
      </c>
      <c r="D465" t="str">
        <f t="shared" si="35"/>
        <v>acfr:OtherInvestmentsModifiedAccrual</v>
      </c>
      <c r="G465" t="str">
        <f t="shared" si="36"/>
        <v>Exists</v>
      </c>
      <c r="H465" t="str">
        <f t="shared" si="34"/>
        <v>acfr:OtherInvestmentsModifiedAccrual</v>
      </c>
    </row>
    <row r="466" spans="1:8">
      <c r="A466" t="s">
        <v>59</v>
      </c>
      <c r="B466" t="s">
        <v>161</v>
      </c>
      <c r="C466" t="s">
        <v>13</v>
      </c>
      <c r="D466" t="str">
        <f t="shared" si="35"/>
        <v>acfr:OtherNoncurrentAssetsModifiedAccrual</v>
      </c>
      <c r="G466" t="str">
        <f t="shared" si="36"/>
        <v>Doesn't Exist</v>
      </c>
      <c r="H466" t="str">
        <f t="shared" si="34"/>
        <v/>
      </c>
    </row>
    <row r="467" spans="1:8">
      <c r="A467" t="s">
        <v>59</v>
      </c>
      <c r="B467" t="s">
        <v>435</v>
      </c>
      <c r="C467" t="s">
        <v>1022</v>
      </c>
      <c r="D467" t="str">
        <f t="shared" si="35"/>
        <v>acfr:PropertyPlantAndEquipmentNetOfDepreciationModifiedAccrual</v>
      </c>
      <c r="G467" t="str">
        <f t="shared" si="36"/>
        <v>Doesn't Exist</v>
      </c>
      <c r="H467" t="str">
        <f t="shared" si="34"/>
        <v/>
      </c>
    </row>
    <row r="468" spans="1:8">
      <c r="A468" t="s">
        <v>59</v>
      </c>
      <c r="B468" t="s">
        <v>156</v>
      </c>
      <c r="C468" t="s">
        <v>1023</v>
      </c>
      <c r="D468" t="str">
        <f t="shared" si="35"/>
        <v>acfr:RegulatoryAssetsNonCurrentModifiedAccrual</v>
      </c>
      <c r="G468" t="str">
        <f t="shared" si="36"/>
        <v>Doesn't Exist</v>
      </c>
      <c r="H468" t="str">
        <f t="shared" si="34"/>
        <v/>
      </c>
    </row>
    <row r="469" spans="1:8">
      <c r="A469" t="s">
        <v>59</v>
      </c>
      <c r="B469" t="s">
        <v>190</v>
      </c>
      <c r="C469" t="s">
        <v>1024</v>
      </c>
      <c r="D469" t="str">
        <f t="shared" si="35"/>
        <v>acfr:RoadEquipmentModifiedAccrual</v>
      </c>
      <c r="G469" t="str">
        <f t="shared" si="36"/>
        <v>Doesn't Exist</v>
      </c>
      <c r="H469" t="str">
        <f t="shared" si="34"/>
        <v/>
      </c>
    </row>
    <row r="470" spans="1:8">
      <c r="A470" t="s">
        <v>59</v>
      </c>
      <c r="B470" t="s">
        <v>191</v>
      </c>
      <c r="C470" t="s">
        <v>1025</v>
      </c>
      <c r="D470" t="str">
        <f t="shared" si="35"/>
        <v>acfr:ShopEquipmentModifiedAccrual</v>
      </c>
      <c r="G470" t="str">
        <f t="shared" si="36"/>
        <v>Doesn't Exist</v>
      </c>
      <c r="H470" t="str">
        <f t="shared" si="34"/>
        <v/>
      </c>
    </row>
    <row r="471" spans="1:8">
      <c r="A471" t="s">
        <v>59</v>
      </c>
      <c r="B471" t="s">
        <v>150</v>
      </c>
      <c r="C471" t="s">
        <v>1026</v>
      </c>
      <c r="D471" t="str">
        <f t="shared" si="35"/>
        <v>acfr:SpecialAssessmentReceivableNoncurrentModifiedAccrual</v>
      </c>
      <c r="G471" t="str">
        <f t="shared" si="36"/>
        <v>Doesn't Exist</v>
      </c>
      <c r="H471" t="str">
        <f t="shared" si="34"/>
        <v/>
      </c>
    </row>
    <row r="472" spans="1:8">
      <c r="A472" t="s">
        <v>59</v>
      </c>
      <c r="B472" t="s">
        <v>159</v>
      </c>
      <c r="C472" t="s">
        <v>1027</v>
      </c>
      <c r="D472" t="str">
        <f t="shared" si="35"/>
        <v>acfr:UnamortizedDiscountsOnBondsSoldByLocalUnitModifiedAccrual</v>
      </c>
      <c r="G472" t="str">
        <f t="shared" si="36"/>
        <v>Exists</v>
      </c>
      <c r="H472" t="str">
        <f t="shared" si="34"/>
        <v>acfr:UnamortizedDiscountsOnBondsSoldByLocalUnitModifiedAccrual</v>
      </c>
    </row>
    <row r="473" spans="1:8">
      <c r="A473" t="s">
        <v>59</v>
      </c>
      <c r="B473" t="s">
        <v>579</v>
      </c>
      <c r="C473" t="s">
        <v>1028</v>
      </c>
      <c r="D473" t="str">
        <f t="shared" si="35"/>
        <v>acfr:UtilityModifiedAccrual</v>
      </c>
      <c r="G473" t="str">
        <f t="shared" si="36"/>
        <v>Doesn't Exist</v>
      </c>
      <c r="H473" t="str">
        <f t="shared" si="34"/>
        <v/>
      </c>
    </row>
    <row r="474" spans="1:8">
      <c r="A474" t="s">
        <v>59</v>
      </c>
      <c r="B474" t="s">
        <v>247</v>
      </c>
      <c r="C474" t="s">
        <v>1029</v>
      </c>
      <c r="D474" t="str">
        <f t="shared" si="35"/>
        <v>acfr:WorksOfArtModifiedAccrual</v>
      </c>
      <c r="G474" t="str">
        <f t="shared" si="36"/>
        <v>Doesn't Exist</v>
      </c>
      <c r="H474" t="str">
        <f t="shared" si="34"/>
        <v/>
      </c>
    </row>
    <row r="475" spans="1:8">
      <c r="A475" t="s">
        <v>59</v>
      </c>
      <c r="B475" t="s">
        <v>193</v>
      </c>
      <c r="C475" t="s">
        <v>1030</v>
      </c>
      <c r="D475" t="str">
        <f t="shared" si="35"/>
        <v>acfr:YardAndStorageEquipmentModifiedAccrual</v>
      </c>
      <c r="G475" t="str">
        <f t="shared" si="36"/>
        <v>Doesn't Exist</v>
      </c>
      <c r="H475" t="str">
        <f t="shared" si="34"/>
        <v/>
      </c>
    </row>
    <row r="476" spans="1:8">
      <c r="A476" t="s">
        <v>63</v>
      </c>
      <c r="B476" t="s">
        <v>210</v>
      </c>
      <c r="C476" t="s">
        <v>1031</v>
      </c>
      <c r="D476" t="str">
        <f t="shared" si="35"/>
        <v>acfr:AccruedExpensesNoncurrentModifiedAccrual</v>
      </c>
      <c r="G476" t="str">
        <f t="shared" si="36"/>
        <v>Doesn't Exist</v>
      </c>
      <c r="H476" t="str">
        <f t="shared" si="34"/>
        <v/>
      </c>
    </row>
    <row r="477" spans="1:8">
      <c r="A477" t="s">
        <v>63</v>
      </c>
      <c r="B477" t="s">
        <v>236</v>
      </c>
      <c r="C477" t="s">
        <v>1032</v>
      </c>
      <c r="D477" t="str">
        <f t="shared" si="35"/>
        <v>acfr:AccruedLandfillClosureAndPostclosureCareCostsModifiedAccrual</v>
      </c>
      <c r="G477" t="str">
        <f t="shared" si="36"/>
        <v>Doesn't Exist</v>
      </c>
      <c r="H477" t="str">
        <f t="shared" si="34"/>
        <v/>
      </c>
    </row>
    <row r="478" spans="1:8">
      <c r="A478" t="s">
        <v>63</v>
      </c>
      <c r="B478" t="s">
        <v>205</v>
      </c>
      <c r="C478" t="s">
        <v>1033</v>
      </c>
      <c r="D478" t="str">
        <f t="shared" si="35"/>
        <v>acfr:AccruedLiabilitiesNoncurrentModifiedAccrual</v>
      </c>
      <c r="G478" t="str">
        <f t="shared" si="36"/>
        <v>Doesn't Exist</v>
      </c>
      <c r="H478" t="str">
        <f t="shared" si="34"/>
        <v/>
      </c>
    </row>
    <row r="479" spans="1:8">
      <c r="A479" t="s">
        <v>63</v>
      </c>
      <c r="B479" t="s">
        <v>202</v>
      </c>
      <c r="C479" t="s">
        <v>1034</v>
      </c>
      <c r="D479" t="str">
        <f t="shared" si="35"/>
        <v>acfr:AccruedUnemploymentModifiedAccrual</v>
      </c>
      <c r="G479" t="str">
        <f t="shared" si="36"/>
        <v>Doesn't Exist</v>
      </c>
      <c r="H479" t="str">
        <f t="shared" si="34"/>
        <v/>
      </c>
    </row>
    <row r="480" spans="1:8">
      <c r="A480" t="s">
        <v>63</v>
      </c>
      <c r="B480" t="s">
        <v>201</v>
      </c>
      <c r="C480" t="s">
        <v>1035</v>
      </c>
      <c r="D480" t="str">
        <f t="shared" si="35"/>
        <v>acfr:AdvancesNoncurrentModifiedAccrual</v>
      </c>
      <c r="G480" t="str">
        <f t="shared" si="36"/>
        <v>Doesn't Exist</v>
      </c>
      <c r="H480" t="str">
        <f t="shared" si="34"/>
        <v/>
      </c>
    </row>
    <row r="481" spans="1:8">
      <c r="A481" t="s">
        <v>63</v>
      </c>
      <c r="B481" t="s">
        <v>200</v>
      </c>
      <c r="C481" t="s">
        <v>1036</v>
      </c>
      <c r="D481" t="str">
        <f t="shared" si="35"/>
        <v>acfr:AdvancesToComponentUnitModifiedAccrual</v>
      </c>
      <c r="G481" t="str">
        <f t="shared" si="36"/>
        <v>Exists</v>
      </c>
      <c r="H481" t="str">
        <f t="shared" si="34"/>
        <v>acfr:AdvancesToComponentUnitModifiedAccrual</v>
      </c>
    </row>
    <row r="482" spans="1:8">
      <c r="A482" t="s">
        <v>63</v>
      </c>
      <c r="B482" t="s">
        <v>199</v>
      </c>
      <c r="C482" t="s">
        <v>1037</v>
      </c>
      <c r="D482" t="str">
        <f t="shared" si="35"/>
        <v>acfr:AdvancesToOtherFundsModifiedAccrual</v>
      </c>
      <c r="G482" t="str">
        <f t="shared" si="36"/>
        <v>Exists</v>
      </c>
      <c r="H482" t="str">
        <f t="shared" si="34"/>
        <v>acfr:AdvancesToOtherFundsModifiedAccrual</v>
      </c>
    </row>
    <row r="483" spans="1:8">
      <c r="A483" t="s">
        <v>63</v>
      </c>
      <c r="B483" t="s">
        <v>197</v>
      </c>
      <c r="C483" t="s">
        <v>1038</v>
      </c>
      <c r="D483" t="str">
        <f t="shared" si="35"/>
        <v>acfr:AdvancesToOtherGovernmentsModifiedAccrual</v>
      </c>
      <c r="G483" t="str">
        <f t="shared" si="36"/>
        <v>Exists</v>
      </c>
      <c r="H483" t="str">
        <f t="shared" si="34"/>
        <v>acfr:AdvancesToOtherGovernmentsModifiedAccrual</v>
      </c>
    </row>
    <row r="484" spans="1:8">
      <c r="A484" t="s">
        <v>63</v>
      </c>
      <c r="B484" t="s">
        <v>198</v>
      </c>
      <c r="C484" t="s">
        <v>1039</v>
      </c>
      <c r="D484" t="str">
        <f t="shared" si="35"/>
        <v>acfr:AdvancesToPrimaryGovernmentModifiedAccrual</v>
      </c>
      <c r="G484" t="str">
        <f t="shared" si="36"/>
        <v>Doesn't Exist</v>
      </c>
      <c r="H484" t="str">
        <f t="shared" si="34"/>
        <v/>
      </c>
    </row>
    <row r="485" spans="1:8">
      <c r="A485" t="s">
        <v>63</v>
      </c>
      <c r="B485" t="s">
        <v>217</v>
      </c>
      <c r="C485" t="s">
        <v>1040</v>
      </c>
      <c r="D485" t="str">
        <f t="shared" si="35"/>
        <v>acfr:AssetRetirementObligationsDueInMoreThanOneYearModifiedAccrual</v>
      </c>
      <c r="G485" t="str">
        <f t="shared" si="36"/>
        <v>Doesn't Exist</v>
      </c>
      <c r="H485" t="str">
        <f t="shared" si="34"/>
        <v/>
      </c>
    </row>
    <row r="486" spans="1:8">
      <c r="A486" t="s">
        <v>63</v>
      </c>
      <c r="B486" t="s">
        <v>211</v>
      </c>
      <c r="C486" t="s">
        <v>1041</v>
      </c>
      <c r="D486" t="str">
        <f t="shared" si="35"/>
        <v>acfr:BondPayableDueInMoreThanOneYearModifiedAccrual</v>
      </c>
      <c r="G486" t="str">
        <f t="shared" si="36"/>
        <v>Doesn't Exist</v>
      </c>
      <c r="H486" t="str">
        <f t="shared" si="34"/>
        <v/>
      </c>
    </row>
    <row r="487" spans="1:8">
      <c r="A487" t="s">
        <v>63</v>
      </c>
      <c r="B487" t="s">
        <v>218</v>
      </c>
      <c r="C487" t="s">
        <v>1042</v>
      </c>
      <c r="D487" t="str">
        <f t="shared" si="35"/>
        <v>acfr:BondPremiumsPayableDueInMoreThanOneYearModifiedAccrual</v>
      </c>
      <c r="G487" t="str">
        <f t="shared" si="36"/>
        <v>Doesn't Exist</v>
      </c>
      <c r="H487" t="str">
        <f t="shared" si="34"/>
        <v/>
      </c>
    </row>
    <row r="488" spans="1:8">
      <c r="A488" t="s">
        <v>63</v>
      </c>
      <c r="B488" t="s">
        <v>234</v>
      </c>
      <c r="C488" t="s">
        <v>1043</v>
      </c>
      <c r="D488" t="str">
        <f t="shared" si="35"/>
        <v>acfr:ClaimsAndJudgmentsPayableNoncurrentModifiedAccrual</v>
      </c>
      <c r="G488" t="str">
        <f t="shared" si="36"/>
        <v>Doesn't Exist</v>
      </c>
      <c r="H488" t="str">
        <f t="shared" si="34"/>
        <v/>
      </c>
    </row>
    <row r="489" spans="1:8">
      <c r="A489" t="s">
        <v>63</v>
      </c>
      <c r="B489" t="s">
        <v>203</v>
      </c>
      <c r="C489" t="s">
        <v>35</v>
      </c>
      <c r="D489" t="str">
        <f t="shared" si="35"/>
        <v>acfr:CompensatedAbsencesPayableNonCurrentModifiedAccrual</v>
      </c>
      <c r="G489" t="str">
        <f t="shared" si="36"/>
        <v>Doesn't Exist</v>
      </c>
      <c r="H489" t="str">
        <f t="shared" si="34"/>
        <v/>
      </c>
    </row>
    <row r="490" spans="1:8">
      <c r="A490" t="s">
        <v>63</v>
      </c>
      <c r="B490" t="s">
        <v>227</v>
      </c>
      <c r="C490" t="s">
        <v>1044</v>
      </c>
      <c r="D490" t="str">
        <f t="shared" si="35"/>
        <v>acfr:ContractsPayableDueInMoreThanOneYearModifiedAccrual</v>
      </c>
      <c r="G490" t="str">
        <f t="shared" si="36"/>
        <v>Doesn't Exist</v>
      </c>
      <c r="H490" t="str">
        <f t="shared" si="34"/>
        <v/>
      </c>
    </row>
    <row r="491" spans="1:8">
      <c r="A491" t="s">
        <v>63</v>
      </c>
      <c r="B491" t="s">
        <v>235</v>
      </c>
      <c r="C491" t="s">
        <v>1045</v>
      </c>
      <c r="D491" t="str">
        <f t="shared" si="35"/>
        <v>acfr:CustomerDepositsNoncurrentModifiedAccrual</v>
      </c>
      <c r="G491" t="str">
        <f t="shared" si="36"/>
        <v>Doesn't Exist</v>
      </c>
      <c r="H491" t="str">
        <f t="shared" si="34"/>
        <v/>
      </c>
    </row>
    <row r="492" spans="1:8">
      <c r="A492" t="s">
        <v>63</v>
      </c>
      <c r="B492" t="s">
        <v>231</v>
      </c>
      <c r="C492" t="s">
        <v>53</v>
      </c>
      <c r="D492" t="str">
        <f t="shared" si="35"/>
        <v>acfr:DeferredRevenueModifiedAccrual</v>
      </c>
      <c r="G492" t="str">
        <f t="shared" si="36"/>
        <v>Doesn't Exist</v>
      </c>
      <c r="H492" t="str">
        <f t="shared" si="34"/>
        <v/>
      </c>
    </row>
    <row r="493" spans="1:8">
      <c r="A493" t="s">
        <v>63</v>
      </c>
      <c r="B493" t="s">
        <v>232</v>
      </c>
      <c r="C493" t="s">
        <v>1046</v>
      </c>
      <c r="D493" t="str">
        <f t="shared" si="35"/>
        <v>acfr:DerivativeInstrumentsLiabilityNonCurrentModifiedAccrual</v>
      </c>
      <c r="G493" t="str">
        <f t="shared" si="36"/>
        <v>Doesn't Exist</v>
      </c>
      <c r="H493" t="str">
        <f t="shared" si="34"/>
        <v/>
      </c>
    </row>
    <row r="494" spans="1:8">
      <c r="A494" t="s">
        <v>63</v>
      </c>
      <c r="B494" t="s">
        <v>206</v>
      </c>
      <c r="C494" t="s">
        <v>1047</v>
      </c>
      <c r="D494" t="str">
        <f t="shared" si="35"/>
        <v>acfr:DueToStateDueInMoreThanOneYearModifiedAccrual</v>
      </c>
      <c r="G494" t="str">
        <f t="shared" si="36"/>
        <v>Doesn't Exist</v>
      </c>
      <c r="H494" t="str">
        <f t="shared" si="34"/>
        <v/>
      </c>
    </row>
    <row r="495" spans="1:8">
      <c r="A495" t="s">
        <v>63</v>
      </c>
      <c r="B495" t="s">
        <v>204</v>
      </c>
      <c r="C495" t="s">
        <v>1048</v>
      </c>
      <c r="D495" t="str">
        <f t="shared" si="35"/>
        <v>acfr:EnvironmentalAndDisposalLiabilitiesModifiedAccrual</v>
      </c>
      <c r="G495" t="str">
        <f t="shared" si="36"/>
        <v>Doesn't Exist</v>
      </c>
      <c r="H495" t="str">
        <f t="shared" si="34"/>
        <v/>
      </c>
    </row>
    <row r="496" spans="1:8">
      <c r="A496" t="s">
        <v>63</v>
      </c>
      <c r="B496" t="s">
        <v>208</v>
      </c>
      <c r="C496" t="s">
        <v>1049</v>
      </c>
      <c r="D496" t="str">
        <f t="shared" si="35"/>
        <v>acfr:EstimatedLiabilityForLandfillPostClosureCareCostsModifiedAccrual</v>
      </c>
      <c r="G496" t="str">
        <f t="shared" si="36"/>
        <v>Doesn't Exist</v>
      </c>
      <c r="H496" t="str">
        <f t="shared" si="34"/>
        <v/>
      </c>
    </row>
    <row r="497" spans="1:8">
      <c r="A497" t="s">
        <v>63</v>
      </c>
      <c r="B497" t="s">
        <v>212</v>
      </c>
      <c r="C497" t="s">
        <v>1050</v>
      </c>
      <c r="D497" t="str">
        <f t="shared" si="35"/>
        <v>acfr:GeneralObligationBondsPayableDueInMoreThanOneYearModifiedAccrual</v>
      </c>
      <c r="G497" t="str">
        <f t="shared" si="36"/>
        <v>Doesn't Exist</v>
      </c>
      <c r="H497" t="str">
        <f t="shared" si="34"/>
        <v/>
      </c>
    </row>
    <row r="498" spans="1:8">
      <c r="A498" t="s">
        <v>63</v>
      </c>
      <c r="B498" t="s">
        <v>213</v>
      </c>
      <c r="C498" t="s">
        <v>1051</v>
      </c>
      <c r="D498" t="str">
        <f t="shared" si="35"/>
        <v>acfr:InstallmentDebtPayableDueInMoreThanOneYearModifiedAccrual</v>
      </c>
      <c r="G498" t="str">
        <f t="shared" si="36"/>
        <v>Doesn't Exist</v>
      </c>
      <c r="H498" t="str">
        <f t="shared" si="34"/>
        <v/>
      </c>
    </row>
    <row r="499" spans="1:8">
      <c r="A499" t="s">
        <v>63</v>
      </c>
      <c r="B499" t="s">
        <v>216</v>
      </c>
      <c r="C499" t="s">
        <v>1052</v>
      </c>
      <c r="D499" t="str">
        <f t="shared" si="35"/>
        <v>acfr:IntergovernmentalAgreementPayableDueInMoreThanOneYearModifiedAccrual</v>
      </c>
      <c r="G499" t="str">
        <f t="shared" si="36"/>
        <v>Doesn't Exist</v>
      </c>
      <c r="H499" t="str">
        <f t="shared" si="34"/>
        <v/>
      </c>
    </row>
    <row r="500" spans="1:8">
      <c r="A500" t="s">
        <v>63</v>
      </c>
      <c r="B500" t="s">
        <v>223</v>
      </c>
      <c r="C500" t="s">
        <v>1053</v>
      </c>
      <c r="D500" t="str">
        <f t="shared" si="35"/>
        <v>acfr:LeasesPayableDueInMoreThanOneYearModifiedAccrual</v>
      </c>
      <c r="G500" t="str">
        <f t="shared" si="36"/>
        <v>Doesn't Exist</v>
      </c>
      <c r="H500" t="str">
        <f t="shared" si="34"/>
        <v/>
      </c>
    </row>
    <row r="501" spans="1:8">
      <c r="A501" t="s">
        <v>63</v>
      </c>
      <c r="B501" t="s">
        <v>215</v>
      </c>
      <c r="C501" t="s">
        <v>1054</v>
      </c>
      <c r="D501" t="str">
        <f t="shared" si="35"/>
        <v>acfr:LimitedTaxBondsPrincipalDueInMoreThanOneYearModifiedAccrual</v>
      </c>
      <c r="G501" t="str">
        <f t="shared" si="36"/>
        <v>Doesn't Exist</v>
      </c>
      <c r="H501" t="str">
        <f t="shared" si="34"/>
        <v/>
      </c>
    </row>
    <row r="502" spans="1:8">
      <c r="A502" t="s">
        <v>63</v>
      </c>
      <c r="B502" t="s">
        <v>222</v>
      </c>
      <c r="C502" t="s">
        <v>1055</v>
      </c>
      <c r="D502" t="str">
        <f t="shared" si="35"/>
        <v>acfr:LoanGuaranteeLiabilitiesModifiedAccrual</v>
      </c>
      <c r="G502" t="str">
        <f t="shared" si="36"/>
        <v>Doesn't Exist</v>
      </c>
      <c r="H502" t="str">
        <f t="shared" si="34"/>
        <v/>
      </c>
    </row>
    <row r="503" spans="1:8">
      <c r="A503" t="s">
        <v>63</v>
      </c>
      <c r="B503" t="s">
        <v>221</v>
      </c>
      <c r="C503" t="s">
        <v>1056</v>
      </c>
      <c r="D503" t="str">
        <f t="shared" si="35"/>
        <v>acfr:LoansPayableDueInMoreThanOneYearModifiedAccrual</v>
      </c>
      <c r="G503" t="str">
        <f t="shared" si="36"/>
        <v>Doesn't Exist</v>
      </c>
      <c r="H503" t="str">
        <f t="shared" si="34"/>
        <v/>
      </c>
    </row>
    <row r="504" spans="1:8">
      <c r="A504" t="s">
        <v>63</v>
      </c>
      <c r="B504" t="s">
        <v>225</v>
      </c>
      <c r="C504" t="s">
        <v>1057</v>
      </c>
      <c r="D504" t="str">
        <f t="shared" si="35"/>
        <v>acfr:LongTermDebtDueInMoreThanOneYearModifiedAccrual</v>
      </c>
      <c r="G504" t="str">
        <f t="shared" si="36"/>
        <v>Doesn't Exist</v>
      </c>
      <c r="H504" t="str">
        <f t="shared" si="34"/>
        <v/>
      </c>
    </row>
    <row r="505" spans="1:8">
      <c r="A505" t="s">
        <v>63</v>
      </c>
      <c r="B505" t="s">
        <v>229</v>
      </c>
      <c r="C505" t="s">
        <v>1058</v>
      </c>
      <c r="D505" t="str">
        <f t="shared" si="35"/>
        <v>acfr:LotteryPrizeLiabilityNoncurrentModifiedAccrual</v>
      </c>
      <c r="G505" t="str">
        <f t="shared" si="36"/>
        <v>Doesn't Exist</v>
      </c>
      <c r="H505" t="str">
        <f t="shared" si="34"/>
        <v/>
      </c>
    </row>
    <row r="506" spans="1:8">
      <c r="A506" t="s">
        <v>63</v>
      </c>
      <c r="B506" t="s">
        <v>240</v>
      </c>
      <c r="C506" t="s">
        <v>36</v>
      </c>
      <c r="D506" t="str">
        <f t="shared" si="35"/>
        <v>acfr:NetOPEBLiabilityModifiedAccrual</v>
      </c>
      <c r="G506" t="str">
        <f t="shared" si="36"/>
        <v>Doesn't Exist</v>
      </c>
      <c r="H506" t="str">
        <f t="shared" si="34"/>
        <v/>
      </c>
    </row>
    <row r="507" spans="1:8">
      <c r="A507" t="s">
        <v>63</v>
      </c>
      <c r="B507" t="s">
        <v>239</v>
      </c>
      <c r="C507" t="s">
        <v>37</v>
      </c>
      <c r="D507" t="str">
        <f t="shared" si="35"/>
        <v>acfr:NetPensionLiabilityModifiedAccrual</v>
      </c>
      <c r="G507" t="str">
        <f t="shared" si="36"/>
        <v>Exists</v>
      </c>
      <c r="H507" t="str">
        <f t="shared" si="34"/>
        <v>acfr:NetPensionLiabilityModifiedAccrual</v>
      </c>
    </row>
    <row r="508" spans="1:8">
      <c r="A508" t="s">
        <v>63</v>
      </c>
      <c r="B508" t="s">
        <v>243</v>
      </c>
      <c r="C508" t="s">
        <v>38</v>
      </c>
      <c r="D508" t="str">
        <f t="shared" si="35"/>
        <v>acfr:NoncurrentLiabilitiesModifiedAccrual</v>
      </c>
      <c r="G508" t="str">
        <f t="shared" si="36"/>
        <v>Doesn't Exist</v>
      </c>
      <c r="H508" t="str">
        <f t="shared" si="34"/>
        <v/>
      </c>
    </row>
    <row r="509" spans="1:8">
      <c r="A509" t="s">
        <v>63</v>
      </c>
      <c r="B509" t="s">
        <v>241</v>
      </c>
      <c r="C509" t="s">
        <v>1059</v>
      </c>
      <c r="D509" t="str">
        <f t="shared" si="35"/>
        <v>acfr:NoncurrentLiabilitiesCustomModifiedAccrual</v>
      </c>
      <c r="G509" t="str">
        <f t="shared" si="36"/>
        <v>Doesn't Exist</v>
      </c>
      <c r="H509" t="str">
        <f t="shared" si="34"/>
        <v/>
      </c>
    </row>
    <row r="510" spans="1:8">
      <c r="A510" t="s">
        <v>63</v>
      </c>
      <c r="B510" t="s">
        <v>209</v>
      </c>
      <c r="C510" t="s">
        <v>1060</v>
      </c>
      <c r="D510" t="str">
        <f t="shared" si="35"/>
        <v>acfr:NoncurrentPortionOfUninsuredClaimLiabilityModifiedAccrual</v>
      </c>
      <c r="G510" t="str">
        <f t="shared" si="36"/>
        <v>Doesn't Exist</v>
      </c>
      <c r="H510" t="str">
        <f t="shared" si="34"/>
        <v/>
      </c>
    </row>
    <row r="511" spans="1:8">
      <c r="A511" t="s">
        <v>63</v>
      </c>
      <c r="B511" t="s">
        <v>220</v>
      </c>
      <c r="C511" t="s">
        <v>1061</v>
      </c>
      <c r="D511" t="str">
        <f t="shared" si="35"/>
        <v>acfr:NotesPayableDueInMoreThanOneYearModifiedAccrual</v>
      </c>
      <c r="G511" t="str">
        <f t="shared" si="36"/>
        <v>Doesn't Exist</v>
      </c>
      <c r="H511" t="str">
        <f t="shared" si="34"/>
        <v/>
      </c>
    </row>
    <row r="512" spans="1:8">
      <c r="A512" t="s">
        <v>63</v>
      </c>
      <c r="B512" t="s">
        <v>242</v>
      </c>
      <c r="C512" t="s">
        <v>1062</v>
      </c>
      <c r="D512" t="str">
        <f t="shared" si="35"/>
        <v>acfr:OtherNoncurrentLiabilitiesModifiedAccrual</v>
      </c>
      <c r="G512" t="str">
        <f t="shared" si="36"/>
        <v>Doesn't Exist</v>
      </c>
      <c r="H512" t="str">
        <f t="shared" si="34"/>
        <v/>
      </c>
    </row>
    <row r="513" spans="1:8">
      <c r="A513" t="s">
        <v>63</v>
      </c>
      <c r="B513" t="s">
        <v>228</v>
      </c>
      <c r="C513" t="s">
        <v>1063</v>
      </c>
      <c r="D513" t="str">
        <f t="shared" si="35"/>
        <v>acfr:PerformanceBondsPayableDueInMoreThanOneYearModifiedAccrual</v>
      </c>
      <c r="G513" t="str">
        <f t="shared" si="36"/>
        <v>Doesn't Exist</v>
      </c>
      <c r="H513" t="str">
        <f t="shared" si="34"/>
        <v/>
      </c>
    </row>
    <row r="514" spans="1:8">
      <c r="A514" t="s">
        <v>63</v>
      </c>
      <c r="B514" t="s">
        <v>237</v>
      </c>
      <c r="C514" t="s">
        <v>1064</v>
      </c>
      <c r="D514" t="str">
        <f t="shared" si="35"/>
        <v>acfr:PollutionRemediationObligationModifiedAccrual</v>
      </c>
      <c r="G514" t="str">
        <f t="shared" si="36"/>
        <v>Doesn't Exist</v>
      </c>
      <c r="H514" t="str">
        <f t="shared" si="34"/>
        <v/>
      </c>
    </row>
    <row r="515" spans="1:8">
      <c r="A515" t="s">
        <v>63</v>
      </c>
      <c r="B515" t="s">
        <v>230</v>
      </c>
      <c r="C515" t="s">
        <v>1065</v>
      </c>
      <c r="D515" t="str">
        <f t="shared" si="35"/>
        <v>acfr:RegulatoryLiabilityNonCurrentModifiedAccrual</v>
      </c>
      <c r="G515" t="str">
        <f t="shared" si="36"/>
        <v>Doesn't Exist</v>
      </c>
      <c r="H515" t="str">
        <f t="shared" ref="H515:H522" si="37">IF(G515="Exists", D515, "")</f>
        <v/>
      </c>
    </row>
    <row r="516" spans="1:8">
      <c r="A516" t="s">
        <v>63</v>
      </c>
      <c r="B516" t="s">
        <v>233</v>
      </c>
      <c r="C516" t="s">
        <v>1066</v>
      </c>
      <c r="D516" t="str">
        <f t="shared" ref="D516:D522" si="38">C516&amp;"ModifiedAccrual"</f>
        <v>acfr:RetainagePayableNoncurrentModifiedAccrual</v>
      </c>
      <c r="G516" t="str">
        <f t="shared" si="36"/>
        <v>Doesn't Exist</v>
      </c>
      <c r="H516" t="str">
        <f t="shared" si="37"/>
        <v/>
      </c>
    </row>
    <row r="517" spans="1:8">
      <c r="A517" t="s">
        <v>63</v>
      </c>
      <c r="B517" t="s">
        <v>224</v>
      </c>
      <c r="C517" t="s">
        <v>1067</v>
      </c>
      <c r="D517" t="str">
        <f t="shared" si="38"/>
        <v>acfr:RevenueBondsPayableDueInMoreThanOneYearModifiedAccrual</v>
      </c>
      <c r="G517" t="str">
        <f t="shared" si="36"/>
        <v>Doesn't Exist</v>
      </c>
      <c r="H517" t="str">
        <f t="shared" si="37"/>
        <v/>
      </c>
    </row>
    <row r="518" spans="1:8">
      <c r="A518" t="s">
        <v>63</v>
      </c>
      <c r="B518" t="s">
        <v>238</v>
      </c>
      <c r="C518" t="s">
        <v>1068</v>
      </c>
      <c r="D518" t="str">
        <f t="shared" si="38"/>
        <v>acfr:SelfInsuranceLiabilitiesNetOfCurrentPortionModifiedAccrual</v>
      </c>
      <c r="G518" t="str">
        <f t="shared" si="36"/>
        <v>Doesn't Exist</v>
      </c>
      <c r="H518" t="str">
        <f t="shared" si="37"/>
        <v/>
      </c>
    </row>
    <row r="519" spans="1:8">
      <c r="A519" t="s">
        <v>63</v>
      </c>
      <c r="B519" t="s">
        <v>219</v>
      </c>
      <c r="C519" t="s">
        <v>1069</v>
      </c>
      <c r="D519" t="str">
        <f t="shared" si="38"/>
        <v>acfr:UnamortizedPremiumOnBondsDueInMoreThanOneYearModifiedAccrual</v>
      </c>
      <c r="G519" t="str">
        <f t="shared" si="36"/>
        <v>Doesn't Exist</v>
      </c>
      <c r="H519" t="str">
        <f t="shared" si="37"/>
        <v/>
      </c>
    </row>
    <row r="520" spans="1:8">
      <c r="A520" t="s">
        <v>63</v>
      </c>
      <c r="B520" t="s">
        <v>207</v>
      </c>
      <c r="C520" t="s">
        <v>1070</v>
      </c>
      <c r="D520" t="str">
        <f t="shared" si="38"/>
        <v>acfr:UnearnedRevenueNoncurrentModifiedAccrual</v>
      </c>
      <c r="G520" t="str">
        <f t="shared" si="36"/>
        <v>Doesn't Exist</v>
      </c>
      <c r="H520" t="str">
        <f t="shared" si="37"/>
        <v/>
      </c>
    </row>
    <row r="521" spans="1:8">
      <c r="A521" t="s">
        <v>63</v>
      </c>
      <c r="B521" t="s">
        <v>214</v>
      </c>
      <c r="C521" t="s">
        <v>1071</v>
      </c>
      <c r="D521" t="str">
        <f t="shared" si="38"/>
        <v>acfr:UnlimitedTaxBondsPrincipalDueInMoreThanOneYearModifiedAccrual</v>
      </c>
      <c r="G521" t="str">
        <f t="shared" si="36"/>
        <v>Doesn't Exist</v>
      </c>
      <c r="H521" t="str">
        <f t="shared" si="37"/>
        <v/>
      </c>
    </row>
    <row r="522" spans="1:8">
      <c r="A522" t="s">
        <v>63</v>
      </c>
      <c r="B522" t="s">
        <v>226</v>
      </c>
      <c r="C522" t="s">
        <v>1072</v>
      </c>
      <c r="D522" t="str">
        <f t="shared" si="38"/>
        <v>acfr:VestedEmployeeBenefitsPayableDueInMoreThanOneYearModifiedAccrual</v>
      </c>
      <c r="G522" t="str">
        <f t="shared" si="36"/>
        <v>Doesn't Exist</v>
      </c>
      <c r="H522" t="str">
        <f t="shared" si="37"/>
        <v/>
      </c>
    </row>
    <row r="523" spans="1:8">
      <c r="H523"/>
    </row>
    <row r="524" spans="1:8">
      <c r="H524"/>
    </row>
    <row r="525" spans="1:8">
      <c r="H525"/>
    </row>
    <row r="526" spans="1:8">
      <c r="H526"/>
    </row>
    <row r="527" spans="1:8">
      <c r="H527"/>
    </row>
    <row r="528" spans="1:8">
      <c r="H528"/>
    </row>
    <row r="529" spans="8:8">
      <c r="H529"/>
    </row>
    <row r="530" spans="8:8">
      <c r="H530"/>
    </row>
    <row r="531" spans="8:8">
      <c r="H531"/>
    </row>
    <row r="532" spans="8:8">
      <c r="H532"/>
    </row>
    <row r="533" spans="8:8">
      <c r="H533"/>
    </row>
    <row r="534" spans="8:8">
      <c r="H534"/>
    </row>
    <row r="535" spans="8:8">
      <c r="H535"/>
    </row>
    <row r="536" spans="8:8">
      <c r="H536"/>
    </row>
    <row r="537" spans="8:8">
      <c r="H537"/>
    </row>
    <row r="538" spans="8:8">
      <c r="H538"/>
    </row>
    <row r="539" spans="8:8">
      <c r="H539"/>
    </row>
    <row r="540" spans="8:8">
      <c r="H540"/>
    </row>
    <row r="541" spans="8:8">
      <c r="H541"/>
    </row>
    <row r="542" spans="8:8">
      <c r="H542"/>
    </row>
    <row r="543" spans="8:8">
      <c r="H543"/>
    </row>
    <row r="544" spans="8:8">
      <c r="H544"/>
    </row>
    <row r="545" spans="8:8">
      <c r="H545"/>
    </row>
    <row r="546" spans="8:8">
      <c r="H546"/>
    </row>
    <row r="547" spans="8:8">
      <c r="H547"/>
    </row>
    <row r="548" spans="8:8">
      <c r="H548"/>
    </row>
    <row r="549" spans="8:8">
      <c r="H549"/>
    </row>
    <row r="550" spans="8:8">
      <c r="H550"/>
    </row>
    <row r="551" spans="8:8">
      <c r="H551"/>
    </row>
    <row r="552" spans="8:8">
      <c r="H552"/>
    </row>
    <row r="553" spans="8:8">
      <c r="H553"/>
    </row>
    <row r="554" spans="8:8">
      <c r="H554"/>
    </row>
    <row r="555" spans="8:8">
      <c r="H555"/>
    </row>
    <row r="556" spans="8:8">
      <c r="H556"/>
    </row>
    <row r="557" spans="8:8">
      <c r="H557"/>
    </row>
    <row r="558" spans="8:8">
      <c r="H558"/>
    </row>
    <row r="559" spans="8:8">
      <c r="H559"/>
    </row>
    <row r="560" spans="8:8">
      <c r="H560"/>
    </row>
    <row r="561" spans="8:8">
      <c r="H561"/>
    </row>
    <row r="562" spans="8:8">
      <c r="H562"/>
    </row>
    <row r="563" spans="8:8">
      <c r="H563"/>
    </row>
    <row r="564" spans="8:8">
      <c r="H564"/>
    </row>
    <row r="565" spans="8:8">
      <c r="H565"/>
    </row>
    <row r="566" spans="8:8">
      <c r="H566"/>
    </row>
    <row r="567" spans="8:8">
      <c r="H567"/>
    </row>
    <row r="568" spans="8:8">
      <c r="H568"/>
    </row>
    <row r="569" spans="8:8">
      <c r="H569"/>
    </row>
    <row r="570" spans="8:8">
      <c r="H570"/>
    </row>
    <row r="571" spans="8:8">
      <c r="H571"/>
    </row>
    <row r="572" spans="8:8">
      <c r="H572"/>
    </row>
    <row r="573" spans="8:8">
      <c r="H573"/>
    </row>
    <row r="574" spans="8:8">
      <c r="H574"/>
    </row>
    <row r="575" spans="8:8">
      <c r="H575"/>
    </row>
    <row r="576" spans="8:8">
      <c r="H576"/>
    </row>
    <row r="577" spans="8:8">
      <c r="H577"/>
    </row>
    <row r="578" spans="8:8">
      <c r="H578"/>
    </row>
    <row r="579" spans="8:8">
      <c r="H579"/>
    </row>
    <row r="580" spans="8:8">
      <c r="H580"/>
    </row>
    <row r="581" spans="8:8">
      <c r="H581"/>
    </row>
    <row r="582" spans="8:8">
      <c r="H582"/>
    </row>
    <row r="583" spans="8:8">
      <c r="H583"/>
    </row>
    <row r="584" spans="8:8">
      <c r="H584"/>
    </row>
    <row r="585" spans="8:8">
      <c r="H585"/>
    </row>
    <row r="586" spans="8:8">
      <c r="H586"/>
    </row>
    <row r="587" spans="8:8">
      <c r="H587"/>
    </row>
    <row r="588" spans="8:8">
      <c r="H588"/>
    </row>
    <row r="589" spans="8:8">
      <c r="H589"/>
    </row>
    <row r="590" spans="8:8">
      <c r="H590"/>
    </row>
    <row r="591" spans="8:8">
      <c r="H591"/>
    </row>
    <row r="592" spans="8:8">
      <c r="H592"/>
    </row>
    <row r="593" spans="8:8">
      <c r="H593"/>
    </row>
    <row r="594" spans="8:8">
      <c r="H594"/>
    </row>
    <row r="595" spans="8:8">
      <c r="H595"/>
    </row>
    <row r="596" spans="8:8">
      <c r="H596"/>
    </row>
    <row r="597" spans="8:8">
      <c r="H597"/>
    </row>
    <row r="598" spans="8:8">
      <c r="H598"/>
    </row>
    <row r="599" spans="8:8">
      <c r="H599"/>
    </row>
    <row r="600" spans="8:8">
      <c r="H600"/>
    </row>
    <row r="601" spans="8:8">
      <c r="H601"/>
    </row>
    <row r="602" spans="8:8">
      <c r="H602"/>
    </row>
    <row r="603" spans="8:8">
      <c r="H603"/>
    </row>
    <row r="604" spans="8:8">
      <c r="H604"/>
    </row>
    <row r="605" spans="8:8">
      <c r="H605"/>
    </row>
    <row r="606" spans="8:8">
      <c r="H606"/>
    </row>
    <row r="607" spans="8:8">
      <c r="H607"/>
    </row>
    <row r="608" spans="8:8">
      <c r="H608"/>
    </row>
    <row r="609" spans="8:8">
      <c r="H609"/>
    </row>
    <row r="610" spans="8:8">
      <c r="H610"/>
    </row>
    <row r="611" spans="8:8">
      <c r="H611"/>
    </row>
    <row r="612" spans="8:8">
      <c r="H612"/>
    </row>
    <row r="613" spans="8:8">
      <c r="H613"/>
    </row>
    <row r="614" spans="8:8">
      <c r="H614"/>
    </row>
    <row r="615" spans="8:8">
      <c r="H615"/>
    </row>
    <row r="616" spans="8:8">
      <c r="H616"/>
    </row>
    <row r="617" spans="8:8">
      <c r="H617"/>
    </row>
    <row r="618" spans="8:8">
      <c r="H618"/>
    </row>
    <row r="619" spans="8:8">
      <c r="H619"/>
    </row>
    <row r="620" spans="8:8">
      <c r="H620"/>
    </row>
    <row r="621" spans="8:8">
      <c r="H621"/>
    </row>
    <row r="622" spans="8:8">
      <c r="H622"/>
    </row>
    <row r="623" spans="8:8">
      <c r="H623"/>
    </row>
    <row r="624" spans="8:8">
      <c r="H624"/>
    </row>
    <row r="625" spans="8:8">
      <c r="H625"/>
    </row>
    <row r="626" spans="8:8">
      <c r="H626"/>
    </row>
    <row r="627" spans="8:8">
      <c r="H627"/>
    </row>
    <row r="628" spans="8:8">
      <c r="H628"/>
    </row>
    <row r="629" spans="8:8">
      <c r="H629"/>
    </row>
    <row r="630" spans="8:8">
      <c r="H630"/>
    </row>
    <row r="631" spans="8:8">
      <c r="H631"/>
    </row>
    <row r="632" spans="8:8">
      <c r="H632"/>
    </row>
    <row r="633" spans="8:8">
      <c r="H633"/>
    </row>
    <row r="634" spans="8:8">
      <c r="H634"/>
    </row>
    <row r="635" spans="8:8">
      <c r="H635"/>
    </row>
    <row r="636" spans="8:8">
      <c r="H636"/>
    </row>
    <row r="637" spans="8:8">
      <c r="H637"/>
    </row>
    <row r="638" spans="8:8">
      <c r="H638"/>
    </row>
    <row r="639" spans="8:8">
      <c r="H639"/>
    </row>
    <row r="640" spans="8:8">
      <c r="H640"/>
    </row>
    <row r="641" spans="8:8">
      <c r="H641"/>
    </row>
    <row r="642" spans="8:8">
      <c r="H642"/>
    </row>
    <row r="643" spans="8:8">
      <c r="H643"/>
    </row>
    <row r="644" spans="8:8">
      <c r="H644"/>
    </row>
    <row r="645" spans="8:8">
      <c r="H645"/>
    </row>
    <row r="646" spans="8:8">
      <c r="H646"/>
    </row>
    <row r="647" spans="8:8">
      <c r="H647"/>
    </row>
    <row r="648" spans="8:8">
      <c r="H648"/>
    </row>
    <row r="649" spans="8:8">
      <c r="H649"/>
    </row>
    <row r="650" spans="8:8">
      <c r="H650"/>
    </row>
    <row r="651" spans="8:8">
      <c r="H651"/>
    </row>
    <row r="652" spans="8:8">
      <c r="H652"/>
    </row>
    <row r="653" spans="8:8">
      <c r="H653"/>
    </row>
    <row r="654" spans="8:8">
      <c r="H654"/>
    </row>
    <row r="655" spans="8:8">
      <c r="H655"/>
    </row>
    <row r="656" spans="8:8">
      <c r="H656"/>
    </row>
    <row r="657" spans="8:8">
      <c r="H657"/>
    </row>
    <row r="658" spans="8:8">
      <c r="H658"/>
    </row>
    <row r="659" spans="8:8">
      <c r="H659"/>
    </row>
    <row r="660" spans="8:8">
      <c r="H660"/>
    </row>
    <row r="661" spans="8:8">
      <c r="H661"/>
    </row>
    <row r="662" spans="8:8">
      <c r="H662"/>
    </row>
    <row r="663" spans="8:8">
      <c r="H663"/>
    </row>
    <row r="664" spans="8:8">
      <c r="H664"/>
    </row>
    <row r="665" spans="8:8">
      <c r="H665"/>
    </row>
    <row r="666" spans="8:8">
      <c r="H666"/>
    </row>
    <row r="667" spans="8:8">
      <c r="H667"/>
    </row>
    <row r="668" spans="8:8">
      <c r="H668"/>
    </row>
    <row r="669" spans="8:8">
      <c r="H669"/>
    </row>
    <row r="670" spans="8:8">
      <c r="H670"/>
    </row>
    <row r="671" spans="8:8">
      <c r="H671"/>
    </row>
    <row r="672" spans="8:8">
      <c r="H672"/>
    </row>
    <row r="673" spans="8:8">
      <c r="H673"/>
    </row>
    <row r="674" spans="8:8">
      <c r="H674"/>
    </row>
    <row r="675" spans="8:8">
      <c r="H675"/>
    </row>
    <row r="676" spans="8:8">
      <c r="H676"/>
    </row>
    <row r="677" spans="8:8">
      <c r="H677"/>
    </row>
    <row r="678" spans="8:8">
      <c r="H678"/>
    </row>
    <row r="679" spans="8:8">
      <c r="H679"/>
    </row>
    <row r="680" spans="8:8">
      <c r="H680"/>
    </row>
    <row r="681" spans="8:8">
      <c r="H681"/>
    </row>
    <row r="682" spans="8:8">
      <c r="H682"/>
    </row>
    <row r="683" spans="8:8">
      <c r="H683"/>
    </row>
    <row r="684" spans="8:8">
      <c r="H684"/>
    </row>
    <row r="685" spans="8:8">
      <c r="H685"/>
    </row>
    <row r="686" spans="8:8">
      <c r="H686"/>
    </row>
    <row r="687" spans="8:8">
      <c r="H687"/>
    </row>
    <row r="688" spans="8:8">
      <c r="H688"/>
    </row>
    <row r="689" spans="8:8">
      <c r="H689"/>
    </row>
    <row r="690" spans="8:8">
      <c r="H690"/>
    </row>
    <row r="691" spans="8:8">
      <c r="H691"/>
    </row>
    <row r="692" spans="8:8">
      <c r="H692"/>
    </row>
    <row r="693" spans="8:8">
      <c r="H693"/>
    </row>
    <row r="694" spans="8:8">
      <c r="H694"/>
    </row>
    <row r="695" spans="8:8">
      <c r="H695"/>
    </row>
    <row r="696" spans="8:8">
      <c r="H696"/>
    </row>
    <row r="697" spans="8:8">
      <c r="H697"/>
    </row>
    <row r="698" spans="8:8">
      <c r="H698"/>
    </row>
    <row r="699" spans="8:8">
      <c r="H699"/>
    </row>
    <row r="700" spans="8:8">
      <c r="H700"/>
    </row>
    <row r="701" spans="8:8">
      <c r="H701"/>
    </row>
    <row r="702" spans="8:8">
      <c r="H702"/>
    </row>
    <row r="703" spans="8:8">
      <c r="H703"/>
    </row>
    <row r="704" spans="8:8">
      <c r="H704"/>
    </row>
    <row r="705" spans="8:8">
      <c r="H705"/>
    </row>
    <row r="706" spans="8:8">
      <c r="H706"/>
    </row>
    <row r="707" spans="8:8">
      <c r="H707"/>
    </row>
    <row r="708" spans="8:8">
      <c r="H708"/>
    </row>
    <row r="709" spans="8:8">
      <c r="H709"/>
    </row>
    <row r="710" spans="8:8">
      <c r="H710"/>
    </row>
    <row r="711" spans="8:8">
      <c r="H711"/>
    </row>
    <row r="712" spans="8:8">
      <c r="H712"/>
    </row>
    <row r="713" spans="8:8">
      <c r="H713"/>
    </row>
    <row r="714" spans="8:8">
      <c r="H714"/>
    </row>
    <row r="715" spans="8:8">
      <c r="H715"/>
    </row>
    <row r="716" spans="8:8">
      <c r="H716"/>
    </row>
    <row r="717" spans="8:8">
      <c r="H717"/>
    </row>
    <row r="718" spans="8:8">
      <c r="H718"/>
    </row>
    <row r="719" spans="8:8">
      <c r="H719"/>
    </row>
    <row r="720" spans="8:8">
      <c r="H720"/>
    </row>
    <row r="721" spans="8:8">
      <c r="H721"/>
    </row>
    <row r="722" spans="8:8">
      <c r="H722"/>
    </row>
    <row r="723" spans="8:8">
      <c r="H723"/>
    </row>
    <row r="724" spans="8:8">
      <c r="H724"/>
    </row>
    <row r="725" spans="8:8">
      <c r="H725"/>
    </row>
    <row r="726" spans="8:8">
      <c r="H726"/>
    </row>
    <row r="727" spans="8:8">
      <c r="H727"/>
    </row>
    <row r="728" spans="8:8">
      <c r="H728"/>
    </row>
    <row r="729" spans="8:8">
      <c r="H729"/>
    </row>
    <row r="730" spans="8:8">
      <c r="H730"/>
    </row>
    <row r="731" spans="8:8">
      <c r="H731"/>
    </row>
    <row r="732" spans="8:8">
      <c r="H732"/>
    </row>
    <row r="733" spans="8:8">
      <c r="H733"/>
    </row>
    <row r="734" spans="8:8">
      <c r="H734"/>
    </row>
    <row r="735" spans="8:8">
      <c r="H735"/>
    </row>
    <row r="736" spans="8:8">
      <c r="H736"/>
    </row>
    <row r="737" spans="8:8">
      <c r="H737"/>
    </row>
    <row r="738" spans="8:8">
      <c r="H738"/>
    </row>
    <row r="739" spans="8:8">
      <c r="H739"/>
    </row>
    <row r="740" spans="8:8">
      <c r="H740"/>
    </row>
    <row r="741" spans="8:8">
      <c r="H741"/>
    </row>
    <row r="742" spans="8:8">
      <c r="H742"/>
    </row>
    <row r="743" spans="8:8">
      <c r="H743"/>
    </row>
    <row r="744" spans="8:8">
      <c r="H744"/>
    </row>
    <row r="745" spans="8:8">
      <c r="H745"/>
    </row>
    <row r="746" spans="8:8">
      <c r="H746"/>
    </row>
    <row r="747" spans="8:8">
      <c r="H747"/>
    </row>
    <row r="748" spans="8:8">
      <c r="H748"/>
    </row>
    <row r="749" spans="8:8">
      <c r="H749"/>
    </row>
    <row r="750" spans="8:8">
      <c r="H750"/>
    </row>
    <row r="751" spans="8:8">
      <c r="H751"/>
    </row>
    <row r="752" spans="8:8">
      <c r="H752"/>
    </row>
    <row r="753" spans="8:8">
      <c r="H753"/>
    </row>
    <row r="754" spans="8:8">
      <c r="H754"/>
    </row>
    <row r="755" spans="8:8">
      <c r="H755"/>
    </row>
    <row r="756" spans="8:8">
      <c r="H756"/>
    </row>
    <row r="757" spans="8:8">
      <c r="H757"/>
    </row>
    <row r="758" spans="8:8">
      <c r="H758"/>
    </row>
    <row r="759" spans="8:8">
      <c r="H759"/>
    </row>
    <row r="760" spans="8:8">
      <c r="H760"/>
    </row>
    <row r="761" spans="8:8">
      <c r="H761"/>
    </row>
    <row r="762" spans="8:8">
      <c r="H762"/>
    </row>
    <row r="763" spans="8:8">
      <c r="H763"/>
    </row>
    <row r="764" spans="8:8">
      <c r="H764"/>
    </row>
    <row r="765" spans="8:8">
      <c r="H765"/>
    </row>
    <row r="766" spans="8:8">
      <c r="H766"/>
    </row>
    <row r="767" spans="8:8">
      <c r="H767"/>
    </row>
    <row r="768" spans="8:8">
      <c r="H768"/>
    </row>
    <row r="769" spans="8:8">
      <c r="H769"/>
    </row>
    <row r="770" spans="8:8">
      <c r="H770"/>
    </row>
    <row r="771" spans="8:8">
      <c r="H771"/>
    </row>
    <row r="772" spans="8:8">
      <c r="H772"/>
    </row>
    <row r="773" spans="8:8">
      <c r="H773"/>
    </row>
    <row r="774" spans="8:8">
      <c r="H774"/>
    </row>
    <row r="775" spans="8:8">
      <c r="H775"/>
    </row>
    <row r="776" spans="8:8">
      <c r="H776"/>
    </row>
    <row r="777" spans="8:8">
      <c r="H777"/>
    </row>
    <row r="778" spans="8:8">
      <c r="H778"/>
    </row>
    <row r="779" spans="8:8">
      <c r="H779"/>
    </row>
    <row r="780" spans="8:8">
      <c r="H780"/>
    </row>
    <row r="781" spans="8:8">
      <c r="H781"/>
    </row>
    <row r="782" spans="8:8">
      <c r="H782"/>
    </row>
    <row r="783" spans="8:8">
      <c r="H783"/>
    </row>
    <row r="784" spans="8:8">
      <c r="H784"/>
    </row>
    <row r="785" spans="8:8">
      <c r="H785"/>
    </row>
    <row r="786" spans="8:8">
      <c r="H786"/>
    </row>
    <row r="787" spans="8:8">
      <c r="H787"/>
    </row>
    <row r="788" spans="8:8">
      <c r="H788"/>
    </row>
    <row r="789" spans="8:8">
      <c r="H789"/>
    </row>
    <row r="790" spans="8:8">
      <c r="H790"/>
    </row>
    <row r="791" spans="8:8">
      <c r="H791"/>
    </row>
    <row r="792" spans="8:8">
      <c r="H792"/>
    </row>
    <row r="793" spans="8:8">
      <c r="H793"/>
    </row>
    <row r="794" spans="8:8">
      <c r="H794"/>
    </row>
    <row r="795" spans="8:8">
      <c r="H795"/>
    </row>
    <row r="796" spans="8:8">
      <c r="H796"/>
    </row>
    <row r="797" spans="8:8">
      <c r="H797"/>
    </row>
    <row r="798" spans="8:8">
      <c r="H798"/>
    </row>
    <row r="799" spans="8:8">
      <c r="H799"/>
    </row>
    <row r="800" spans="8:8">
      <c r="H800"/>
    </row>
    <row r="801" spans="8:8">
      <c r="H801"/>
    </row>
    <row r="802" spans="8:8">
      <c r="H802"/>
    </row>
    <row r="803" spans="8:8">
      <c r="H803"/>
    </row>
    <row r="804" spans="8:8">
      <c r="H804"/>
    </row>
    <row r="805" spans="8:8">
      <c r="H805"/>
    </row>
    <row r="806" spans="8:8">
      <c r="H806"/>
    </row>
    <row r="807" spans="8:8">
      <c r="H807"/>
    </row>
    <row r="808" spans="8:8">
      <c r="H808"/>
    </row>
    <row r="809" spans="8:8">
      <c r="H809"/>
    </row>
    <row r="810" spans="8:8">
      <c r="H810"/>
    </row>
    <row r="811" spans="8:8">
      <c r="H811"/>
    </row>
    <row r="812" spans="8:8">
      <c r="H812"/>
    </row>
    <row r="813" spans="8:8">
      <c r="H813"/>
    </row>
    <row r="814" spans="8:8">
      <c r="H814"/>
    </row>
    <row r="815" spans="8:8">
      <c r="H815"/>
    </row>
    <row r="816" spans="8:8">
      <c r="H816"/>
    </row>
    <row r="817" spans="8:8">
      <c r="H817"/>
    </row>
    <row r="818" spans="8:8">
      <c r="H818"/>
    </row>
    <row r="819" spans="8:8">
      <c r="H819"/>
    </row>
    <row r="820" spans="8:8">
      <c r="H820"/>
    </row>
    <row r="821" spans="8:8">
      <c r="H821"/>
    </row>
    <row r="822" spans="8:8">
      <c r="H822"/>
    </row>
    <row r="823" spans="8:8">
      <c r="H823"/>
    </row>
    <row r="824" spans="8:8">
      <c r="H824"/>
    </row>
    <row r="825" spans="8:8">
      <c r="H825"/>
    </row>
    <row r="826" spans="8:8">
      <c r="H826"/>
    </row>
    <row r="827" spans="8:8">
      <c r="H827"/>
    </row>
    <row r="828" spans="8:8">
      <c r="H828"/>
    </row>
    <row r="829" spans="8:8">
      <c r="H829"/>
    </row>
    <row r="830" spans="8:8">
      <c r="H830"/>
    </row>
    <row r="831" spans="8:8">
      <c r="H831"/>
    </row>
    <row r="832" spans="8:8">
      <c r="H832"/>
    </row>
    <row r="833" spans="8:8">
      <c r="H833"/>
    </row>
    <row r="834" spans="8:8">
      <c r="H834"/>
    </row>
    <row r="835" spans="8:8">
      <c r="H835"/>
    </row>
    <row r="836" spans="8:8">
      <c r="H836"/>
    </row>
    <row r="837" spans="8:8">
      <c r="H837"/>
    </row>
    <row r="838" spans="8:8">
      <c r="H838"/>
    </row>
    <row r="839" spans="8:8">
      <c r="H839"/>
    </row>
    <row r="840" spans="8:8">
      <c r="H840"/>
    </row>
    <row r="841" spans="8:8">
      <c r="H841"/>
    </row>
    <row r="842" spans="8:8">
      <c r="H842"/>
    </row>
    <row r="843" spans="8:8">
      <c r="H843"/>
    </row>
    <row r="844" spans="8:8">
      <c r="H844"/>
    </row>
    <row r="845" spans="8:8">
      <c r="H845"/>
    </row>
    <row r="846" spans="8:8">
      <c r="H846"/>
    </row>
    <row r="847" spans="8:8">
      <c r="H847"/>
    </row>
    <row r="848" spans="8:8">
      <c r="H848"/>
    </row>
    <row r="849" spans="8:8">
      <c r="H849"/>
    </row>
    <row r="850" spans="8:8">
      <c r="H850"/>
    </row>
    <row r="851" spans="8:8">
      <c r="H851"/>
    </row>
    <row r="852" spans="8:8">
      <c r="H852"/>
    </row>
    <row r="853" spans="8:8">
      <c r="H853"/>
    </row>
    <row r="854" spans="8:8">
      <c r="H854"/>
    </row>
    <row r="855" spans="8:8">
      <c r="H855"/>
    </row>
    <row r="856" spans="8:8">
      <c r="H856"/>
    </row>
    <row r="857" spans="8:8">
      <c r="H857"/>
    </row>
    <row r="858" spans="8:8">
      <c r="H858"/>
    </row>
    <row r="859" spans="8:8">
      <c r="H859"/>
    </row>
    <row r="860" spans="8:8">
      <c r="H860"/>
    </row>
    <row r="861" spans="8:8">
      <c r="H861"/>
    </row>
    <row r="862" spans="8:8">
      <c r="H862"/>
    </row>
    <row r="863" spans="8:8">
      <c r="H863"/>
    </row>
    <row r="864" spans="8:8">
      <c r="H864"/>
    </row>
    <row r="865" spans="8:8">
      <c r="H865"/>
    </row>
    <row r="866" spans="8:8">
      <c r="H866"/>
    </row>
    <row r="867" spans="8:8">
      <c r="H867"/>
    </row>
    <row r="868" spans="8:8">
      <c r="H868"/>
    </row>
    <row r="869" spans="8:8">
      <c r="H869"/>
    </row>
    <row r="870" spans="8:8">
      <c r="H870"/>
    </row>
    <row r="871" spans="8:8">
      <c r="H871"/>
    </row>
    <row r="872" spans="8:8">
      <c r="H872"/>
    </row>
    <row r="873" spans="8:8">
      <c r="H873"/>
    </row>
    <row r="874" spans="8:8">
      <c r="H874"/>
    </row>
    <row r="875" spans="8:8">
      <c r="H875"/>
    </row>
    <row r="876" spans="8:8">
      <c r="H876"/>
    </row>
    <row r="877" spans="8:8">
      <c r="H877"/>
    </row>
    <row r="878" spans="8:8">
      <c r="H878"/>
    </row>
    <row r="879" spans="8:8">
      <c r="H879"/>
    </row>
    <row r="880" spans="8:8">
      <c r="H880"/>
    </row>
    <row r="881" spans="8:8">
      <c r="H881"/>
    </row>
    <row r="882" spans="8:8">
      <c r="H882"/>
    </row>
    <row r="883" spans="8:8">
      <c r="H883"/>
    </row>
    <row r="884" spans="8:8">
      <c r="H884"/>
    </row>
    <row r="885" spans="8:8">
      <c r="H885"/>
    </row>
    <row r="886" spans="8:8">
      <c r="H886"/>
    </row>
    <row r="887" spans="8:8">
      <c r="H887"/>
    </row>
    <row r="888" spans="8:8">
      <c r="H888"/>
    </row>
    <row r="889" spans="8:8">
      <c r="H889"/>
    </row>
    <row r="890" spans="8:8">
      <c r="H890"/>
    </row>
    <row r="891" spans="8:8">
      <c r="H891"/>
    </row>
    <row r="892" spans="8:8">
      <c r="H892"/>
    </row>
    <row r="893" spans="8:8">
      <c r="H893"/>
    </row>
    <row r="894" spans="8:8">
      <c r="H894"/>
    </row>
    <row r="895" spans="8:8">
      <c r="H895"/>
    </row>
    <row r="896" spans="8:8">
      <c r="H896"/>
    </row>
    <row r="897" spans="8:8">
      <c r="H897"/>
    </row>
    <row r="898" spans="8:8">
      <c r="H898"/>
    </row>
    <row r="899" spans="8:8">
      <c r="H899"/>
    </row>
    <row r="900" spans="8:8">
      <c r="H900"/>
    </row>
    <row r="901" spans="8:8">
      <c r="H901"/>
    </row>
    <row r="902" spans="8:8">
      <c r="H902"/>
    </row>
    <row r="903" spans="8:8">
      <c r="H903"/>
    </row>
    <row r="904" spans="8:8">
      <c r="H904"/>
    </row>
    <row r="905" spans="8:8">
      <c r="H905"/>
    </row>
    <row r="906" spans="8:8">
      <c r="H906"/>
    </row>
    <row r="907" spans="8:8">
      <c r="H907"/>
    </row>
    <row r="908" spans="8:8">
      <c r="H908"/>
    </row>
    <row r="909" spans="8:8">
      <c r="H909"/>
    </row>
    <row r="910" spans="8:8">
      <c r="H910"/>
    </row>
    <row r="911" spans="8:8">
      <c r="H911"/>
    </row>
    <row r="912" spans="8:8">
      <c r="H912"/>
    </row>
    <row r="913" spans="8:8">
      <c r="H913"/>
    </row>
    <row r="914" spans="8:8">
      <c r="H914"/>
    </row>
    <row r="915" spans="8:8">
      <c r="H915"/>
    </row>
    <row r="916" spans="8:8">
      <c r="H916"/>
    </row>
    <row r="917" spans="8:8">
      <c r="H917"/>
    </row>
    <row r="918" spans="8:8">
      <c r="H918"/>
    </row>
    <row r="919" spans="8:8">
      <c r="H919"/>
    </row>
    <row r="920" spans="8:8">
      <c r="H920"/>
    </row>
    <row r="921" spans="8:8">
      <c r="H921"/>
    </row>
    <row r="922" spans="8:8">
      <c r="H922"/>
    </row>
    <row r="923" spans="8:8">
      <c r="H923"/>
    </row>
    <row r="924" spans="8:8">
      <c r="H924"/>
    </row>
    <row r="925" spans="8:8">
      <c r="H925"/>
    </row>
    <row r="926" spans="8:8">
      <c r="H926"/>
    </row>
    <row r="927" spans="8:8">
      <c r="H927"/>
    </row>
    <row r="928" spans="8:8">
      <c r="H928"/>
    </row>
    <row r="929" spans="8:8">
      <c r="H929"/>
    </row>
    <row r="930" spans="8:8">
      <c r="H930"/>
    </row>
    <row r="931" spans="8:8">
      <c r="H931"/>
    </row>
    <row r="932" spans="8:8">
      <c r="H932"/>
    </row>
    <row r="933" spans="8:8">
      <c r="H933"/>
    </row>
    <row r="934" spans="8:8">
      <c r="H934"/>
    </row>
    <row r="935" spans="8:8">
      <c r="H935"/>
    </row>
    <row r="936" spans="8:8">
      <c r="H936"/>
    </row>
    <row r="937" spans="8:8">
      <c r="H937"/>
    </row>
    <row r="938" spans="8:8">
      <c r="H938"/>
    </row>
    <row r="939" spans="8:8">
      <c r="H939"/>
    </row>
    <row r="940" spans="8:8">
      <c r="H940"/>
    </row>
    <row r="941" spans="8:8">
      <c r="H941"/>
    </row>
    <row r="942" spans="8:8">
      <c r="H942"/>
    </row>
    <row r="943" spans="8:8">
      <c r="H943"/>
    </row>
    <row r="944" spans="8:8">
      <c r="H944"/>
    </row>
    <row r="945" spans="8:8">
      <c r="H945"/>
    </row>
    <row r="946" spans="8:8">
      <c r="H946"/>
    </row>
    <row r="947" spans="8:8">
      <c r="H947"/>
    </row>
    <row r="948" spans="8:8">
      <c r="H948"/>
    </row>
    <row r="949" spans="8:8">
      <c r="H949"/>
    </row>
    <row r="950" spans="8:8">
      <c r="H950"/>
    </row>
    <row r="951" spans="8:8">
      <c r="H951"/>
    </row>
    <row r="952" spans="8:8">
      <c r="H952"/>
    </row>
    <row r="953" spans="8:8">
      <c r="H953"/>
    </row>
    <row r="954" spans="8:8">
      <c r="H954"/>
    </row>
    <row r="955" spans="8:8">
      <c r="H955"/>
    </row>
    <row r="956" spans="8:8">
      <c r="H956"/>
    </row>
    <row r="957" spans="8:8">
      <c r="H957"/>
    </row>
    <row r="958" spans="8:8">
      <c r="H958"/>
    </row>
    <row r="959" spans="8:8">
      <c r="H959"/>
    </row>
    <row r="960" spans="8:8">
      <c r="H960"/>
    </row>
    <row r="961" spans="8:8">
      <c r="H961"/>
    </row>
    <row r="962" spans="8:8">
      <c r="H962"/>
    </row>
    <row r="963" spans="8:8">
      <c r="H963"/>
    </row>
    <row r="964" spans="8:8">
      <c r="H964"/>
    </row>
    <row r="965" spans="8:8">
      <c r="H965"/>
    </row>
    <row r="966" spans="8:8">
      <c r="H966"/>
    </row>
    <row r="967" spans="8:8">
      <c r="H967"/>
    </row>
    <row r="968" spans="8:8">
      <c r="H968"/>
    </row>
    <row r="969" spans="8:8">
      <c r="H969"/>
    </row>
    <row r="970" spans="8:8">
      <c r="H970"/>
    </row>
    <row r="971" spans="8:8">
      <c r="H971"/>
    </row>
    <row r="972" spans="8:8">
      <c r="H972"/>
    </row>
    <row r="973" spans="8:8">
      <c r="H973"/>
    </row>
    <row r="974" spans="8:8">
      <c r="H974"/>
    </row>
    <row r="975" spans="8:8">
      <c r="H975"/>
    </row>
    <row r="976" spans="8:8">
      <c r="H976"/>
    </row>
    <row r="977" spans="8:8">
      <c r="H977"/>
    </row>
    <row r="978" spans="8:8">
      <c r="H978"/>
    </row>
    <row r="979" spans="8:8">
      <c r="H979"/>
    </row>
    <row r="980" spans="8:8">
      <c r="H980"/>
    </row>
    <row r="981" spans="8:8">
      <c r="H981"/>
    </row>
    <row r="982" spans="8:8">
      <c r="H982"/>
    </row>
    <row r="983" spans="8:8">
      <c r="H983"/>
    </row>
    <row r="984" spans="8:8">
      <c r="H984"/>
    </row>
    <row r="985" spans="8:8">
      <c r="H985"/>
    </row>
    <row r="986" spans="8:8">
      <c r="H986"/>
    </row>
    <row r="987" spans="8:8">
      <c r="H987"/>
    </row>
    <row r="988" spans="8:8">
      <c r="H988"/>
    </row>
    <row r="989" spans="8:8">
      <c r="H989"/>
    </row>
    <row r="990" spans="8:8">
      <c r="H990"/>
    </row>
    <row r="991" spans="8:8">
      <c r="H991"/>
    </row>
    <row r="992" spans="8:8">
      <c r="H992"/>
    </row>
    <row r="993" spans="8:8">
      <c r="H993"/>
    </row>
    <row r="994" spans="8:8">
      <c r="H994"/>
    </row>
    <row r="995" spans="8:8">
      <c r="H995"/>
    </row>
    <row r="996" spans="8:8">
      <c r="H996"/>
    </row>
    <row r="997" spans="8:8">
      <c r="H997"/>
    </row>
    <row r="998" spans="8:8">
      <c r="H998"/>
    </row>
    <row r="999" spans="8:8">
      <c r="H999"/>
    </row>
    <row r="1000" spans="8:8">
      <c r="H1000"/>
    </row>
    <row r="1001" spans="8:8">
      <c r="H1001"/>
    </row>
    <row r="1002" spans="8:8">
      <c r="H1002"/>
    </row>
    <row r="1003" spans="8:8">
      <c r="H1003"/>
    </row>
    <row r="1004" spans="8:8">
      <c r="H1004"/>
    </row>
    <row r="1005" spans="8:8">
      <c r="H1005"/>
    </row>
    <row r="1006" spans="8:8">
      <c r="H1006"/>
    </row>
    <row r="1007" spans="8:8">
      <c r="H1007"/>
    </row>
    <row r="1008" spans="8:8">
      <c r="H1008"/>
    </row>
    <row r="1009" spans="8:8">
      <c r="H1009"/>
    </row>
    <row r="1010" spans="8:8">
      <c r="H1010"/>
    </row>
    <row r="1011" spans="8:8">
      <c r="H1011"/>
    </row>
    <row r="1012" spans="8:8">
      <c r="H1012"/>
    </row>
    <row r="1013" spans="8:8">
      <c r="H1013"/>
    </row>
    <row r="1014" spans="8:8">
      <c r="H1014"/>
    </row>
    <row r="1015" spans="8:8">
      <c r="H1015"/>
    </row>
    <row r="1016" spans="8:8">
      <c r="H1016"/>
    </row>
    <row r="1017" spans="8:8">
      <c r="H1017"/>
    </row>
    <row r="1018" spans="8:8">
      <c r="H1018"/>
    </row>
    <row r="1019" spans="8:8">
      <c r="H1019"/>
    </row>
    <row r="1020" spans="8:8">
      <c r="H1020"/>
    </row>
    <row r="1021" spans="8:8">
      <c r="H1021"/>
    </row>
    <row r="1022" spans="8:8">
      <c r="H1022"/>
    </row>
    <row r="1023" spans="8:8">
      <c r="H1023"/>
    </row>
    <row r="1024" spans="8:8">
      <c r="H1024"/>
    </row>
    <row r="1025" spans="8:8">
      <c r="H1025"/>
    </row>
    <row r="1026" spans="8:8">
      <c r="H1026"/>
    </row>
    <row r="1027" spans="8:8">
      <c r="H1027"/>
    </row>
    <row r="1028" spans="8:8">
      <c r="H1028"/>
    </row>
    <row r="1029" spans="8:8">
      <c r="H1029"/>
    </row>
    <row r="1030" spans="8:8">
      <c r="H1030"/>
    </row>
    <row r="1031" spans="8:8">
      <c r="H1031"/>
    </row>
    <row r="1032" spans="8:8">
      <c r="H1032"/>
    </row>
    <row r="1033" spans="8:8">
      <c r="H1033"/>
    </row>
    <row r="1034" spans="8:8">
      <c r="H1034"/>
    </row>
    <row r="1035" spans="8:8">
      <c r="H1035"/>
    </row>
    <row r="1036" spans="8:8">
      <c r="H1036"/>
    </row>
    <row r="1037" spans="8:8">
      <c r="H1037"/>
    </row>
    <row r="1038" spans="8:8">
      <c r="H1038"/>
    </row>
    <row r="1039" spans="8:8">
      <c r="H1039"/>
    </row>
    <row r="1040" spans="8:8">
      <c r="H1040"/>
    </row>
    <row r="1041" spans="8:8">
      <c r="H1041"/>
    </row>
    <row r="1042" spans="8:8">
      <c r="H1042"/>
    </row>
    <row r="1043" spans="8:8">
      <c r="H1043"/>
    </row>
    <row r="1044" spans="8:8">
      <c r="H1044"/>
    </row>
    <row r="1045" spans="8:8">
      <c r="H1045"/>
    </row>
    <row r="1046" spans="8:8">
      <c r="H1046"/>
    </row>
    <row r="1047" spans="8:8">
      <c r="H1047"/>
    </row>
    <row r="1048" spans="8:8">
      <c r="H1048"/>
    </row>
    <row r="1049" spans="8:8">
      <c r="H1049"/>
    </row>
    <row r="1050" spans="8:8">
      <c r="H1050"/>
    </row>
    <row r="1051" spans="8:8">
      <c r="H1051"/>
    </row>
    <row r="1052" spans="8:8">
      <c r="H1052"/>
    </row>
    <row r="1053" spans="8:8">
      <c r="H1053"/>
    </row>
    <row r="1054" spans="8:8">
      <c r="H1054"/>
    </row>
    <row r="1055" spans="8:8">
      <c r="H1055"/>
    </row>
    <row r="1056" spans="8:8">
      <c r="H1056"/>
    </row>
    <row r="1057" spans="8:8">
      <c r="H1057"/>
    </row>
    <row r="1058" spans="8:8">
      <c r="H1058"/>
    </row>
    <row r="1059" spans="8:8">
      <c r="H1059"/>
    </row>
    <row r="1060" spans="8:8">
      <c r="H1060"/>
    </row>
    <row r="1061" spans="8:8">
      <c r="H1061"/>
    </row>
    <row r="1062" spans="8:8">
      <c r="H1062"/>
    </row>
    <row r="1063" spans="8:8">
      <c r="H1063"/>
    </row>
    <row r="1064" spans="8:8">
      <c r="H1064"/>
    </row>
    <row r="1065" spans="8:8">
      <c r="H1065"/>
    </row>
    <row r="1066" spans="8:8">
      <c r="H1066"/>
    </row>
    <row r="1067" spans="8:8">
      <c r="H1067"/>
    </row>
    <row r="1068" spans="8:8">
      <c r="H1068"/>
    </row>
    <row r="1069" spans="8:8">
      <c r="H1069"/>
    </row>
    <row r="1070" spans="8:8">
      <c r="H1070"/>
    </row>
    <row r="1071" spans="8:8">
      <c r="H1071"/>
    </row>
    <row r="1072" spans="8:8">
      <c r="H1072"/>
    </row>
    <row r="1073" spans="8:8">
      <c r="H1073"/>
    </row>
    <row r="1074" spans="8:8">
      <c r="H1074"/>
    </row>
    <row r="1075" spans="8:8">
      <c r="H1075"/>
    </row>
    <row r="1076" spans="8:8">
      <c r="H1076"/>
    </row>
    <row r="1077" spans="8:8">
      <c r="H1077"/>
    </row>
    <row r="1078" spans="8:8">
      <c r="H1078"/>
    </row>
    <row r="1079" spans="8:8">
      <c r="H1079"/>
    </row>
    <row r="1080" spans="8:8">
      <c r="H1080"/>
    </row>
    <row r="1081" spans="8:8">
      <c r="H1081"/>
    </row>
    <row r="1082" spans="8:8">
      <c r="H1082"/>
    </row>
    <row r="1083" spans="8:8">
      <c r="H1083"/>
    </row>
    <row r="1084" spans="8:8">
      <c r="H1084"/>
    </row>
    <row r="1085" spans="8:8">
      <c r="H1085"/>
    </row>
    <row r="1086" spans="8:8">
      <c r="H1086"/>
    </row>
    <row r="1087" spans="8:8">
      <c r="H1087"/>
    </row>
    <row r="1088" spans="8:8">
      <c r="H1088"/>
    </row>
    <row r="1089" spans="8:8">
      <c r="H1089"/>
    </row>
    <row r="1090" spans="8:8">
      <c r="H1090"/>
    </row>
    <row r="1091" spans="8:8">
      <c r="H1091"/>
    </row>
    <row r="1092" spans="8:8">
      <c r="H1092"/>
    </row>
    <row r="1093" spans="8:8">
      <c r="H1093"/>
    </row>
    <row r="1094" spans="8:8">
      <c r="H1094"/>
    </row>
    <row r="1095" spans="8:8">
      <c r="H1095"/>
    </row>
    <row r="1096" spans="8:8">
      <c r="H1096"/>
    </row>
    <row r="1097" spans="8:8">
      <c r="H1097"/>
    </row>
    <row r="1098" spans="8:8">
      <c r="H1098"/>
    </row>
    <row r="1099" spans="8:8">
      <c r="H1099"/>
    </row>
    <row r="1100" spans="8:8">
      <c r="H1100"/>
    </row>
    <row r="1101" spans="8:8">
      <c r="H1101"/>
    </row>
    <row r="1102" spans="8:8">
      <c r="H1102"/>
    </row>
    <row r="1103" spans="8:8">
      <c r="H1103"/>
    </row>
    <row r="1104" spans="8:8">
      <c r="H1104"/>
    </row>
    <row r="1105" spans="8:8">
      <c r="H1105"/>
    </row>
    <row r="1106" spans="8:8">
      <c r="H1106"/>
    </row>
    <row r="1107" spans="8:8">
      <c r="H1107"/>
    </row>
    <row r="1108" spans="8:8">
      <c r="H1108"/>
    </row>
    <row r="1109" spans="8:8">
      <c r="H1109"/>
    </row>
    <row r="1110" spans="8:8">
      <c r="H1110"/>
    </row>
    <row r="1111" spans="8:8">
      <c r="H1111"/>
    </row>
    <row r="1112" spans="8:8">
      <c r="H1112"/>
    </row>
    <row r="1113" spans="8:8">
      <c r="H1113"/>
    </row>
    <row r="1114" spans="8:8">
      <c r="H1114"/>
    </row>
    <row r="1115" spans="8:8">
      <c r="H1115"/>
    </row>
    <row r="1116" spans="8:8">
      <c r="H1116"/>
    </row>
    <row r="1117" spans="8:8">
      <c r="H1117"/>
    </row>
    <row r="1118" spans="8:8">
      <c r="H1118"/>
    </row>
    <row r="1119" spans="8:8">
      <c r="H1119"/>
    </row>
    <row r="1120" spans="8:8">
      <c r="H1120"/>
    </row>
    <row r="1121" spans="8:8">
      <c r="H1121"/>
    </row>
    <row r="1122" spans="8:8">
      <c r="H1122"/>
    </row>
    <row r="1123" spans="8:8">
      <c r="H1123"/>
    </row>
    <row r="1124" spans="8:8">
      <c r="H1124"/>
    </row>
    <row r="1125" spans="8:8">
      <c r="H1125"/>
    </row>
    <row r="1126" spans="8:8">
      <c r="H1126"/>
    </row>
    <row r="1127" spans="8:8">
      <c r="H1127"/>
    </row>
    <row r="1128" spans="8:8">
      <c r="H1128"/>
    </row>
    <row r="1129" spans="8:8">
      <c r="H1129"/>
    </row>
    <row r="1130" spans="8:8">
      <c r="H1130"/>
    </row>
    <row r="1131" spans="8:8">
      <c r="H1131"/>
    </row>
    <row r="1132" spans="8:8">
      <c r="H1132"/>
    </row>
    <row r="1133" spans="8:8">
      <c r="H1133"/>
    </row>
    <row r="1134" spans="8:8">
      <c r="H1134"/>
    </row>
    <row r="1135" spans="8:8">
      <c r="H1135"/>
    </row>
    <row r="1136" spans="8:8">
      <c r="H1136"/>
    </row>
    <row r="1137" spans="8:8">
      <c r="H1137"/>
    </row>
    <row r="1138" spans="8:8">
      <c r="H1138"/>
    </row>
    <row r="1139" spans="8:8">
      <c r="H1139"/>
    </row>
    <row r="1140" spans="8:8">
      <c r="H1140"/>
    </row>
    <row r="1141" spans="8:8">
      <c r="H1141"/>
    </row>
    <row r="1142" spans="8:8">
      <c r="H1142"/>
    </row>
    <row r="1143" spans="8:8">
      <c r="H1143"/>
    </row>
    <row r="1144" spans="8:8">
      <c r="H1144"/>
    </row>
    <row r="1145" spans="8:8">
      <c r="H1145"/>
    </row>
    <row r="1146" spans="8:8">
      <c r="H1146"/>
    </row>
    <row r="1147" spans="8:8">
      <c r="H1147"/>
    </row>
    <row r="1148" spans="8:8">
      <c r="H1148"/>
    </row>
    <row r="1149" spans="8:8">
      <c r="H1149"/>
    </row>
    <row r="1150" spans="8:8">
      <c r="H1150"/>
    </row>
    <row r="1151" spans="8:8">
      <c r="H1151"/>
    </row>
    <row r="1152" spans="8:8">
      <c r="H1152"/>
    </row>
    <row r="1153" spans="8:8">
      <c r="H1153"/>
    </row>
    <row r="1154" spans="8:8">
      <c r="H1154"/>
    </row>
    <row r="1155" spans="8:8">
      <c r="H1155"/>
    </row>
    <row r="1156" spans="8:8">
      <c r="H1156"/>
    </row>
    <row r="1157" spans="8:8">
      <c r="H1157"/>
    </row>
    <row r="1158" spans="8:8">
      <c r="H1158"/>
    </row>
    <row r="1159" spans="8:8">
      <c r="H1159"/>
    </row>
    <row r="1160" spans="8:8">
      <c r="H1160"/>
    </row>
    <row r="1161" spans="8:8">
      <c r="H1161"/>
    </row>
    <row r="1162" spans="8:8">
      <c r="H1162"/>
    </row>
    <row r="1163" spans="8:8">
      <c r="H1163"/>
    </row>
    <row r="1164" spans="8:8">
      <c r="H1164"/>
    </row>
    <row r="1165" spans="8:8">
      <c r="H1165"/>
    </row>
    <row r="1166" spans="8:8">
      <c r="H1166"/>
    </row>
    <row r="1167" spans="8:8">
      <c r="H1167"/>
    </row>
    <row r="1168" spans="8:8">
      <c r="H1168"/>
    </row>
    <row r="1169" spans="8:8">
      <c r="H1169"/>
    </row>
    <row r="1170" spans="8:8">
      <c r="H1170"/>
    </row>
    <row r="1171" spans="8:8">
      <c r="H1171"/>
    </row>
    <row r="1172" spans="8:8">
      <c r="H1172"/>
    </row>
    <row r="1173" spans="8:8">
      <c r="H1173"/>
    </row>
    <row r="1174" spans="8:8">
      <c r="H1174"/>
    </row>
    <row r="1175" spans="8:8">
      <c r="H1175"/>
    </row>
    <row r="1176" spans="8:8">
      <c r="H1176"/>
    </row>
    <row r="1177" spans="8:8">
      <c r="H1177"/>
    </row>
    <row r="1178" spans="8:8">
      <c r="H1178"/>
    </row>
    <row r="1179" spans="8:8">
      <c r="H1179"/>
    </row>
    <row r="1180" spans="8:8">
      <c r="H1180"/>
    </row>
    <row r="1181" spans="8:8">
      <c r="H1181"/>
    </row>
    <row r="1182" spans="8:8">
      <c r="H1182"/>
    </row>
    <row r="1183" spans="8:8">
      <c r="H1183"/>
    </row>
    <row r="1184" spans="8:8">
      <c r="H1184"/>
    </row>
    <row r="1185" spans="8:8">
      <c r="H1185"/>
    </row>
    <row r="1186" spans="8:8">
      <c r="H1186"/>
    </row>
    <row r="1187" spans="8:8">
      <c r="H1187"/>
    </row>
    <row r="1188" spans="8:8">
      <c r="H1188"/>
    </row>
    <row r="1189" spans="8:8">
      <c r="H1189"/>
    </row>
    <row r="1190" spans="8:8">
      <c r="H1190"/>
    </row>
    <row r="1191" spans="8:8">
      <c r="H1191"/>
    </row>
    <row r="1192" spans="8:8">
      <c r="H1192"/>
    </row>
    <row r="1193" spans="8:8">
      <c r="H1193"/>
    </row>
    <row r="1194" spans="8:8">
      <c r="H1194"/>
    </row>
    <row r="1195" spans="8:8">
      <c r="H1195"/>
    </row>
    <row r="1196" spans="8:8">
      <c r="H1196"/>
    </row>
    <row r="1197" spans="8:8">
      <c r="H1197"/>
    </row>
    <row r="1198" spans="8:8">
      <c r="H1198"/>
    </row>
    <row r="1199" spans="8:8">
      <c r="H1199"/>
    </row>
    <row r="1200" spans="8:8">
      <c r="H1200"/>
    </row>
    <row r="1201" spans="8:8">
      <c r="H1201"/>
    </row>
    <row r="1202" spans="8:8">
      <c r="H1202"/>
    </row>
    <row r="1203" spans="8:8">
      <c r="H1203"/>
    </row>
    <row r="1204" spans="8:8">
      <c r="H1204"/>
    </row>
    <row r="1205" spans="8:8">
      <c r="H1205"/>
    </row>
    <row r="1206" spans="8:8">
      <c r="H1206"/>
    </row>
    <row r="1207" spans="8:8">
      <c r="H1207"/>
    </row>
    <row r="1208" spans="8:8">
      <c r="H1208"/>
    </row>
    <row r="1209" spans="8:8">
      <c r="H1209"/>
    </row>
    <row r="1210" spans="8:8">
      <c r="H1210"/>
    </row>
    <row r="1211" spans="8:8">
      <c r="H1211"/>
    </row>
    <row r="1212" spans="8:8">
      <c r="H1212"/>
    </row>
    <row r="1213" spans="8:8">
      <c r="H1213"/>
    </row>
    <row r="1214" spans="8:8">
      <c r="H1214"/>
    </row>
    <row r="1215" spans="8:8">
      <c r="H1215"/>
    </row>
    <row r="1216" spans="8:8">
      <c r="H1216"/>
    </row>
    <row r="1217" spans="8:8">
      <c r="H1217"/>
    </row>
    <row r="1218" spans="8:8">
      <c r="H1218"/>
    </row>
    <row r="1219" spans="8:8">
      <c r="H1219"/>
    </row>
    <row r="1220" spans="8:8">
      <c r="H1220"/>
    </row>
    <row r="1221" spans="8:8">
      <c r="H1221"/>
    </row>
    <row r="1222" spans="8:8">
      <c r="H1222"/>
    </row>
    <row r="1223" spans="8:8">
      <c r="H1223"/>
    </row>
    <row r="1224" spans="8:8">
      <c r="H1224"/>
    </row>
    <row r="1225" spans="8:8">
      <c r="H1225"/>
    </row>
    <row r="1226" spans="8:8">
      <c r="H1226"/>
    </row>
    <row r="1227" spans="8:8">
      <c r="H1227"/>
    </row>
    <row r="1228" spans="8:8">
      <c r="H1228"/>
    </row>
    <row r="1229" spans="8:8">
      <c r="H1229"/>
    </row>
    <row r="1230" spans="8:8">
      <c r="H1230"/>
    </row>
    <row r="1231" spans="8:8">
      <c r="H1231"/>
    </row>
    <row r="1232" spans="8:8">
      <c r="H1232"/>
    </row>
    <row r="1233" spans="8:8">
      <c r="H1233"/>
    </row>
    <row r="1234" spans="8:8">
      <c r="H1234"/>
    </row>
    <row r="1235" spans="8:8">
      <c r="H1235"/>
    </row>
    <row r="1236" spans="8:8">
      <c r="H1236"/>
    </row>
    <row r="1237" spans="8:8">
      <c r="H1237"/>
    </row>
    <row r="1238" spans="8:8">
      <c r="H1238"/>
    </row>
    <row r="1239" spans="8:8">
      <c r="H1239"/>
    </row>
    <row r="1240" spans="8:8">
      <c r="H1240"/>
    </row>
    <row r="1241" spans="8:8">
      <c r="H1241"/>
    </row>
    <row r="1242" spans="8:8">
      <c r="H1242"/>
    </row>
    <row r="1243" spans="8:8">
      <c r="H1243"/>
    </row>
    <row r="1244" spans="8:8">
      <c r="H1244"/>
    </row>
    <row r="1245" spans="8:8">
      <c r="H1245"/>
    </row>
    <row r="1246" spans="8:8">
      <c r="H1246"/>
    </row>
    <row r="1247" spans="8:8">
      <c r="H1247"/>
    </row>
    <row r="1248" spans="8:8">
      <c r="H1248"/>
    </row>
    <row r="1249" spans="8:8">
      <c r="H1249"/>
    </row>
    <row r="1250" spans="8:8">
      <c r="H1250"/>
    </row>
    <row r="1251" spans="8:8">
      <c r="H1251"/>
    </row>
    <row r="1252" spans="8:8">
      <c r="H1252"/>
    </row>
    <row r="1253" spans="8:8">
      <c r="H1253"/>
    </row>
    <row r="1254" spans="8:8">
      <c r="H1254"/>
    </row>
    <row r="1255" spans="8:8">
      <c r="H1255"/>
    </row>
    <row r="1256" spans="8:8">
      <c r="H1256"/>
    </row>
    <row r="1257" spans="8:8">
      <c r="H1257"/>
    </row>
    <row r="1258" spans="8:8">
      <c r="H1258"/>
    </row>
    <row r="1259" spans="8:8">
      <c r="H1259"/>
    </row>
    <row r="1260" spans="8:8">
      <c r="H1260"/>
    </row>
    <row r="1261" spans="8:8">
      <c r="H1261"/>
    </row>
    <row r="1262" spans="8:8">
      <c r="H1262"/>
    </row>
    <row r="1263" spans="8:8">
      <c r="H1263"/>
    </row>
    <row r="1264" spans="8:8">
      <c r="H1264"/>
    </row>
    <row r="1265" spans="8:8">
      <c r="H1265"/>
    </row>
    <row r="1266" spans="8:8">
      <c r="H1266"/>
    </row>
    <row r="1267" spans="8:8">
      <c r="H1267"/>
    </row>
    <row r="1268" spans="8:8">
      <c r="H1268"/>
    </row>
    <row r="1269" spans="8:8">
      <c r="H1269"/>
    </row>
    <row r="1270" spans="8:8">
      <c r="H1270"/>
    </row>
    <row r="1271" spans="8:8">
      <c r="H1271"/>
    </row>
    <row r="1272" spans="8:8">
      <c r="H1272"/>
    </row>
    <row r="1273" spans="8:8">
      <c r="H1273"/>
    </row>
    <row r="1274" spans="8:8">
      <c r="H1274"/>
    </row>
    <row r="1275" spans="8:8">
      <c r="H1275"/>
    </row>
    <row r="1276" spans="8:8">
      <c r="H1276"/>
    </row>
    <row r="1277" spans="8:8">
      <c r="H1277"/>
    </row>
    <row r="1278" spans="8:8">
      <c r="H1278"/>
    </row>
    <row r="1279" spans="8:8">
      <c r="H1279"/>
    </row>
    <row r="1280" spans="8:8">
      <c r="H1280"/>
    </row>
    <row r="1281" spans="8:8">
      <c r="H1281"/>
    </row>
    <row r="1282" spans="8:8">
      <c r="H1282"/>
    </row>
    <row r="1283" spans="8:8">
      <c r="H1283"/>
    </row>
    <row r="1284" spans="8:8">
      <c r="H1284"/>
    </row>
    <row r="1285" spans="8:8">
      <c r="H1285"/>
    </row>
    <row r="1286" spans="8:8">
      <c r="H1286"/>
    </row>
    <row r="1287" spans="8:8">
      <c r="H1287"/>
    </row>
    <row r="1288" spans="8:8">
      <c r="H1288"/>
    </row>
    <row r="1289" spans="8:8">
      <c r="H1289"/>
    </row>
    <row r="1290" spans="8:8">
      <c r="H1290"/>
    </row>
    <row r="1291" spans="8:8">
      <c r="H1291"/>
    </row>
    <row r="1292" spans="8:8">
      <c r="H1292"/>
    </row>
    <row r="1293" spans="8:8">
      <c r="H1293"/>
    </row>
    <row r="1294" spans="8:8">
      <c r="H1294"/>
    </row>
    <row r="1295" spans="8:8">
      <c r="H1295"/>
    </row>
    <row r="1296" spans="8:8">
      <c r="H1296"/>
    </row>
    <row r="1297" spans="8:8">
      <c r="H1297"/>
    </row>
    <row r="1298" spans="8:8">
      <c r="H1298"/>
    </row>
    <row r="1299" spans="8:8">
      <c r="H1299"/>
    </row>
    <row r="1300" spans="8:8">
      <c r="H1300"/>
    </row>
    <row r="1301" spans="8:8">
      <c r="H1301"/>
    </row>
    <row r="1302" spans="8:8">
      <c r="H1302"/>
    </row>
    <row r="1303" spans="8:8">
      <c r="H1303"/>
    </row>
    <row r="1304" spans="8:8">
      <c r="H1304"/>
    </row>
    <row r="1305" spans="8:8">
      <c r="H1305"/>
    </row>
    <row r="1306" spans="8:8">
      <c r="H1306"/>
    </row>
    <row r="1307" spans="8:8">
      <c r="H1307"/>
    </row>
    <row r="1308" spans="8:8">
      <c r="H1308"/>
    </row>
    <row r="1309" spans="8:8">
      <c r="H1309"/>
    </row>
    <row r="1310" spans="8:8">
      <c r="H1310"/>
    </row>
    <row r="1311" spans="8:8">
      <c r="H1311"/>
    </row>
    <row r="1312" spans="8:8">
      <c r="H1312"/>
    </row>
    <row r="1313" spans="8:8">
      <c r="H1313"/>
    </row>
    <row r="1314" spans="8:8">
      <c r="H1314"/>
    </row>
    <row r="1315" spans="8:8">
      <c r="H1315"/>
    </row>
    <row r="1316" spans="8:8">
      <c r="H1316"/>
    </row>
    <row r="1317" spans="8:8">
      <c r="H1317"/>
    </row>
    <row r="1318" spans="8:8">
      <c r="H1318"/>
    </row>
    <row r="1319" spans="8:8">
      <c r="H1319"/>
    </row>
    <row r="1320" spans="8:8">
      <c r="H1320"/>
    </row>
    <row r="1321" spans="8:8">
      <c r="H1321"/>
    </row>
    <row r="1322" spans="8:8">
      <c r="H1322"/>
    </row>
    <row r="1323" spans="8:8">
      <c r="H1323"/>
    </row>
    <row r="1324" spans="8:8">
      <c r="H1324"/>
    </row>
    <row r="1325" spans="8:8">
      <c r="H1325"/>
    </row>
    <row r="1326" spans="8:8">
      <c r="H1326"/>
    </row>
    <row r="1327" spans="8:8">
      <c r="H1327"/>
    </row>
    <row r="1328" spans="8:8">
      <c r="H1328"/>
    </row>
    <row r="1329" spans="8:8">
      <c r="H1329"/>
    </row>
    <row r="1330" spans="8:8">
      <c r="H1330"/>
    </row>
    <row r="1331" spans="8:8">
      <c r="H1331"/>
    </row>
    <row r="1332" spans="8:8">
      <c r="H1332"/>
    </row>
    <row r="1333" spans="8:8">
      <c r="H1333"/>
    </row>
    <row r="1334" spans="8:8">
      <c r="H1334"/>
    </row>
    <row r="1335" spans="8:8">
      <c r="H1335"/>
    </row>
    <row r="1336" spans="8:8">
      <c r="H1336"/>
    </row>
    <row r="1337" spans="8:8">
      <c r="H1337"/>
    </row>
    <row r="1338" spans="8:8">
      <c r="H1338"/>
    </row>
    <row r="1339" spans="8:8">
      <c r="H1339"/>
    </row>
    <row r="1340" spans="8:8">
      <c r="H1340"/>
    </row>
    <row r="1341" spans="8:8">
      <c r="H1341"/>
    </row>
    <row r="1342" spans="8:8">
      <c r="H1342"/>
    </row>
    <row r="1343" spans="8:8">
      <c r="H1343"/>
    </row>
    <row r="1344" spans="8:8">
      <c r="H1344"/>
    </row>
    <row r="1345" spans="8:8">
      <c r="H1345"/>
    </row>
    <row r="1346" spans="8:8">
      <c r="H1346"/>
    </row>
    <row r="1347" spans="8:8">
      <c r="H1347"/>
    </row>
    <row r="1348" spans="8:8">
      <c r="H1348"/>
    </row>
    <row r="1349" spans="8:8">
      <c r="H1349"/>
    </row>
    <row r="1350" spans="8:8">
      <c r="H1350"/>
    </row>
    <row r="1351" spans="8:8">
      <c r="H1351"/>
    </row>
    <row r="1352" spans="8:8">
      <c r="H1352"/>
    </row>
    <row r="1353" spans="8:8">
      <c r="H1353"/>
    </row>
    <row r="1354" spans="8:8">
      <c r="H1354"/>
    </row>
    <row r="1355" spans="8:8">
      <c r="H1355"/>
    </row>
    <row r="1356" spans="8:8">
      <c r="H1356"/>
    </row>
    <row r="1357" spans="8:8">
      <c r="H1357"/>
    </row>
    <row r="1358" spans="8:8">
      <c r="H1358"/>
    </row>
    <row r="1359" spans="8:8">
      <c r="H1359"/>
    </row>
    <row r="1360" spans="8:8">
      <c r="H1360"/>
    </row>
    <row r="1361" spans="8:8">
      <c r="H1361"/>
    </row>
    <row r="1362" spans="8:8">
      <c r="H1362"/>
    </row>
    <row r="1363" spans="8:8">
      <c r="H1363"/>
    </row>
    <row r="1364" spans="8:8">
      <c r="H1364"/>
    </row>
    <row r="1365" spans="8:8">
      <c r="H1365"/>
    </row>
    <row r="1366" spans="8:8">
      <c r="H1366"/>
    </row>
    <row r="1367" spans="8:8">
      <c r="H1367"/>
    </row>
    <row r="1368" spans="8:8">
      <c r="H1368"/>
    </row>
    <row r="1369" spans="8:8">
      <c r="H1369"/>
    </row>
    <row r="1370" spans="8:8">
      <c r="H1370"/>
    </row>
    <row r="1371" spans="8:8">
      <c r="H1371"/>
    </row>
    <row r="1372" spans="8:8">
      <c r="H1372"/>
    </row>
    <row r="1373" spans="8:8">
      <c r="H1373"/>
    </row>
    <row r="1374" spans="8:8">
      <c r="H1374"/>
    </row>
    <row r="1375" spans="8:8">
      <c r="H1375"/>
    </row>
    <row r="1376" spans="8:8">
      <c r="H1376"/>
    </row>
    <row r="1377" spans="8:8">
      <c r="H1377"/>
    </row>
    <row r="1378" spans="8:8">
      <c r="H1378"/>
    </row>
    <row r="1379" spans="8:8">
      <c r="H1379"/>
    </row>
    <row r="1380" spans="8:8">
      <c r="H1380"/>
    </row>
    <row r="1381" spans="8:8">
      <c r="H1381"/>
    </row>
    <row r="1382" spans="8:8">
      <c r="H1382"/>
    </row>
    <row r="1383" spans="8:8">
      <c r="H1383"/>
    </row>
    <row r="1384" spans="8:8">
      <c r="H1384"/>
    </row>
    <row r="1385" spans="8:8">
      <c r="H1385"/>
    </row>
    <row r="1386" spans="8:8">
      <c r="H1386"/>
    </row>
    <row r="1387" spans="8:8">
      <c r="H1387"/>
    </row>
    <row r="1388" spans="8:8">
      <c r="H1388"/>
    </row>
    <row r="1389" spans="8:8">
      <c r="H1389"/>
    </row>
    <row r="1390" spans="8:8">
      <c r="H1390"/>
    </row>
    <row r="1391" spans="8:8">
      <c r="H1391"/>
    </row>
    <row r="1392" spans="8:8">
      <c r="H1392"/>
    </row>
    <row r="1393" spans="8:8">
      <c r="H1393"/>
    </row>
    <row r="1394" spans="8:8">
      <c r="H1394"/>
    </row>
    <row r="1395" spans="8:8">
      <c r="H1395"/>
    </row>
    <row r="1396" spans="8:8">
      <c r="H1396"/>
    </row>
    <row r="1397" spans="8:8">
      <c r="H1397"/>
    </row>
    <row r="1398" spans="8:8">
      <c r="H1398"/>
    </row>
    <row r="1399" spans="8:8">
      <c r="H1399"/>
    </row>
    <row r="1400" spans="8:8">
      <c r="H1400"/>
    </row>
    <row r="1401" spans="8:8">
      <c r="H1401"/>
    </row>
    <row r="1402" spans="8:8">
      <c r="H1402"/>
    </row>
    <row r="1403" spans="8:8">
      <c r="H1403"/>
    </row>
    <row r="1404" spans="8:8">
      <c r="H1404"/>
    </row>
    <row r="1405" spans="8:8">
      <c r="H1405"/>
    </row>
    <row r="1406" spans="8:8">
      <c r="H1406"/>
    </row>
    <row r="1407" spans="8:8">
      <c r="H1407"/>
    </row>
    <row r="1408" spans="8:8">
      <c r="H1408"/>
    </row>
    <row r="1409" spans="8:8">
      <c r="H1409"/>
    </row>
    <row r="1410" spans="8:8">
      <c r="H1410"/>
    </row>
    <row r="1411" spans="8:8">
      <c r="H1411"/>
    </row>
    <row r="1412" spans="8:8">
      <c r="H1412"/>
    </row>
    <row r="1413" spans="8:8">
      <c r="H1413"/>
    </row>
    <row r="1414" spans="8:8">
      <c r="H1414"/>
    </row>
    <row r="1415" spans="8:8">
      <c r="H1415"/>
    </row>
    <row r="1416" spans="8:8">
      <c r="H1416"/>
    </row>
    <row r="1417" spans="8:8">
      <c r="H1417"/>
    </row>
    <row r="1418" spans="8:8">
      <c r="H1418"/>
    </row>
    <row r="1419" spans="8:8">
      <c r="H1419"/>
    </row>
    <row r="1420" spans="8:8">
      <c r="H1420"/>
    </row>
    <row r="1421" spans="8:8">
      <c r="H1421"/>
    </row>
    <row r="1422" spans="8:8">
      <c r="H1422"/>
    </row>
    <row r="1423" spans="8:8">
      <c r="H1423"/>
    </row>
    <row r="1424" spans="8:8">
      <c r="H1424"/>
    </row>
    <row r="1425" spans="8:8">
      <c r="H1425"/>
    </row>
    <row r="1426" spans="8:8">
      <c r="H1426"/>
    </row>
    <row r="1427" spans="8:8">
      <c r="H1427"/>
    </row>
    <row r="1428" spans="8:8">
      <c r="H1428"/>
    </row>
    <row r="1429" spans="8:8">
      <c r="H1429"/>
    </row>
    <row r="1430" spans="8:8">
      <c r="H1430"/>
    </row>
    <row r="1431" spans="8:8">
      <c r="H1431"/>
    </row>
    <row r="1432" spans="8:8">
      <c r="H1432"/>
    </row>
    <row r="1433" spans="8:8">
      <c r="H1433"/>
    </row>
    <row r="1434" spans="8:8">
      <c r="H1434"/>
    </row>
    <row r="1435" spans="8:8">
      <c r="H1435"/>
    </row>
    <row r="1436" spans="8:8">
      <c r="H1436"/>
    </row>
    <row r="1437" spans="8:8">
      <c r="H1437"/>
    </row>
    <row r="1438" spans="8:8">
      <c r="H1438"/>
    </row>
    <row r="1439" spans="8:8">
      <c r="H1439"/>
    </row>
    <row r="1440" spans="8:8">
      <c r="H1440"/>
    </row>
    <row r="1441" spans="8:8">
      <c r="H1441"/>
    </row>
    <row r="1442" spans="8:8">
      <c r="H1442"/>
    </row>
    <row r="1443" spans="8:8">
      <c r="H1443"/>
    </row>
    <row r="1444" spans="8:8">
      <c r="H1444"/>
    </row>
    <row r="1445" spans="8:8">
      <c r="H1445"/>
    </row>
    <row r="1446" spans="8:8">
      <c r="H1446"/>
    </row>
    <row r="1447" spans="8:8">
      <c r="H1447"/>
    </row>
    <row r="1448" spans="8:8">
      <c r="H1448"/>
    </row>
    <row r="1449" spans="8:8">
      <c r="H1449"/>
    </row>
    <row r="1450" spans="8:8">
      <c r="H1450"/>
    </row>
    <row r="1451" spans="8:8">
      <c r="H1451"/>
    </row>
    <row r="1452" spans="8:8">
      <c r="H1452"/>
    </row>
    <row r="1453" spans="8:8">
      <c r="H1453"/>
    </row>
    <row r="1454" spans="8:8">
      <c r="H1454"/>
    </row>
    <row r="1455" spans="8:8">
      <c r="H1455"/>
    </row>
    <row r="1456" spans="8:8">
      <c r="H1456"/>
    </row>
    <row r="1457" spans="8:8">
      <c r="H1457"/>
    </row>
    <row r="1458" spans="8:8">
      <c r="H1458"/>
    </row>
    <row r="1459" spans="8:8">
      <c r="H1459"/>
    </row>
    <row r="1460" spans="8:8">
      <c r="H1460"/>
    </row>
    <row r="1461" spans="8:8">
      <c r="H1461"/>
    </row>
    <row r="1462" spans="8:8">
      <c r="H1462"/>
    </row>
    <row r="1463" spans="8:8">
      <c r="H1463"/>
    </row>
    <row r="1464" spans="8:8">
      <c r="H1464"/>
    </row>
    <row r="1465" spans="8:8">
      <c r="H1465"/>
    </row>
    <row r="1466" spans="8:8">
      <c r="H1466"/>
    </row>
    <row r="1467" spans="8:8">
      <c r="H1467"/>
    </row>
    <row r="1468" spans="8:8">
      <c r="H1468"/>
    </row>
    <row r="1469" spans="8:8">
      <c r="H1469"/>
    </row>
    <row r="1470" spans="8:8">
      <c r="H1470"/>
    </row>
    <row r="1471" spans="8:8">
      <c r="H1471"/>
    </row>
    <row r="1472" spans="8:8">
      <c r="H1472"/>
    </row>
    <row r="1473" spans="8:8">
      <c r="H1473"/>
    </row>
    <row r="1474" spans="8:8">
      <c r="H1474"/>
    </row>
    <row r="1475" spans="8:8">
      <c r="H1475"/>
    </row>
    <row r="1476" spans="8:8">
      <c r="H1476"/>
    </row>
    <row r="1477" spans="8:8">
      <c r="H1477"/>
    </row>
    <row r="1478" spans="8:8">
      <c r="H1478"/>
    </row>
    <row r="1479" spans="8:8">
      <c r="H1479"/>
    </row>
    <row r="1480" spans="8:8">
      <c r="H1480"/>
    </row>
    <row r="1481" spans="8:8">
      <c r="H1481"/>
    </row>
    <row r="1482" spans="8:8">
      <c r="H1482"/>
    </row>
    <row r="1483" spans="8:8">
      <c r="H1483"/>
    </row>
    <row r="1484" spans="8:8">
      <c r="H1484"/>
    </row>
    <row r="1485" spans="8:8">
      <c r="H1485"/>
    </row>
    <row r="1486" spans="8:8">
      <c r="H1486"/>
    </row>
    <row r="1487" spans="8:8">
      <c r="H1487"/>
    </row>
    <row r="1488" spans="8:8">
      <c r="H1488"/>
    </row>
    <row r="1489" spans="8:8">
      <c r="H1489"/>
    </row>
    <row r="1490" spans="8:8">
      <c r="H1490"/>
    </row>
    <row r="1491" spans="8:8">
      <c r="H1491"/>
    </row>
    <row r="1492" spans="8:8">
      <c r="H1492"/>
    </row>
    <row r="1493" spans="8:8">
      <c r="H1493"/>
    </row>
    <row r="1494" spans="8:8">
      <c r="H1494"/>
    </row>
    <row r="1495" spans="8:8">
      <c r="H1495"/>
    </row>
    <row r="1496" spans="8:8">
      <c r="H1496"/>
    </row>
    <row r="1497" spans="8:8">
      <c r="H1497"/>
    </row>
    <row r="1498" spans="8:8">
      <c r="H1498"/>
    </row>
    <row r="1499" spans="8:8">
      <c r="H1499"/>
    </row>
    <row r="1500" spans="8:8">
      <c r="H1500"/>
    </row>
    <row r="1501" spans="8:8">
      <c r="H1501"/>
    </row>
    <row r="1502" spans="8:8">
      <c r="H1502"/>
    </row>
    <row r="1503" spans="8:8">
      <c r="H1503"/>
    </row>
    <row r="1504" spans="8:8">
      <c r="H1504"/>
    </row>
    <row r="1505" spans="8:8">
      <c r="H1505"/>
    </row>
    <row r="1506" spans="8:8">
      <c r="H1506"/>
    </row>
    <row r="1507" spans="8:8">
      <c r="H1507"/>
    </row>
    <row r="1508" spans="8:8">
      <c r="H1508"/>
    </row>
    <row r="1509" spans="8:8">
      <c r="H1509"/>
    </row>
    <row r="1510" spans="8:8">
      <c r="H1510"/>
    </row>
    <row r="1511" spans="8:8">
      <c r="H1511"/>
    </row>
    <row r="1512" spans="8:8">
      <c r="H1512"/>
    </row>
    <row r="1513" spans="8:8">
      <c r="H1513"/>
    </row>
    <row r="1514" spans="8:8">
      <c r="H1514"/>
    </row>
    <row r="1515" spans="8:8">
      <c r="H1515"/>
    </row>
    <row r="1516" spans="8:8">
      <c r="H1516"/>
    </row>
    <row r="1517" spans="8:8">
      <c r="H1517"/>
    </row>
    <row r="1518" spans="8:8">
      <c r="H1518"/>
    </row>
    <row r="1519" spans="8:8">
      <c r="H1519"/>
    </row>
    <row r="1520" spans="8:8">
      <c r="H1520"/>
    </row>
    <row r="1521" spans="8:8">
      <c r="H1521"/>
    </row>
    <row r="1522" spans="8:8">
      <c r="H1522"/>
    </row>
    <row r="1523" spans="8:8">
      <c r="H1523"/>
    </row>
    <row r="1524" spans="8:8">
      <c r="H1524"/>
    </row>
    <row r="1525" spans="8:8">
      <c r="H1525"/>
    </row>
    <row r="1526" spans="8:8">
      <c r="H1526"/>
    </row>
    <row r="1527" spans="8:8">
      <c r="H1527"/>
    </row>
    <row r="1528" spans="8:8">
      <c r="H1528"/>
    </row>
    <row r="1529" spans="8:8">
      <c r="H1529"/>
    </row>
    <row r="1530" spans="8:8">
      <c r="H1530"/>
    </row>
    <row r="1531" spans="8:8">
      <c r="H1531"/>
    </row>
    <row r="1532" spans="8:8">
      <c r="H1532"/>
    </row>
    <row r="1533" spans="8:8">
      <c r="H1533"/>
    </row>
    <row r="1534" spans="8:8">
      <c r="H1534"/>
    </row>
    <row r="1535" spans="8:8">
      <c r="H1535"/>
    </row>
    <row r="1536" spans="8:8">
      <c r="H1536"/>
    </row>
    <row r="1537" spans="8:8">
      <c r="H1537"/>
    </row>
    <row r="1538" spans="8:8">
      <c r="H1538"/>
    </row>
    <row r="1539" spans="8:8">
      <c r="H1539"/>
    </row>
    <row r="1540" spans="8:8">
      <c r="H1540"/>
    </row>
    <row r="1541" spans="8:8">
      <c r="H1541"/>
    </row>
    <row r="1542" spans="8:8">
      <c r="H1542"/>
    </row>
    <row r="1543" spans="8:8">
      <c r="H1543"/>
    </row>
    <row r="1544" spans="8:8">
      <c r="H1544"/>
    </row>
    <row r="1545" spans="8:8">
      <c r="H1545"/>
    </row>
    <row r="1546" spans="8:8">
      <c r="H1546"/>
    </row>
    <row r="1547" spans="8:8">
      <c r="H1547"/>
    </row>
    <row r="1548" spans="8:8">
      <c r="H1548"/>
    </row>
    <row r="1549" spans="8:8">
      <c r="H1549"/>
    </row>
    <row r="1550" spans="8:8">
      <c r="H1550"/>
    </row>
    <row r="1551" spans="8:8">
      <c r="H1551"/>
    </row>
    <row r="1552" spans="8:8">
      <c r="H1552"/>
    </row>
    <row r="1553" spans="8:8">
      <c r="H1553"/>
    </row>
    <row r="1554" spans="8:8">
      <c r="H1554"/>
    </row>
    <row r="1555" spans="8:8">
      <c r="H1555"/>
    </row>
    <row r="1556" spans="8:8">
      <c r="H1556"/>
    </row>
    <row r="1557" spans="8:8">
      <c r="H1557"/>
    </row>
    <row r="1558" spans="8:8">
      <c r="H1558"/>
    </row>
    <row r="1559" spans="8:8">
      <c r="H1559"/>
    </row>
    <row r="1560" spans="8:8">
      <c r="H1560"/>
    </row>
    <row r="1561" spans="8:8">
      <c r="H1561"/>
    </row>
    <row r="1562" spans="8:8">
      <c r="H1562"/>
    </row>
    <row r="1563" spans="8:8">
      <c r="H1563"/>
    </row>
    <row r="1564" spans="8:8">
      <c r="H1564"/>
    </row>
    <row r="1565" spans="8:8">
      <c r="H1565"/>
    </row>
    <row r="1566" spans="8:8">
      <c r="H1566"/>
    </row>
    <row r="1567" spans="8:8">
      <c r="H1567"/>
    </row>
    <row r="1568" spans="8:8">
      <c r="H1568"/>
    </row>
    <row r="1569" spans="8:8">
      <c r="H1569"/>
    </row>
    <row r="1570" spans="8:8">
      <c r="H1570"/>
    </row>
    <row r="1571" spans="8:8">
      <c r="H1571"/>
    </row>
    <row r="1572" spans="8:8">
      <c r="H1572"/>
    </row>
    <row r="1573" spans="8:8">
      <c r="H1573"/>
    </row>
    <row r="1574" spans="8:8">
      <c r="H1574"/>
    </row>
    <row r="1575" spans="8:8">
      <c r="H1575"/>
    </row>
    <row r="1576" spans="8:8">
      <c r="H1576"/>
    </row>
    <row r="1577" spans="8:8">
      <c r="H1577"/>
    </row>
    <row r="1578" spans="8:8">
      <c r="H1578"/>
    </row>
    <row r="1579" spans="8:8">
      <c r="H1579"/>
    </row>
    <row r="1580" spans="8:8">
      <c r="H1580"/>
    </row>
    <row r="1581" spans="8:8">
      <c r="H1581"/>
    </row>
    <row r="1582" spans="8:8">
      <c r="H1582"/>
    </row>
    <row r="1583" spans="8:8">
      <c r="H1583"/>
    </row>
    <row r="1584" spans="8:8">
      <c r="H1584"/>
    </row>
    <row r="1585" spans="8:8">
      <c r="H1585"/>
    </row>
    <row r="1586" spans="8:8">
      <c r="H1586"/>
    </row>
    <row r="1587" spans="8:8">
      <c r="H1587"/>
    </row>
    <row r="1588" spans="8:8">
      <c r="H1588"/>
    </row>
    <row r="1589" spans="8:8">
      <c r="H1589"/>
    </row>
    <row r="1590" spans="8:8">
      <c r="H1590"/>
    </row>
    <row r="1591" spans="8:8">
      <c r="H1591"/>
    </row>
    <row r="1592" spans="8:8">
      <c r="H1592"/>
    </row>
    <row r="1593" spans="8:8">
      <c r="H1593"/>
    </row>
    <row r="1594" spans="8:8">
      <c r="H1594"/>
    </row>
    <row r="1595" spans="8:8">
      <c r="H1595"/>
    </row>
    <row r="1596" spans="8:8">
      <c r="H1596"/>
    </row>
    <row r="1597" spans="8:8">
      <c r="H1597"/>
    </row>
    <row r="1598" spans="8:8">
      <c r="H1598"/>
    </row>
    <row r="1599" spans="8:8">
      <c r="H1599"/>
    </row>
    <row r="1600" spans="8:8">
      <c r="H1600"/>
    </row>
    <row r="1601" spans="8:8">
      <c r="H1601"/>
    </row>
    <row r="1602" spans="8:8">
      <c r="H1602"/>
    </row>
    <row r="1603" spans="8:8">
      <c r="H1603"/>
    </row>
    <row r="1604" spans="8:8">
      <c r="H1604"/>
    </row>
    <row r="1605" spans="8:8">
      <c r="H1605"/>
    </row>
    <row r="1606" spans="8:8">
      <c r="H1606"/>
    </row>
    <row r="1607" spans="8:8">
      <c r="H1607"/>
    </row>
    <row r="1608" spans="8:8">
      <c r="H1608"/>
    </row>
    <row r="1609" spans="8:8">
      <c r="H1609"/>
    </row>
    <row r="1610" spans="8:8">
      <c r="H1610"/>
    </row>
    <row r="1611" spans="8:8">
      <c r="H1611"/>
    </row>
    <row r="1612" spans="8:8">
      <c r="H1612"/>
    </row>
    <row r="1613" spans="8:8">
      <c r="H1613"/>
    </row>
    <row r="1614" spans="8:8">
      <c r="H1614"/>
    </row>
    <row r="1615" spans="8:8">
      <c r="H1615"/>
    </row>
    <row r="1616" spans="8:8">
      <c r="H1616"/>
    </row>
    <row r="1617" spans="8:8">
      <c r="H1617"/>
    </row>
    <row r="1618" spans="8:8">
      <c r="H1618"/>
    </row>
    <row r="1619" spans="8:8">
      <c r="H1619"/>
    </row>
    <row r="1620" spans="8:8">
      <c r="H1620"/>
    </row>
    <row r="1621" spans="8:8">
      <c r="H1621"/>
    </row>
    <row r="1622" spans="8:8">
      <c r="H1622"/>
    </row>
    <row r="1623" spans="8:8">
      <c r="H1623"/>
    </row>
    <row r="1624" spans="8:8">
      <c r="H1624"/>
    </row>
    <row r="1625" spans="8:8">
      <c r="H1625"/>
    </row>
    <row r="1626" spans="8:8">
      <c r="H1626"/>
    </row>
    <row r="1627" spans="8:8">
      <c r="H1627"/>
    </row>
    <row r="1628" spans="8:8">
      <c r="H1628"/>
    </row>
    <row r="1629" spans="8:8">
      <c r="H1629"/>
    </row>
    <row r="1630" spans="8:8">
      <c r="H1630"/>
    </row>
    <row r="1631" spans="8:8">
      <c r="H1631"/>
    </row>
    <row r="1632" spans="8:8">
      <c r="H1632"/>
    </row>
    <row r="1633" spans="8:8">
      <c r="H1633"/>
    </row>
    <row r="1634" spans="8:8">
      <c r="H1634"/>
    </row>
    <row r="1635" spans="8:8">
      <c r="H1635"/>
    </row>
    <row r="1636" spans="8:8">
      <c r="H1636"/>
    </row>
    <row r="1637" spans="8:8">
      <c r="H1637"/>
    </row>
    <row r="1638" spans="8:8">
      <c r="H1638"/>
    </row>
    <row r="1639" spans="8:8">
      <c r="H1639"/>
    </row>
    <row r="1640" spans="8:8">
      <c r="H1640"/>
    </row>
    <row r="1641" spans="8:8">
      <c r="H1641"/>
    </row>
    <row r="1642" spans="8:8">
      <c r="H1642"/>
    </row>
    <row r="1643" spans="8:8">
      <c r="H1643"/>
    </row>
    <row r="1644" spans="8:8">
      <c r="H1644"/>
    </row>
    <row r="1645" spans="8:8">
      <c r="H1645"/>
    </row>
    <row r="1646" spans="8:8">
      <c r="H1646"/>
    </row>
    <row r="1647" spans="8:8">
      <c r="H1647"/>
    </row>
    <row r="1648" spans="8:8">
      <c r="H1648"/>
    </row>
    <row r="1649" spans="8:8">
      <c r="H1649"/>
    </row>
    <row r="1650" spans="8:8">
      <c r="H1650"/>
    </row>
    <row r="1651" spans="8:8">
      <c r="H1651"/>
    </row>
    <row r="1652" spans="8:8">
      <c r="H1652"/>
    </row>
    <row r="1653" spans="8:8">
      <c r="H1653"/>
    </row>
    <row r="1654" spans="8:8">
      <c r="H1654"/>
    </row>
    <row r="1655" spans="8:8">
      <c r="H1655"/>
    </row>
    <row r="1656" spans="8:8">
      <c r="H1656"/>
    </row>
    <row r="1657" spans="8:8">
      <c r="H1657"/>
    </row>
    <row r="1658" spans="8:8">
      <c r="H1658"/>
    </row>
    <row r="1659" spans="8:8">
      <c r="H1659"/>
    </row>
    <row r="1660" spans="8:8">
      <c r="H1660"/>
    </row>
    <row r="1661" spans="8:8">
      <c r="H1661"/>
    </row>
    <row r="1662" spans="8:8">
      <c r="H1662"/>
    </row>
    <row r="1663" spans="8:8">
      <c r="H1663"/>
    </row>
    <row r="1664" spans="8:8">
      <c r="H1664"/>
    </row>
    <row r="1665" spans="8:8">
      <c r="H1665"/>
    </row>
    <row r="1666" spans="8:8">
      <c r="H1666"/>
    </row>
    <row r="1667" spans="8:8">
      <c r="H1667"/>
    </row>
    <row r="1668" spans="8:8">
      <c r="H1668"/>
    </row>
    <row r="1669" spans="8:8">
      <c r="H1669"/>
    </row>
    <row r="1670" spans="8:8">
      <c r="H1670"/>
    </row>
    <row r="1671" spans="8:8">
      <c r="H1671"/>
    </row>
    <row r="1672" spans="8:8">
      <c r="H1672"/>
    </row>
    <row r="1673" spans="8:8">
      <c r="H1673"/>
    </row>
    <row r="1674" spans="8:8">
      <c r="H1674"/>
    </row>
    <row r="1675" spans="8:8">
      <c r="H1675"/>
    </row>
    <row r="1676" spans="8:8">
      <c r="H1676"/>
    </row>
    <row r="1677" spans="8:8">
      <c r="H1677"/>
    </row>
    <row r="1678" spans="8:8">
      <c r="H1678"/>
    </row>
    <row r="1679" spans="8:8">
      <c r="H1679"/>
    </row>
    <row r="1680" spans="8:8">
      <c r="H1680"/>
    </row>
    <row r="1681" spans="8:8">
      <c r="H1681"/>
    </row>
    <row r="1682" spans="8:8">
      <c r="H1682"/>
    </row>
    <row r="1683" spans="8:8">
      <c r="H1683"/>
    </row>
    <row r="1684" spans="8:8">
      <c r="H1684"/>
    </row>
    <row r="1685" spans="8:8">
      <c r="H1685"/>
    </row>
    <row r="1686" spans="8:8">
      <c r="H1686"/>
    </row>
    <row r="1687" spans="8:8">
      <c r="H1687"/>
    </row>
    <row r="1688" spans="8:8">
      <c r="H1688"/>
    </row>
    <row r="1689" spans="8:8">
      <c r="H1689"/>
    </row>
    <row r="1690" spans="8:8">
      <c r="H1690"/>
    </row>
    <row r="1691" spans="8:8">
      <c r="H1691"/>
    </row>
    <row r="1692" spans="8:8">
      <c r="H1692"/>
    </row>
    <row r="1693" spans="8:8">
      <c r="H1693"/>
    </row>
    <row r="1694" spans="8:8">
      <c r="H1694"/>
    </row>
    <row r="1695" spans="8:8">
      <c r="H1695"/>
    </row>
    <row r="1696" spans="8:8">
      <c r="H1696"/>
    </row>
    <row r="1697" spans="8:8">
      <c r="H1697"/>
    </row>
    <row r="1698" spans="8:8">
      <c r="H1698"/>
    </row>
    <row r="1699" spans="8:8">
      <c r="H1699"/>
    </row>
    <row r="1700" spans="8:8">
      <c r="H1700"/>
    </row>
    <row r="1701" spans="8:8">
      <c r="H1701"/>
    </row>
    <row r="1702" spans="8:8">
      <c r="H1702"/>
    </row>
    <row r="1703" spans="8:8">
      <c r="H1703"/>
    </row>
    <row r="1704" spans="8:8">
      <c r="H1704"/>
    </row>
    <row r="1705" spans="8:8">
      <c r="H1705"/>
    </row>
    <row r="1706" spans="8:8">
      <c r="H1706"/>
    </row>
    <row r="1707" spans="8:8">
      <c r="H1707"/>
    </row>
    <row r="1708" spans="8:8">
      <c r="H1708"/>
    </row>
    <row r="1709" spans="8:8">
      <c r="H1709"/>
    </row>
    <row r="1710" spans="8:8">
      <c r="H1710"/>
    </row>
    <row r="1711" spans="8:8">
      <c r="H1711"/>
    </row>
    <row r="1712" spans="8:8">
      <c r="H1712"/>
    </row>
    <row r="1713" spans="8:8">
      <c r="H1713"/>
    </row>
    <row r="1714" spans="8:8">
      <c r="H1714"/>
    </row>
    <row r="1715" spans="8:8">
      <c r="H1715"/>
    </row>
    <row r="1716" spans="8:8">
      <c r="H1716"/>
    </row>
    <row r="1717" spans="8:8">
      <c r="H1717"/>
    </row>
    <row r="1718" spans="8:8">
      <c r="H1718"/>
    </row>
    <row r="1719" spans="8:8">
      <c r="H1719"/>
    </row>
    <row r="1720" spans="8:8">
      <c r="H1720"/>
    </row>
    <row r="1721" spans="8:8">
      <c r="H1721"/>
    </row>
    <row r="1722" spans="8:8">
      <c r="H1722"/>
    </row>
    <row r="1723" spans="8:8">
      <c r="H1723"/>
    </row>
    <row r="1724" spans="8:8">
      <c r="H1724"/>
    </row>
    <row r="1725" spans="8:8">
      <c r="H1725"/>
    </row>
    <row r="1726" spans="8:8">
      <c r="H1726"/>
    </row>
    <row r="1727" spans="8:8">
      <c r="H1727"/>
    </row>
    <row r="1728" spans="8:8">
      <c r="H1728"/>
    </row>
    <row r="1729" spans="8:8">
      <c r="H1729"/>
    </row>
    <row r="1730" spans="8:8">
      <c r="H1730"/>
    </row>
    <row r="1731" spans="8:8">
      <c r="H1731"/>
    </row>
    <row r="1732" spans="8:8">
      <c r="H1732"/>
    </row>
    <row r="1733" spans="8:8">
      <c r="H1733"/>
    </row>
    <row r="1734" spans="8:8">
      <c r="H1734"/>
    </row>
    <row r="1735" spans="8:8">
      <c r="H1735"/>
    </row>
    <row r="1736" spans="8:8">
      <c r="H1736"/>
    </row>
    <row r="1737" spans="8:8">
      <c r="H1737"/>
    </row>
    <row r="1738" spans="8:8">
      <c r="H1738"/>
    </row>
    <row r="1739" spans="8:8">
      <c r="H1739"/>
    </row>
    <row r="1740" spans="8:8">
      <c r="H1740"/>
    </row>
    <row r="1741" spans="8:8">
      <c r="H1741"/>
    </row>
    <row r="1742" spans="8:8">
      <c r="H1742"/>
    </row>
    <row r="1743" spans="8:8">
      <c r="H1743"/>
    </row>
    <row r="1744" spans="8:8">
      <c r="H1744"/>
    </row>
    <row r="1745" spans="8:8">
      <c r="H1745"/>
    </row>
    <row r="1746" spans="8:8">
      <c r="H1746"/>
    </row>
    <row r="1747" spans="8:8">
      <c r="H1747"/>
    </row>
    <row r="1748" spans="8:8">
      <c r="H1748"/>
    </row>
    <row r="1749" spans="8:8">
      <c r="H1749"/>
    </row>
    <row r="1750" spans="8:8">
      <c r="H1750"/>
    </row>
    <row r="1751" spans="8:8">
      <c r="H1751"/>
    </row>
    <row r="1752" spans="8:8">
      <c r="H1752"/>
    </row>
    <row r="1753" spans="8:8">
      <c r="H1753"/>
    </row>
    <row r="1754" spans="8:8">
      <c r="H1754"/>
    </row>
    <row r="1755" spans="8:8">
      <c r="H1755"/>
    </row>
    <row r="1756" spans="8:8">
      <c r="H1756"/>
    </row>
    <row r="1757" spans="8:8">
      <c r="H1757"/>
    </row>
    <row r="1758" spans="8:8">
      <c r="H1758"/>
    </row>
    <row r="1759" spans="8:8">
      <c r="H1759"/>
    </row>
    <row r="1760" spans="8:8">
      <c r="H1760"/>
    </row>
    <row r="1761" spans="8:8">
      <c r="H1761"/>
    </row>
    <row r="1762" spans="8:8">
      <c r="H1762"/>
    </row>
    <row r="1763" spans="8:8">
      <c r="H1763"/>
    </row>
    <row r="1764" spans="8:8">
      <c r="H1764"/>
    </row>
    <row r="1765" spans="8:8">
      <c r="H1765"/>
    </row>
    <row r="1766" spans="8:8">
      <c r="H1766"/>
    </row>
    <row r="1767" spans="8:8">
      <c r="H1767"/>
    </row>
    <row r="1768" spans="8:8">
      <c r="H1768"/>
    </row>
    <row r="1769" spans="8:8">
      <c r="H1769"/>
    </row>
    <row r="1770" spans="8:8">
      <c r="H1770"/>
    </row>
    <row r="1771" spans="8:8">
      <c r="H1771"/>
    </row>
    <row r="1772" spans="8:8">
      <c r="H1772"/>
    </row>
    <row r="1773" spans="8:8">
      <c r="H1773"/>
    </row>
    <row r="1774" spans="8:8">
      <c r="H1774"/>
    </row>
    <row r="1775" spans="8:8">
      <c r="H1775"/>
    </row>
    <row r="1776" spans="8:8">
      <c r="H1776"/>
    </row>
    <row r="1777" spans="8:8">
      <c r="H1777"/>
    </row>
    <row r="1778" spans="8:8">
      <c r="H1778"/>
    </row>
    <row r="1779" spans="8:8">
      <c r="H1779"/>
    </row>
    <row r="1780" spans="8:8">
      <c r="H1780"/>
    </row>
    <row r="1781" spans="8:8">
      <c r="H1781"/>
    </row>
    <row r="1782" spans="8:8">
      <c r="H1782"/>
    </row>
    <row r="1783" spans="8:8">
      <c r="H1783"/>
    </row>
    <row r="1784" spans="8:8">
      <c r="H1784"/>
    </row>
    <row r="1785" spans="8:8">
      <c r="H1785"/>
    </row>
    <row r="1786" spans="8:8">
      <c r="H1786"/>
    </row>
    <row r="1787" spans="8:8">
      <c r="H1787"/>
    </row>
    <row r="1788" spans="8:8">
      <c r="H1788"/>
    </row>
    <row r="1789" spans="8:8">
      <c r="H1789"/>
    </row>
    <row r="1790" spans="8:8">
      <c r="H1790"/>
    </row>
    <row r="1791" spans="8:8">
      <c r="H1791"/>
    </row>
    <row r="1792" spans="8:8">
      <c r="H1792"/>
    </row>
    <row r="1793" spans="8:8">
      <c r="H1793"/>
    </row>
    <row r="1794" spans="8:8">
      <c r="H1794"/>
    </row>
    <row r="1795" spans="8:8">
      <c r="H1795"/>
    </row>
    <row r="1796" spans="8:8">
      <c r="H1796"/>
    </row>
    <row r="1797" spans="8:8">
      <c r="H1797"/>
    </row>
    <row r="1798" spans="8:8">
      <c r="H1798"/>
    </row>
    <row r="1799" spans="8:8">
      <c r="H1799"/>
    </row>
    <row r="1800" spans="8:8">
      <c r="H1800"/>
    </row>
    <row r="1801" spans="8:8">
      <c r="H1801"/>
    </row>
    <row r="1802" spans="8:8">
      <c r="H1802"/>
    </row>
    <row r="1803" spans="8:8">
      <c r="H1803"/>
    </row>
    <row r="1804" spans="8:8">
      <c r="H1804"/>
    </row>
    <row r="1805" spans="8:8">
      <c r="H1805"/>
    </row>
    <row r="1806" spans="8:8">
      <c r="H1806"/>
    </row>
    <row r="1807" spans="8:8">
      <c r="H1807"/>
    </row>
    <row r="1808" spans="8:8">
      <c r="H1808"/>
    </row>
    <row r="1809" spans="8:8">
      <c r="H1809"/>
    </row>
    <row r="1810" spans="8:8">
      <c r="H1810"/>
    </row>
    <row r="1811" spans="8:8">
      <c r="H1811"/>
    </row>
    <row r="1812" spans="8:8">
      <c r="H1812"/>
    </row>
    <row r="1813" spans="8:8">
      <c r="H1813"/>
    </row>
    <row r="1814" spans="8:8">
      <c r="H1814"/>
    </row>
    <row r="1815" spans="8:8">
      <c r="H1815"/>
    </row>
    <row r="1816" spans="8:8">
      <c r="H1816"/>
    </row>
    <row r="1817" spans="8:8">
      <c r="H1817"/>
    </row>
    <row r="1818" spans="8:8">
      <c r="H1818"/>
    </row>
    <row r="1819" spans="8:8">
      <c r="H1819"/>
    </row>
    <row r="1820" spans="8:8">
      <c r="H1820"/>
    </row>
    <row r="1821" spans="8:8">
      <c r="H1821"/>
    </row>
    <row r="1822" spans="8:8">
      <c r="H1822"/>
    </row>
    <row r="1823" spans="8:8">
      <c r="H1823"/>
    </row>
    <row r="1824" spans="8:8">
      <c r="H1824"/>
    </row>
    <row r="1825" spans="8:8">
      <c r="H1825"/>
    </row>
    <row r="1826" spans="8:8">
      <c r="H1826"/>
    </row>
    <row r="1827" spans="8:8">
      <c r="H1827"/>
    </row>
    <row r="1828" spans="8:8">
      <c r="H1828"/>
    </row>
    <row r="1829" spans="8:8">
      <c r="H1829"/>
    </row>
    <row r="1830" spans="8:8">
      <c r="H1830"/>
    </row>
    <row r="1831" spans="8:8">
      <c r="H1831"/>
    </row>
    <row r="1832" spans="8:8">
      <c r="H1832"/>
    </row>
    <row r="1833" spans="8:8">
      <c r="H1833"/>
    </row>
    <row r="1834" spans="8:8">
      <c r="H1834"/>
    </row>
    <row r="1835" spans="8:8">
      <c r="H1835"/>
    </row>
    <row r="1836" spans="8:8">
      <c r="H1836"/>
    </row>
    <row r="1837" spans="8:8">
      <c r="H1837"/>
    </row>
    <row r="1838" spans="8:8">
      <c r="H1838"/>
    </row>
    <row r="1839" spans="8:8">
      <c r="H1839"/>
    </row>
    <row r="1840" spans="8:8">
      <c r="H1840"/>
    </row>
    <row r="1841" spans="8:8">
      <c r="H1841"/>
    </row>
    <row r="1842" spans="8:8">
      <c r="H1842"/>
    </row>
    <row r="1843" spans="8:8">
      <c r="H1843"/>
    </row>
    <row r="1844" spans="8:8">
      <c r="H1844"/>
    </row>
    <row r="1845" spans="8:8">
      <c r="H1845"/>
    </row>
    <row r="1846" spans="8:8">
      <c r="H1846"/>
    </row>
    <row r="1847" spans="8:8">
      <c r="H1847"/>
    </row>
    <row r="1848" spans="8:8">
      <c r="H1848"/>
    </row>
    <row r="1849" spans="8:8">
      <c r="H1849"/>
    </row>
    <row r="1850" spans="8:8">
      <c r="H1850"/>
    </row>
    <row r="1851" spans="8:8">
      <c r="H1851"/>
    </row>
    <row r="1852" spans="8:8">
      <c r="H1852"/>
    </row>
    <row r="1853" spans="8:8">
      <c r="H1853"/>
    </row>
    <row r="1854" spans="8:8">
      <c r="H1854"/>
    </row>
    <row r="1855" spans="8:8">
      <c r="H1855"/>
    </row>
    <row r="1856" spans="8:8">
      <c r="H1856"/>
    </row>
    <row r="1857" spans="8:8">
      <c r="H1857"/>
    </row>
    <row r="1858" spans="8:8">
      <c r="H1858"/>
    </row>
    <row r="1859" spans="8:8">
      <c r="H1859"/>
    </row>
    <row r="1860" spans="8:8">
      <c r="H1860"/>
    </row>
    <row r="1861" spans="8:8">
      <c r="H1861"/>
    </row>
    <row r="1862" spans="8:8">
      <c r="H1862"/>
    </row>
    <row r="1863" spans="8:8">
      <c r="H1863"/>
    </row>
    <row r="1864" spans="8:8">
      <c r="H1864"/>
    </row>
    <row r="1865" spans="8:8">
      <c r="H1865"/>
    </row>
    <row r="1866" spans="8:8">
      <c r="H1866"/>
    </row>
    <row r="1867" spans="8:8">
      <c r="H1867"/>
    </row>
    <row r="1868" spans="8:8">
      <c r="H1868"/>
    </row>
    <row r="1869" spans="8:8">
      <c r="H1869"/>
    </row>
    <row r="1870" spans="8:8">
      <c r="H1870"/>
    </row>
    <row r="1871" spans="8:8">
      <c r="H1871"/>
    </row>
    <row r="1872" spans="8:8">
      <c r="H1872"/>
    </row>
    <row r="1873" spans="8:8">
      <c r="H1873"/>
    </row>
    <row r="1874" spans="8:8">
      <c r="H1874"/>
    </row>
    <row r="1875" spans="8:8">
      <c r="H1875"/>
    </row>
    <row r="1876" spans="8:8">
      <c r="H1876"/>
    </row>
    <row r="1877" spans="8:8">
      <c r="H1877"/>
    </row>
    <row r="1878" spans="8:8">
      <c r="H1878"/>
    </row>
    <row r="1879" spans="8:8">
      <c r="H1879"/>
    </row>
    <row r="1880" spans="8:8">
      <c r="H1880"/>
    </row>
    <row r="1881" spans="8:8">
      <c r="H1881"/>
    </row>
    <row r="1882" spans="8:8">
      <c r="H1882"/>
    </row>
    <row r="1883" spans="8:8">
      <c r="H1883"/>
    </row>
    <row r="1884" spans="8:8">
      <c r="H1884"/>
    </row>
    <row r="1885" spans="8:8">
      <c r="H1885"/>
    </row>
    <row r="1886" spans="8:8">
      <c r="H1886"/>
    </row>
    <row r="1887" spans="8:8">
      <c r="H1887"/>
    </row>
    <row r="1888" spans="8:8">
      <c r="H1888"/>
    </row>
    <row r="1889" spans="8:8">
      <c r="H1889"/>
    </row>
    <row r="1890" spans="8:8">
      <c r="H1890"/>
    </row>
    <row r="1891" spans="8:8">
      <c r="H1891"/>
    </row>
    <row r="1892" spans="8:8">
      <c r="H1892"/>
    </row>
    <row r="1893" spans="8:8">
      <c r="H1893"/>
    </row>
    <row r="1894" spans="8:8">
      <c r="H1894"/>
    </row>
    <row r="1895" spans="8:8">
      <c r="H1895"/>
    </row>
    <row r="1896" spans="8:8">
      <c r="H1896"/>
    </row>
    <row r="1897" spans="8:8">
      <c r="H1897"/>
    </row>
    <row r="1898" spans="8:8">
      <c r="H1898"/>
    </row>
    <row r="1899" spans="8:8">
      <c r="H1899"/>
    </row>
    <row r="1900" spans="8:8">
      <c r="H1900"/>
    </row>
    <row r="1901" spans="8:8">
      <c r="H1901"/>
    </row>
    <row r="1902" spans="8:8">
      <c r="H1902"/>
    </row>
    <row r="1903" spans="8:8">
      <c r="H1903"/>
    </row>
    <row r="1904" spans="8:8">
      <c r="H1904"/>
    </row>
    <row r="1905" spans="8:8">
      <c r="H1905"/>
    </row>
    <row r="1906" spans="8:8">
      <c r="H1906"/>
    </row>
    <row r="1907" spans="8:8">
      <c r="H1907"/>
    </row>
    <row r="1908" spans="8:8">
      <c r="H1908"/>
    </row>
    <row r="1909" spans="8:8">
      <c r="H1909"/>
    </row>
    <row r="1910" spans="8:8">
      <c r="H1910"/>
    </row>
    <row r="1911" spans="8:8">
      <c r="H1911"/>
    </row>
    <row r="1912" spans="8:8">
      <c r="H1912"/>
    </row>
    <row r="1913" spans="8:8">
      <c r="H1913"/>
    </row>
    <row r="1914" spans="8:8">
      <c r="H1914"/>
    </row>
    <row r="1915" spans="8:8">
      <c r="H1915"/>
    </row>
    <row r="1916" spans="8:8">
      <c r="H1916"/>
    </row>
    <row r="1917" spans="8:8">
      <c r="H1917"/>
    </row>
    <row r="1918" spans="8:8">
      <c r="H1918"/>
    </row>
    <row r="1919" spans="8:8">
      <c r="H1919"/>
    </row>
    <row r="1920" spans="8:8">
      <c r="H1920"/>
    </row>
    <row r="1921" spans="8:8">
      <c r="H1921"/>
    </row>
    <row r="1922" spans="8:8">
      <c r="H1922"/>
    </row>
    <row r="1923" spans="8:8">
      <c r="H1923"/>
    </row>
    <row r="1924" spans="8:8">
      <c r="H1924"/>
    </row>
    <row r="1925" spans="8:8">
      <c r="H1925"/>
    </row>
    <row r="1926" spans="8:8">
      <c r="H1926"/>
    </row>
    <row r="1927" spans="8:8">
      <c r="H1927"/>
    </row>
    <row r="1928" spans="8:8">
      <c r="H1928"/>
    </row>
    <row r="1929" spans="8:8">
      <c r="H1929"/>
    </row>
    <row r="1930" spans="8:8">
      <c r="H1930"/>
    </row>
    <row r="1931" spans="8:8">
      <c r="H1931"/>
    </row>
    <row r="1932" spans="8:8">
      <c r="H1932"/>
    </row>
    <row r="1933" spans="8:8">
      <c r="H1933"/>
    </row>
    <row r="1934" spans="8:8">
      <c r="H1934"/>
    </row>
    <row r="1935" spans="8:8">
      <c r="H1935"/>
    </row>
    <row r="1936" spans="8:8">
      <c r="H1936"/>
    </row>
    <row r="1937" spans="8:8">
      <c r="H1937"/>
    </row>
    <row r="1938" spans="8:8">
      <c r="H1938"/>
    </row>
    <row r="1939" spans="8:8">
      <c r="H1939"/>
    </row>
    <row r="1940" spans="8:8">
      <c r="H1940"/>
    </row>
    <row r="1941" spans="8:8">
      <c r="H1941"/>
    </row>
    <row r="1942" spans="8:8">
      <c r="H1942"/>
    </row>
    <row r="1943" spans="8:8">
      <c r="H1943"/>
    </row>
    <row r="1944" spans="8:8">
      <c r="H1944"/>
    </row>
    <row r="1945" spans="8:8">
      <c r="H1945"/>
    </row>
    <row r="1946" spans="8:8">
      <c r="H1946"/>
    </row>
    <row r="1947" spans="8:8">
      <c r="H1947"/>
    </row>
    <row r="1948" spans="8:8">
      <c r="H1948"/>
    </row>
    <row r="1949" spans="8:8">
      <c r="H1949"/>
    </row>
    <row r="1950" spans="8:8">
      <c r="H1950"/>
    </row>
    <row r="1951" spans="8:8">
      <c r="H1951"/>
    </row>
    <row r="1952" spans="8:8">
      <c r="H1952"/>
    </row>
    <row r="1953" spans="8:8">
      <c r="H1953"/>
    </row>
    <row r="1954" spans="8:8">
      <c r="H1954"/>
    </row>
    <row r="1955" spans="8:8">
      <c r="H1955"/>
    </row>
    <row r="1956" spans="8:8">
      <c r="H1956"/>
    </row>
    <row r="1957" spans="8:8">
      <c r="H1957"/>
    </row>
    <row r="1958" spans="8:8">
      <c r="H1958"/>
    </row>
    <row r="1959" spans="8:8">
      <c r="H1959"/>
    </row>
    <row r="1960" spans="8:8">
      <c r="H1960"/>
    </row>
    <row r="1961" spans="8:8">
      <c r="H1961"/>
    </row>
    <row r="1962" spans="8:8">
      <c r="H1962"/>
    </row>
    <row r="1963" spans="8:8">
      <c r="H1963"/>
    </row>
    <row r="1964" spans="8:8">
      <c r="H1964"/>
    </row>
    <row r="1965" spans="8:8">
      <c r="H1965"/>
    </row>
    <row r="1966" spans="8:8">
      <c r="H1966"/>
    </row>
    <row r="1967" spans="8:8">
      <c r="H1967"/>
    </row>
    <row r="1968" spans="8:8">
      <c r="H1968"/>
    </row>
    <row r="1969" spans="8:8">
      <c r="H1969"/>
    </row>
    <row r="1970" spans="8:8">
      <c r="H1970"/>
    </row>
    <row r="1971" spans="8:8">
      <c r="H1971"/>
    </row>
    <row r="1972" spans="8:8">
      <c r="H1972"/>
    </row>
    <row r="1973" spans="8:8">
      <c r="H1973"/>
    </row>
    <row r="1974" spans="8:8">
      <c r="H1974"/>
    </row>
    <row r="1975" spans="8:8">
      <c r="H1975"/>
    </row>
    <row r="1976" spans="8:8">
      <c r="H1976"/>
    </row>
    <row r="1977" spans="8:8">
      <c r="H1977"/>
    </row>
    <row r="1978" spans="8:8">
      <c r="H1978"/>
    </row>
    <row r="1979" spans="8:8">
      <c r="H1979"/>
    </row>
    <row r="1980" spans="8:8">
      <c r="H1980"/>
    </row>
    <row r="1981" spans="8:8">
      <c r="H1981"/>
    </row>
    <row r="1982" spans="8:8">
      <c r="H1982"/>
    </row>
    <row r="1983" spans="8:8">
      <c r="H1983"/>
    </row>
    <row r="1984" spans="8:8">
      <c r="H1984"/>
    </row>
    <row r="1985" spans="8:8">
      <c r="H1985"/>
    </row>
    <row r="1986" spans="8:8">
      <c r="H1986"/>
    </row>
    <row r="1987" spans="8:8">
      <c r="H1987"/>
    </row>
    <row r="1988" spans="8:8">
      <c r="H1988"/>
    </row>
    <row r="1989" spans="8:8">
      <c r="H1989"/>
    </row>
    <row r="1990" spans="8:8">
      <c r="H1990"/>
    </row>
    <row r="1991" spans="8:8">
      <c r="H1991"/>
    </row>
    <row r="1992" spans="8:8">
      <c r="H1992"/>
    </row>
    <row r="1993" spans="8:8">
      <c r="H1993"/>
    </row>
    <row r="1994" spans="8:8">
      <c r="H1994"/>
    </row>
    <row r="1995" spans="8:8">
      <c r="H1995"/>
    </row>
    <row r="1996" spans="8:8">
      <c r="H1996"/>
    </row>
    <row r="1997" spans="8:8">
      <c r="H1997"/>
    </row>
    <row r="1998" spans="8:8">
      <c r="H1998"/>
    </row>
    <row r="1999" spans="8:8">
      <c r="H1999"/>
    </row>
    <row r="2000" spans="8:8">
      <c r="H2000"/>
    </row>
    <row r="2001" spans="8:8">
      <c r="H2001"/>
    </row>
    <row r="2002" spans="8:8">
      <c r="H2002"/>
    </row>
    <row r="2003" spans="8:8">
      <c r="H2003"/>
    </row>
    <row r="2004" spans="8:8">
      <c r="H2004"/>
    </row>
    <row r="2005" spans="8:8">
      <c r="H2005"/>
    </row>
    <row r="2006" spans="8:8">
      <c r="H2006"/>
    </row>
    <row r="2007" spans="8:8">
      <c r="H2007"/>
    </row>
    <row r="2008" spans="8:8">
      <c r="H2008"/>
    </row>
    <row r="2009" spans="8:8">
      <c r="H2009"/>
    </row>
    <row r="2010" spans="8:8">
      <c r="H2010"/>
    </row>
    <row r="2011" spans="8:8">
      <c r="H2011"/>
    </row>
    <row r="2012" spans="8:8">
      <c r="H2012"/>
    </row>
    <row r="2013" spans="8:8">
      <c r="H2013"/>
    </row>
    <row r="2014" spans="8:8">
      <c r="H2014"/>
    </row>
    <row r="2015" spans="8:8">
      <c r="H2015"/>
    </row>
    <row r="2016" spans="8:8">
      <c r="H2016"/>
    </row>
    <row r="2017" spans="8:8">
      <c r="H2017"/>
    </row>
    <row r="2018" spans="8:8">
      <c r="H2018"/>
    </row>
    <row r="2019" spans="8:8">
      <c r="H2019"/>
    </row>
    <row r="2020" spans="8:8">
      <c r="H2020"/>
    </row>
    <row r="2021" spans="8:8">
      <c r="H2021"/>
    </row>
    <row r="2022" spans="8:8">
      <c r="H2022"/>
    </row>
    <row r="2023" spans="8:8">
      <c r="H2023"/>
    </row>
    <row r="2024" spans="8:8">
      <c r="H2024"/>
    </row>
    <row r="2025" spans="8:8">
      <c r="H2025"/>
    </row>
    <row r="2026" spans="8:8">
      <c r="H2026"/>
    </row>
    <row r="2027" spans="8:8">
      <c r="H2027"/>
    </row>
    <row r="2028" spans="8:8">
      <c r="H2028"/>
    </row>
    <row r="2029" spans="8:8">
      <c r="H2029"/>
    </row>
    <row r="2030" spans="8:8">
      <c r="H2030"/>
    </row>
    <row r="2031" spans="8:8">
      <c r="H2031"/>
    </row>
    <row r="2032" spans="8:8">
      <c r="H2032"/>
    </row>
    <row r="2033" spans="8:8">
      <c r="H2033"/>
    </row>
    <row r="2034" spans="8:8">
      <c r="H2034"/>
    </row>
    <row r="2035" spans="8:8">
      <c r="H2035"/>
    </row>
    <row r="2036" spans="8:8">
      <c r="H2036"/>
    </row>
    <row r="2037" spans="8:8">
      <c r="H2037"/>
    </row>
    <row r="2038" spans="8:8">
      <c r="H2038"/>
    </row>
    <row r="2039" spans="8:8">
      <c r="H2039"/>
    </row>
    <row r="2040" spans="8:8">
      <c r="H2040"/>
    </row>
    <row r="2041" spans="8:8">
      <c r="H2041"/>
    </row>
    <row r="2042" spans="8:8">
      <c r="H2042"/>
    </row>
    <row r="2043" spans="8:8">
      <c r="H2043"/>
    </row>
    <row r="2044" spans="8:8">
      <c r="H2044"/>
    </row>
    <row r="2045" spans="8:8">
      <c r="H2045"/>
    </row>
    <row r="2046" spans="8:8">
      <c r="H2046"/>
    </row>
    <row r="2047" spans="8:8">
      <c r="H2047"/>
    </row>
    <row r="2048" spans="8:8">
      <c r="H2048"/>
    </row>
    <row r="2049" spans="8:8">
      <c r="H2049"/>
    </row>
    <row r="2050" spans="8:8">
      <c r="H2050"/>
    </row>
    <row r="2051" spans="8:8">
      <c r="H2051"/>
    </row>
    <row r="2052" spans="8:8">
      <c r="H2052"/>
    </row>
    <row r="2053" spans="8:8">
      <c r="H2053"/>
    </row>
    <row r="2054" spans="8:8">
      <c r="H2054"/>
    </row>
    <row r="2055" spans="8:8">
      <c r="H2055"/>
    </row>
    <row r="2056" spans="8:8">
      <c r="H2056"/>
    </row>
    <row r="2057" spans="8:8">
      <c r="H2057"/>
    </row>
    <row r="2058" spans="8:8">
      <c r="H2058"/>
    </row>
    <row r="2059" spans="8:8">
      <c r="H2059"/>
    </row>
    <row r="2060" spans="8:8">
      <c r="H2060"/>
    </row>
    <row r="2061" spans="8:8">
      <c r="H2061"/>
    </row>
    <row r="2062" spans="8:8">
      <c r="H2062"/>
    </row>
    <row r="2063" spans="8:8">
      <c r="H2063"/>
    </row>
    <row r="2064" spans="8:8">
      <c r="H2064"/>
    </row>
    <row r="2065" spans="8:8">
      <c r="H2065"/>
    </row>
    <row r="2066" spans="8:8">
      <c r="H2066"/>
    </row>
    <row r="2067" spans="8:8">
      <c r="H2067"/>
    </row>
    <row r="2068" spans="8:8">
      <c r="H2068"/>
    </row>
    <row r="2069" spans="8:8">
      <c r="H2069"/>
    </row>
    <row r="2070" spans="8:8">
      <c r="H2070"/>
    </row>
    <row r="2071" spans="8:8">
      <c r="H2071"/>
    </row>
    <row r="2072" spans="8:8">
      <c r="H2072"/>
    </row>
    <row r="2073" spans="8:8">
      <c r="H2073"/>
    </row>
    <row r="2074" spans="8:8">
      <c r="H2074"/>
    </row>
    <row r="2075" spans="8:8">
      <c r="H2075"/>
    </row>
    <row r="2076" spans="8:8">
      <c r="H2076"/>
    </row>
    <row r="2077" spans="8:8">
      <c r="H2077"/>
    </row>
    <row r="2078" spans="8:8">
      <c r="H2078"/>
    </row>
    <row r="2079" spans="8:8">
      <c r="H2079"/>
    </row>
    <row r="2080" spans="8:8">
      <c r="H2080"/>
    </row>
    <row r="2081" spans="8:8">
      <c r="H2081"/>
    </row>
    <row r="2082" spans="8:8">
      <c r="H2082"/>
    </row>
    <row r="2083" spans="8:8">
      <c r="H2083"/>
    </row>
    <row r="2084" spans="8:8">
      <c r="H2084"/>
    </row>
    <row r="2085" spans="8:8">
      <c r="H2085"/>
    </row>
    <row r="2086" spans="8:8">
      <c r="H2086"/>
    </row>
    <row r="2087" spans="8:8">
      <c r="H2087"/>
    </row>
    <row r="2088" spans="8:8">
      <c r="H2088"/>
    </row>
    <row r="2089" spans="8:8">
      <c r="H2089"/>
    </row>
    <row r="2090" spans="8:8">
      <c r="H2090"/>
    </row>
    <row r="2091" spans="8:8">
      <c r="H2091"/>
    </row>
    <row r="2092" spans="8:8">
      <c r="H2092"/>
    </row>
    <row r="2093" spans="8:8">
      <c r="H2093"/>
    </row>
    <row r="2094" spans="8:8">
      <c r="H2094"/>
    </row>
    <row r="2095" spans="8:8">
      <c r="H2095"/>
    </row>
    <row r="2096" spans="8:8">
      <c r="H2096"/>
    </row>
    <row r="2097" spans="8:8">
      <c r="H2097"/>
    </row>
    <row r="2098" spans="8:8">
      <c r="H2098"/>
    </row>
    <row r="2099" spans="8:8">
      <c r="H2099"/>
    </row>
    <row r="2100" spans="8:8">
      <c r="H2100"/>
    </row>
    <row r="2101" spans="8:8">
      <c r="H2101"/>
    </row>
    <row r="2102" spans="8:8">
      <c r="H2102"/>
    </row>
    <row r="2103" spans="8:8">
      <c r="H2103"/>
    </row>
    <row r="2104" spans="8:8">
      <c r="H2104"/>
    </row>
    <row r="2105" spans="8:8">
      <c r="H2105"/>
    </row>
    <row r="2106" spans="8:8">
      <c r="H2106"/>
    </row>
    <row r="2107" spans="8:8">
      <c r="H2107"/>
    </row>
    <row r="2108" spans="8:8">
      <c r="H2108"/>
    </row>
    <row r="2109" spans="8:8">
      <c r="H2109"/>
    </row>
    <row r="2110" spans="8:8">
      <c r="H2110"/>
    </row>
    <row r="2111" spans="8:8">
      <c r="H2111"/>
    </row>
    <row r="2112" spans="8:8">
      <c r="H2112"/>
    </row>
    <row r="2113" spans="8:8">
      <c r="H2113"/>
    </row>
    <row r="2114" spans="8:8">
      <c r="H2114"/>
    </row>
    <row r="2115" spans="8:8">
      <c r="H2115"/>
    </row>
    <row r="2116" spans="8:8">
      <c r="H2116"/>
    </row>
    <row r="2117" spans="8:8">
      <c r="H2117"/>
    </row>
    <row r="2118" spans="8:8">
      <c r="H2118"/>
    </row>
    <row r="2119" spans="8:8">
      <c r="H2119"/>
    </row>
    <row r="2120" spans="8:8">
      <c r="H2120"/>
    </row>
    <row r="2121" spans="8:8">
      <c r="H2121"/>
    </row>
    <row r="2122" spans="8:8">
      <c r="H2122"/>
    </row>
    <row r="2123" spans="8:8">
      <c r="H2123"/>
    </row>
    <row r="2124" spans="8:8">
      <c r="H2124"/>
    </row>
    <row r="2125" spans="8:8">
      <c r="H2125"/>
    </row>
    <row r="2126" spans="8:8">
      <c r="H2126"/>
    </row>
    <row r="2127" spans="8:8">
      <c r="H2127"/>
    </row>
    <row r="2128" spans="8:8">
      <c r="H2128"/>
    </row>
    <row r="2129" spans="8:8">
      <c r="H2129"/>
    </row>
    <row r="2130" spans="8:8">
      <c r="H2130"/>
    </row>
    <row r="2131" spans="8:8">
      <c r="H2131"/>
    </row>
    <row r="2132" spans="8:8">
      <c r="H2132"/>
    </row>
    <row r="2133" spans="8:8">
      <c r="H2133"/>
    </row>
    <row r="2134" spans="8:8">
      <c r="H2134"/>
    </row>
    <row r="2135" spans="8:8">
      <c r="H2135"/>
    </row>
    <row r="2136" spans="8:8">
      <c r="H2136"/>
    </row>
    <row r="2137" spans="8:8">
      <c r="H2137"/>
    </row>
    <row r="2138" spans="8:8">
      <c r="H2138"/>
    </row>
    <row r="2139" spans="8:8">
      <c r="H2139"/>
    </row>
    <row r="2140" spans="8:8">
      <c r="H2140"/>
    </row>
    <row r="2141" spans="8:8">
      <c r="H2141"/>
    </row>
    <row r="2142" spans="8:8">
      <c r="H2142"/>
    </row>
    <row r="2143" spans="8:8">
      <c r="H2143"/>
    </row>
    <row r="2144" spans="8:8">
      <c r="H2144"/>
    </row>
    <row r="2145" spans="8:8">
      <c r="H2145"/>
    </row>
    <row r="2146" spans="8:8">
      <c r="H2146"/>
    </row>
    <row r="2147" spans="8:8">
      <c r="H2147"/>
    </row>
    <row r="2148" spans="8:8">
      <c r="H2148"/>
    </row>
    <row r="2149" spans="8:8">
      <c r="H2149"/>
    </row>
    <row r="2150" spans="8:8">
      <c r="H2150"/>
    </row>
    <row r="2151" spans="8:8">
      <c r="H2151"/>
    </row>
    <row r="2152" spans="8:8">
      <c r="H2152"/>
    </row>
    <row r="2153" spans="8:8">
      <c r="H2153"/>
    </row>
    <row r="2154" spans="8:8">
      <c r="H2154"/>
    </row>
    <row r="2155" spans="8:8">
      <c r="H2155"/>
    </row>
    <row r="2156" spans="8:8">
      <c r="H2156"/>
    </row>
    <row r="2157" spans="8:8">
      <c r="H2157"/>
    </row>
    <row r="2158" spans="8:8">
      <c r="H2158"/>
    </row>
    <row r="2159" spans="8:8">
      <c r="H2159"/>
    </row>
    <row r="2160" spans="8:8">
      <c r="H2160"/>
    </row>
    <row r="2161" spans="8:8">
      <c r="H2161"/>
    </row>
    <row r="2162" spans="8:8">
      <c r="H2162"/>
    </row>
    <row r="2163" spans="8:8">
      <c r="H2163"/>
    </row>
    <row r="2164" spans="8:8">
      <c r="H2164"/>
    </row>
    <row r="2165" spans="8:8">
      <c r="H2165"/>
    </row>
    <row r="2166" spans="8:8">
      <c r="H2166"/>
    </row>
    <row r="2167" spans="8:8">
      <c r="H2167"/>
    </row>
    <row r="2168" spans="8:8">
      <c r="H2168"/>
    </row>
    <row r="2169" spans="8:8">
      <c r="H2169"/>
    </row>
    <row r="2170" spans="8:8">
      <c r="H2170"/>
    </row>
    <row r="2171" spans="8:8">
      <c r="H2171"/>
    </row>
    <row r="2172" spans="8:8">
      <c r="H2172"/>
    </row>
    <row r="2173" spans="8:8">
      <c r="H2173"/>
    </row>
    <row r="2174" spans="8:8">
      <c r="H2174"/>
    </row>
    <row r="2175" spans="8:8">
      <c r="H2175"/>
    </row>
    <row r="2176" spans="8:8">
      <c r="H2176"/>
    </row>
    <row r="2177" spans="8:8">
      <c r="H2177"/>
    </row>
    <row r="2178" spans="8:8">
      <c r="H2178"/>
    </row>
    <row r="2179" spans="8:8">
      <c r="H2179"/>
    </row>
    <row r="2180" spans="8:8">
      <c r="H2180"/>
    </row>
    <row r="2181" spans="8:8">
      <c r="H2181"/>
    </row>
    <row r="2182" spans="8:8">
      <c r="H2182"/>
    </row>
    <row r="2183" spans="8:8">
      <c r="H2183"/>
    </row>
    <row r="2184" spans="8:8">
      <c r="H2184"/>
    </row>
    <row r="2185" spans="8:8">
      <c r="H2185"/>
    </row>
    <row r="2186" spans="8:8">
      <c r="H2186"/>
    </row>
    <row r="2187" spans="8:8">
      <c r="H2187"/>
    </row>
    <row r="2188" spans="8:8">
      <c r="H2188"/>
    </row>
    <row r="2189" spans="8:8">
      <c r="H2189"/>
    </row>
    <row r="2190" spans="8:8">
      <c r="H2190"/>
    </row>
    <row r="2191" spans="8:8">
      <c r="H2191"/>
    </row>
    <row r="2192" spans="8:8">
      <c r="H2192"/>
    </row>
    <row r="2193" spans="8:8">
      <c r="H2193"/>
    </row>
    <row r="2194" spans="8:8">
      <c r="H2194"/>
    </row>
    <row r="2195" spans="8:8">
      <c r="H2195"/>
    </row>
    <row r="2196" spans="8:8">
      <c r="H2196"/>
    </row>
    <row r="2197" spans="8:8">
      <c r="H2197"/>
    </row>
    <row r="2198" spans="8:8">
      <c r="H2198"/>
    </row>
    <row r="2199" spans="8:8">
      <c r="H2199"/>
    </row>
    <row r="2200" spans="8:8">
      <c r="H2200"/>
    </row>
    <row r="2201" spans="8:8">
      <c r="H2201"/>
    </row>
    <row r="2202" spans="8:8">
      <c r="H2202"/>
    </row>
    <row r="2203" spans="8:8">
      <c r="H2203"/>
    </row>
    <row r="2204" spans="8:8">
      <c r="H2204"/>
    </row>
    <row r="2205" spans="8:8">
      <c r="H2205"/>
    </row>
    <row r="2206" spans="8:8">
      <c r="H2206"/>
    </row>
    <row r="2207" spans="8:8">
      <c r="H2207"/>
    </row>
    <row r="2208" spans="8:8">
      <c r="H2208"/>
    </row>
    <row r="2209" spans="8:8">
      <c r="H2209"/>
    </row>
    <row r="2210" spans="8:8">
      <c r="H2210"/>
    </row>
    <row r="2211" spans="8:8">
      <c r="H2211"/>
    </row>
    <row r="2212" spans="8:8">
      <c r="H2212"/>
    </row>
    <row r="2213" spans="8:8">
      <c r="H2213"/>
    </row>
    <row r="2214" spans="8:8">
      <c r="H2214"/>
    </row>
    <row r="2215" spans="8:8">
      <c r="H2215"/>
    </row>
    <row r="2216" spans="8:8">
      <c r="H2216"/>
    </row>
    <row r="2217" spans="8:8">
      <c r="H2217"/>
    </row>
    <row r="2218" spans="8:8">
      <c r="H2218"/>
    </row>
    <row r="2219" spans="8:8">
      <c r="H2219"/>
    </row>
    <row r="2220" spans="8:8">
      <c r="H2220"/>
    </row>
    <row r="2221" spans="8:8">
      <c r="H2221"/>
    </row>
    <row r="2222" spans="8:8">
      <c r="H2222"/>
    </row>
    <row r="2223" spans="8:8">
      <c r="H2223"/>
    </row>
    <row r="2224" spans="8:8">
      <c r="H2224"/>
    </row>
    <row r="2225" spans="8:8">
      <c r="H2225"/>
    </row>
    <row r="2226" spans="8:8">
      <c r="H2226"/>
    </row>
    <row r="2227" spans="8:8">
      <c r="H2227"/>
    </row>
    <row r="2228" spans="8:8">
      <c r="H2228"/>
    </row>
    <row r="2229" spans="8:8">
      <c r="H2229"/>
    </row>
    <row r="2230" spans="8:8">
      <c r="H2230"/>
    </row>
    <row r="2231" spans="8:8">
      <c r="H2231"/>
    </row>
    <row r="2232" spans="8:8">
      <c r="H2232"/>
    </row>
    <row r="2233" spans="8:8">
      <c r="H2233"/>
    </row>
    <row r="2234" spans="8:8">
      <c r="H2234"/>
    </row>
    <row r="2235" spans="8:8">
      <c r="H2235"/>
    </row>
    <row r="2236" spans="8:8">
      <c r="H2236"/>
    </row>
    <row r="2237" spans="8:8">
      <c r="H2237"/>
    </row>
    <row r="2238" spans="8:8">
      <c r="H2238"/>
    </row>
    <row r="2239" spans="8:8">
      <c r="H2239"/>
    </row>
    <row r="2240" spans="8:8">
      <c r="H2240"/>
    </row>
    <row r="2241" spans="8:8">
      <c r="H2241"/>
    </row>
    <row r="2242" spans="8:8">
      <c r="H2242"/>
    </row>
    <row r="2243" spans="8:8">
      <c r="H2243"/>
    </row>
    <row r="2244" spans="8:8">
      <c r="H2244"/>
    </row>
    <row r="2245" spans="8:8">
      <c r="H2245"/>
    </row>
    <row r="2246" spans="8:8">
      <c r="H2246"/>
    </row>
    <row r="2247" spans="8:8">
      <c r="H2247"/>
    </row>
    <row r="2248" spans="8:8">
      <c r="H2248"/>
    </row>
    <row r="2249" spans="8:8">
      <c r="H2249"/>
    </row>
    <row r="2250" spans="8:8">
      <c r="H2250"/>
    </row>
    <row r="2251" spans="8:8">
      <c r="H2251"/>
    </row>
    <row r="2252" spans="8:8">
      <c r="H2252"/>
    </row>
    <row r="2253" spans="8:8">
      <c r="H2253"/>
    </row>
    <row r="2254" spans="8:8">
      <c r="H2254"/>
    </row>
    <row r="2255" spans="8:8">
      <c r="H2255"/>
    </row>
    <row r="2256" spans="8:8">
      <c r="H2256"/>
    </row>
    <row r="2257" spans="8:8">
      <c r="H2257"/>
    </row>
    <row r="2258" spans="8:8">
      <c r="H2258"/>
    </row>
    <row r="2259" spans="8:8">
      <c r="H2259"/>
    </row>
    <row r="2260" spans="8:8">
      <c r="H2260"/>
    </row>
    <row r="2261" spans="8:8">
      <c r="H2261"/>
    </row>
    <row r="2262" spans="8:8">
      <c r="H2262"/>
    </row>
    <row r="2263" spans="8:8">
      <c r="H2263"/>
    </row>
    <row r="2264" spans="8:8">
      <c r="H2264"/>
    </row>
    <row r="2265" spans="8:8">
      <c r="H2265"/>
    </row>
    <row r="2266" spans="8:8">
      <c r="H2266"/>
    </row>
    <row r="2267" spans="8:8">
      <c r="H2267"/>
    </row>
    <row r="2268" spans="8:8">
      <c r="H2268"/>
    </row>
    <row r="2269" spans="8:8">
      <c r="H2269"/>
    </row>
    <row r="2270" spans="8:8">
      <c r="H2270"/>
    </row>
    <row r="2271" spans="8:8">
      <c r="H2271"/>
    </row>
    <row r="2272" spans="8:8">
      <c r="H2272"/>
    </row>
    <row r="2273" spans="8:8">
      <c r="H2273"/>
    </row>
    <row r="2274" spans="8:8">
      <c r="H2274"/>
    </row>
    <row r="2275" spans="8:8">
      <c r="H2275"/>
    </row>
    <row r="2276" spans="8:8">
      <c r="H2276"/>
    </row>
    <row r="2277" spans="8:8">
      <c r="H2277"/>
    </row>
    <row r="2278" spans="8:8">
      <c r="H2278"/>
    </row>
    <row r="2279" spans="8:8">
      <c r="H2279"/>
    </row>
    <row r="2280" spans="8:8">
      <c r="H2280"/>
    </row>
    <row r="2281" spans="8:8">
      <c r="H2281"/>
    </row>
    <row r="2282" spans="8:8">
      <c r="H2282"/>
    </row>
    <row r="2283" spans="8:8">
      <c r="H2283"/>
    </row>
    <row r="2284" spans="8:8">
      <c r="H2284"/>
    </row>
    <row r="2285" spans="8:8">
      <c r="H2285"/>
    </row>
    <row r="2286" spans="8:8">
      <c r="H2286"/>
    </row>
    <row r="2287" spans="8:8">
      <c r="H2287"/>
    </row>
    <row r="2288" spans="8:8">
      <c r="H2288"/>
    </row>
    <row r="2289" spans="8:8">
      <c r="H2289"/>
    </row>
    <row r="2290" spans="8:8">
      <c r="H2290"/>
    </row>
    <row r="2291" spans="8:8">
      <c r="H2291"/>
    </row>
    <row r="2292" spans="8:8">
      <c r="H2292"/>
    </row>
    <row r="2293" spans="8:8">
      <c r="H2293"/>
    </row>
    <row r="2294" spans="8:8">
      <c r="H2294"/>
    </row>
    <row r="2295" spans="8:8">
      <c r="H2295"/>
    </row>
    <row r="2296" spans="8:8">
      <c r="H2296"/>
    </row>
    <row r="2297" spans="8:8">
      <c r="H2297"/>
    </row>
    <row r="2298" spans="8:8">
      <c r="H2298"/>
    </row>
    <row r="2299" spans="8:8">
      <c r="H2299"/>
    </row>
    <row r="2300" spans="8:8">
      <c r="H2300"/>
    </row>
    <row r="2301" spans="8:8">
      <c r="H2301"/>
    </row>
    <row r="2302" spans="8:8">
      <c r="H2302"/>
    </row>
    <row r="2303" spans="8:8">
      <c r="H2303"/>
    </row>
    <row r="2304" spans="8:8">
      <c r="H2304"/>
    </row>
    <row r="2305" spans="8:8">
      <c r="H2305"/>
    </row>
    <row r="2306" spans="8:8">
      <c r="H2306"/>
    </row>
    <row r="2307" spans="8:8">
      <c r="H2307"/>
    </row>
    <row r="2308" spans="8:8">
      <c r="H2308"/>
    </row>
    <row r="2309" spans="8:8">
      <c r="H2309"/>
    </row>
    <row r="2310" spans="8:8">
      <c r="H2310"/>
    </row>
    <row r="2311" spans="8:8">
      <c r="H2311"/>
    </row>
    <row r="2312" spans="8:8">
      <c r="H2312"/>
    </row>
    <row r="2313" spans="8:8">
      <c r="H2313"/>
    </row>
    <row r="2314" spans="8:8">
      <c r="H2314"/>
    </row>
    <row r="2315" spans="8:8">
      <c r="H2315"/>
    </row>
    <row r="2316" spans="8:8">
      <c r="H2316"/>
    </row>
    <row r="2317" spans="8:8">
      <c r="H2317"/>
    </row>
    <row r="2318" spans="8:8">
      <c r="H2318"/>
    </row>
    <row r="2319" spans="8:8">
      <c r="H2319"/>
    </row>
    <row r="2320" spans="8:8">
      <c r="H2320"/>
    </row>
    <row r="2321" spans="8:8">
      <c r="H2321"/>
    </row>
    <row r="2322" spans="8:8">
      <c r="H2322"/>
    </row>
    <row r="2323" spans="8:8">
      <c r="H2323"/>
    </row>
    <row r="2324" spans="8:8">
      <c r="H2324"/>
    </row>
    <row r="2325" spans="8:8">
      <c r="H2325"/>
    </row>
    <row r="2326" spans="8:8">
      <c r="H2326"/>
    </row>
    <row r="2327" spans="8:8">
      <c r="H2327"/>
    </row>
    <row r="2328" spans="8:8">
      <c r="H2328"/>
    </row>
    <row r="2329" spans="8:8">
      <c r="H2329"/>
    </row>
    <row r="2330" spans="8:8">
      <c r="H2330"/>
    </row>
    <row r="2331" spans="8:8">
      <c r="H2331"/>
    </row>
    <row r="2332" spans="8:8">
      <c r="H2332"/>
    </row>
    <row r="2333" spans="8:8">
      <c r="H2333"/>
    </row>
    <row r="2334" spans="8:8">
      <c r="H2334"/>
    </row>
    <row r="2335" spans="8:8">
      <c r="H2335"/>
    </row>
    <row r="2336" spans="8:8">
      <c r="H2336"/>
    </row>
    <row r="2337" spans="8:8">
      <c r="H2337"/>
    </row>
    <row r="2338" spans="8:8">
      <c r="H2338"/>
    </row>
    <row r="2339" spans="8:8">
      <c r="H2339"/>
    </row>
    <row r="2340" spans="8:8">
      <c r="H2340"/>
    </row>
    <row r="2341" spans="8:8">
      <c r="H2341"/>
    </row>
    <row r="2342" spans="8:8">
      <c r="H2342"/>
    </row>
    <row r="2343" spans="8:8">
      <c r="H2343"/>
    </row>
    <row r="2344" spans="8:8">
      <c r="H2344"/>
    </row>
    <row r="2345" spans="8:8">
      <c r="H2345"/>
    </row>
    <row r="2346" spans="8:8">
      <c r="H2346"/>
    </row>
    <row r="2347" spans="8:8">
      <c r="H2347"/>
    </row>
    <row r="2348" spans="8:8">
      <c r="H2348"/>
    </row>
    <row r="2349" spans="8:8">
      <c r="H2349"/>
    </row>
    <row r="2350" spans="8:8">
      <c r="H2350"/>
    </row>
    <row r="2351" spans="8:8">
      <c r="H2351"/>
    </row>
    <row r="2352" spans="8:8">
      <c r="H2352"/>
    </row>
    <row r="2353" spans="8:8">
      <c r="H2353"/>
    </row>
    <row r="2354" spans="8:8">
      <c r="H2354"/>
    </row>
    <row r="2355" spans="8:8">
      <c r="H2355"/>
    </row>
    <row r="2356" spans="8:8">
      <c r="H2356"/>
    </row>
    <row r="2357" spans="8:8">
      <c r="H2357"/>
    </row>
    <row r="2358" spans="8:8">
      <c r="H2358"/>
    </row>
    <row r="2359" spans="8:8">
      <c r="H2359"/>
    </row>
    <row r="2360" spans="8:8">
      <c r="H2360"/>
    </row>
    <row r="2361" spans="8:8">
      <c r="H2361"/>
    </row>
    <row r="2362" spans="8:8">
      <c r="H2362"/>
    </row>
    <row r="2363" spans="8:8">
      <c r="H2363"/>
    </row>
    <row r="2364" spans="8:8">
      <c r="H2364"/>
    </row>
    <row r="2365" spans="8:8">
      <c r="H2365"/>
    </row>
    <row r="2366" spans="8:8">
      <c r="H2366"/>
    </row>
    <row r="2367" spans="8:8">
      <c r="H2367"/>
    </row>
    <row r="2368" spans="8:8">
      <c r="H2368"/>
    </row>
    <row r="2369" spans="8:8">
      <c r="H2369"/>
    </row>
    <row r="2370" spans="8:8">
      <c r="H2370"/>
    </row>
    <row r="2371" spans="8:8">
      <c r="H2371"/>
    </row>
    <row r="2372" spans="8:8">
      <c r="H2372"/>
    </row>
    <row r="2373" spans="8:8">
      <c r="H2373"/>
    </row>
    <row r="2374" spans="8:8">
      <c r="H2374"/>
    </row>
    <row r="2375" spans="8:8">
      <c r="H2375"/>
    </row>
    <row r="2376" spans="8:8">
      <c r="H2376"/>
    </row>
    <row r="2377" spans="8:8">
      <c r="H2377"/>
    </row>
    <row r="2378" spans="8:8">
      <c r="H2378"/>
    </row>
    <row r="2379" spans="8:8">
      <c r="H2379"/>
    </row>
    <row r="2380" spans="8:8">
      <c r="H2380"/>
    </row>
  </sheetData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0C29-31E1-3E46-B6B7-83D944E71A74}">
  <dimension ref="A1:H218"/>
  <sheetViews>
    <sheetView zoomScale="120" zoomScaleNormal="120" workbookViewId="0">
      <selection activeCell="H2" sqref="H2"/>
    </sheetView>
  </sheetViews>
  <sheetFormatPr baseColWidth="10" defaultRowHeight="13"/>
  <cols>
    <col min="1" max="1" width="21.33203125" customWidth="1"/>
    <col min="2" max="2" width="37.83203125" customWidth="1"/>
    <col min="3" max="3" width="33.83203125" customWidth="1"/>
    <col min="4" max="4" width="38" customWidth="1"/>
    <col min="5" max="5" width="24" customWidth="1"/>
  </cols>
  <sheetData>
    <row r="1" spans="1:8" ht="17" customHeight="1">
      <c r="A1" s="83" t="s">
        <v>58</v>
      </c>
      <c r="B1" s="36" t="s">
        <v>1678</v>
      </c>
      <c r="C1" s="82" t="s">
        <v>1331</v>
      </c>
      <c r="D1" s="82" t="s">
        <v>1332</v>
      </c>
      <c r="E1" s="83" t="s">
        <v>1448</v>
      </c>
    </row>
    <row r="2" spans="1:8" ht="15">
      <c r="A2" s="2" t="s">
        <v>1547</v>
      </c>
      <c r="B2" s="36" t="s">
        <v>1449</v>
      </c>
      <c r="C2" s="79" t="s">
        <v>1144</v>
      </c>
      <c r="D2" s="79" t="s">
        <v>1254</v>
      </c>
      <c r="E2" s="79" t="s">
        <v>1340</v>
      </c>
      <c r="H2" s="85" t="e" cm="1">
        <f t="array" aca="1" ref="H2" ca="1">OFFSET($B$1,0,0,COUNTIF($B:$B,"program_revenues"),1)</f>
        <v>#REF!</v>
      </c>
    </row>
    <row r="3" spans="1:8" ht="15">
      <c r="A3" s="2" t="s">
        <v>1547</v>
      </c>
      <c r="B3" s="36" t="s">
        <v>1450</v>
      </c>
      <c r="C3" s="79" t="s">
        <v>1145</v>
      </c>
      <c r="D3" s="79" t="s">
        <v>1255</v>
      </c>
      <c r="E3" s="79" t="s">
        <v>1341</v>
      </c>
    </row>
    <row r="4" spans="1:8" ht="15">
      <c r="A4" s="2" t="s">
        <v>1547</v>
      </c>
      <c r="B4" s="36" t="s">
        <v>1451</v>
      </c>
      <c r="C4" s="79" t="s">
        <v>1146</v>
      </c>
      <c r="D4" s="79" t="s">
        <v>1256</v>
      </c>
      <c r="E4" s="79" t="s">
        <v>1342</v>
      </c>
    </row>
    <row r="5" spans="1:8" ht="15">
      <c r="A5" s="2" t="s">
        <v>1547</v>
      </c>
      <c r="B5" s="36" t="s">
        <v>1452</v>
      </c>
      <c r="C5" s="79" t="s">
        <v>1147</v>
      </c>
      <c r="D5" s="79" t="s">
        <v>1257</v>
      </c>
      <c r="E5" s="79" t="s">
        <v>1343</v>
      </c>
    </row>
    <row r="6" spans="1:8" ht="15">
      <c r="A6" s="2" t="s">
        <v>1547</v>
      </c>
      <c r="B6" s="36" t="s">
        <v>1453</v>
      </c>
      <c r="C6" s="79" t="s">
        <v>1148</v>
      </c>
      <c r="D6" s="79" t="s">
        <v>1258</v>
      </c>
      <c r="E6" s="79" t="s">
        <v>1344</v>
      </c>
    </row>
    <row r="7" spans="1:8" ht="15">
      <c r="A7" s="2" t="s">
        <v>1547</v>
      </c>
      <c r="B7" s="36" t="s">
        <v>1454</v>
      </c>
      <c r="C7" s="79" t="s">
        <v>1149</v>
      </c>
      <c r="D7" s="79" t="s">
        <v>1259</v>
      </c>
      <c r="E7" s="79" t="s">
        <v>1345</v>
      </c>
    </row>
    <row r="8" spans="1:8" ht="15">
      <c r="A8" s="2" t="s">
        <v>1547</v>
      </c>
      <c r="B8" s="36" t="s">
        <v>1455</v>
      </c>
      <c r="C8" s="79" t="s">
        <v>1150</v>
      </c>
      <c r="D8" s="79" t="s">
        <v>1260</v>
      </c>
      <c r="E8" s="79" t="s">
        <v>1347</v>
      </c>
    </row>
    <row r="9" spans="1:8" ht="15">
      <c r="A9" s="2" t="s">
        <v>1547</v>
      </c>
      <c r="B9" s="36" t="s">
        <v>1456</v>
      </c>
      <c r="C9" s="79" t="s">
        <v>1151</v>
      </c>
      <c r="D9" s="79" t="s">
        <v>1261</v>
      </c>
      <c r="E9" s="79" t="s">
        <v>1348</v>
      </c>
    </row>
    <row r="10" spans="1:8" ht="15">
      <c r="A10" s="2" t="s">
        <v>1547</v>
      </c>
      <c r="B10" s="36" t="s">
        <v>1457</v>
      </c>
      <c r="C10" s="79" t="s">
        <v>1152</v>
      </c>
      <c r="D10" s="79" t="s">
        <v>1262</v>
      </c>
      <c r="E10" s="79" t="s">
        <v>1349</v>
      </c>
    </row>
    <row r="11" spans="1:8" ht="15">
      <c r="A11" s="2" t="s">
        <v>1547</v>
      </c>
      <c r="B11" s="36" t="s">
        <v>1458</v>
      </c>
      <c r="C11" s="79" t="s">
        <v>1153</v>
      </c>
      <c r="D11" s="79" t="s">
        <v>1263</v>
      </c>
      <c r="E11" s="79" t="s">
        <v>1350</v>
      </c>
    </row>
    <row r="12" spans="1:8" ht="15">
      <c r="A12" s="2" t="s">
        <v>1547</v>
      </c>
      <c r="B12" s="36" t="s">
        <v>1459</v>
      </c>
      <c r="C12" s="79" t="s">
        <v>1154</v>
      </c>
      <c r="D12" s="79" t="s">
        <v>1264</v>
      </c>
      <c r="E12" s="79" t="s">
        <v>1351</v>
      </c>
    </row>
    <row r="13" spans="1:8" ht="15">
      <c r="A13" s="2" t="s">
        <v>1547</v>
      </c>
      <c r="B13" s="36" t="s">
        <v>1460</v>
      </c>
      <c r="C13" s="79" t="s">
        <v>1155</v>
      </c>
      <c r="D13" s="79" t="s">
        <v>1265</v>
      </c>
      <c r="E13" s="79" t="s">
        <v>1352</v>
      </c>
    </row>
    <row r="14" spans="1:8" ht="15">
      <c r="A14" s="2" t="s">
        <v>1547</v>
      </c>
      <c r="B14" s="36" t="s">
        <v>1461</v>
      </c>
      <c r="C14" s="79" t="s">
        <v>1156</v>
      </c>
      <c r="D14" s="79" t="s">
        <v>1266</v>
      </c>
      <c r="E14" s="79" t="s">
        <v>1353</v>
      </c>
    </row>
    <row r="15" spans="1:8" ht="15">
      <c r="A15" s="2" t="s">
        <v>1547</v>
      </c>
      <c r="B15" s="36" t="s">
        <v>1462</v>
      </c>
      <c r="C15" s="79" t="s">
        <v>1157</v>
      </c>
      <c r="D15" s="79" t="s">
        <v>1267</v>
      </c>
      <c r="E15" s="79" t="s">
        <v>1354</v>
      </c>
    </row>
    <row r="16" spans="1:8" ht="15">
      <c r="A16" s="2" t="s">
        <v>1547</v>
      </c>
      <c r="B16" s="36" t="s">
        <v>1463</v>
      </c>
      <c r="C16" s="79" t="s">
        <v>1158</v>
      </c>
      <c r="D16" s="79" t="s">
        <v>1268</v>
      </c>
      <c r="E16" s="79" t="s">
        <v>1355</v>
      </c>
    </row>
    <row r="17" spans="1:5" ht="15">
      <c r="A17" s="2" t="s">
        <v>1547</v>
      </c>
      <c r="B17" s="36" t="s">
        <v>1464</v>
      </c>
      <c r="C17" s="79" t="s">
        <v>1159</v>
      </c>
      <c r="D17" s="79" t="s">
        <v>1269</v>
      </c>
      <c r="E17" s="79" t="s">
        <v>1356</v>
      </c>
    </row>
    <row r="18" spans="1:5" ht="15">
      <c r="A18" s="2" t="s">
        <v>1547</v>
      </c>
      <c r="B18" s="36" t="s">
        <v>1465</v>
      </c>
      <c r="C18" s="79" t="s">
        <v>1160</v>
      </c>
      <c r="D18" s="79" t="s">
        <v>1270</v>
      </c>
      <c r="E18" s="79" t="s">
        <v>1357</v>
      </c>
    </row>
    <row r="19" spans="1:5" ht="15">
      <c r="A19" s="2" t="s">
        <v>1547</v>
      </c>
      <c r="B19" s="36" t="s">
        <v>1466</v>
      </c>
      <c r="C19" s="79" t="s">
        <v>1161</v>
      </c>
      <c r="D19" s="79" t="s">
        <v>1271</v>
      </c>
      <c r="E19" s="79" t="s">
        <v>1358</v>
      </c>
    </row>
    <row r="20" spans="1:5" ht="15">
      <c r="A20" s="2" t="s">
        <v>1547</v>
      </c>
      <c r="B20" s="36" t="s">
        <v>1467</v>
      </c>
      <c r="C20" s="79" t="s">
        <v>1162</v>
      </c>
      <c r="D20" s="79" t="s">
        <v>1272</v>
      </c>
      <c r="E20" s="79" t="s">
        <v>1359</v>
      </c>
    </row>
    <row r="21" spans="1:5" ht="15">
      <c r="A21" s="2" t="s">
        <v>1547</v>
      </c>
      <c r="B21" s="36" t="s">
        <v>1468</v>
      </c>
      <c r="C21" s="79" t="s">
        <v>1163</v>
      </c>
      <c r="D21" s="79" t="s">
        <v>1273</v>
      </c>
      <c r="E21" s="79" t="s">
        <v>1360</v>
      </c>
    </row>
    <row r="22" spans="1:5" ht="15">
      <c r="A22" s="2" t="s">
        <v>1547</v>
      </c>
      <c r="B22" s="36" t="s">
        <v>1469</v>
      </c>
      <c r="C22" s="79" t="s">
        <v>1164</v>
      </c>
      <c r="D22" s="79" t="s">
        <v>1274</v>
      </c>
      <c r="E22" s="79" t="s">
        <v>1361</v>
      </c>
    </row>
    <row r="23" spans="1:5" ht="15">
      <c r="A23" s="2" t="s">
        <v>1547</v>
      </c>
      <c r="B23" s="36" t="s">
        <v>1470</v>
      </c>
      <c r="C23" s="79" t="s">
        <v>1165</v>
      </c>
      <c r="D23" s="79" t="s">
        <v>1275</v>
      </c>
      <c r="E23" s="79" t="s">
        <v>1362</v>
      </c>
    </row>
    <row r="24" spans="1:5" ht="15">
      <c r="A24" s="2" t="s">
        <v>1547</v>
      </c>
      <c r="B24" s="36" t="s">
        <v>1471</v>
      </c>
      <c r="C24" s="79" t="s">
        <v>1166</v>
      </c>
      <c r="D24" s="79" t="s">
        <v>1276</v>
      </c>
      <c r="E24" s="79" t="s">
        <v>1363</v>
      </c>
    </row>
    <row r="25" spans="1:5" ht="15">
      <c r="A25" s="2" t="s">
        <v>1547</v>
      </c>
      <c r="B25" s="36" t="s">
        <v>1472</v>
      </c>
      <c r="C25" s="79" t="s">
        <v>1167</v>
      </c>
      <c r="D25" s="79" t="s">
        <v>1277</v>
      </c>
      <c r="E25" s="79" t="s">
        <v>1364</v>
      </c>
    </row>
    <row r="26" spans="1:5" ht="15">
      <c r="A26" s="2" t="s">
        <v>1547</v>
      </c>
      <c r="B26" s="36" t="s">
        <v>1473</v>
      </c>
      <c r="C26" s="79" t="s">
        <v>1168</v>
      </c>
      <c r="D26" s="79" t="s">
        <v>1278</v>
      </c>
      <c r="E26" s="79" t="s">
        <v>1365</v>
      </c>
    </row>
    <row r="27" spans="1:5" ht="15">
      <c r="A27" s="2" t="s">
        <v>1547</v>
      </c>
      <c r="B27" s="36" t="s">
        <v>1474</v>
      </c>
      <c r="C27" s="79" t="s">
        <v>1169</v>
      </c>
      <c r="D27" s="79" t="s">
        <v>1279</v>
      </c>
      <c r="E27" s="79" t="s">
        <v>1366</v>
      </c>
    </row>
    <row r="28" spans="1:5" ht="15">
      <c r="A28" s="2" t="s">
        <v>1547</v>
      </c>
      <c r="B28" s="36" t="s">
        <v>1475</v>
      </c>
      <c r="C28" s="79" t="s">
        <v>1170</v>
      </c>
      <c r="D28" s="79" t="s">
        <v>1280</v>
      </c>
      <c r="E28" s="79" t="s">
        <v>1367</v>
      </c>
    </row>
    <row r="29" spans="1:5" ht="15">
      <c r="A29" s="2" t="s">
        <v>1547</v>
      </c>
      <c r="B29" s="36" t="s">
        <v>1476</v>
      </c>
      <c r="C29" s="79" t="s">
        <v>1171</v>
      </c>
      <c r="D29" s="79" t="s">
        <v>1281</v>
      </c>
      <c r="E29" s="79" t="s">
        <v>1368</v>
      </c>
    </row>
    <row r="30" spans="1:5" ht="15">
      <c r="A30" s="2" t="s">
        <v>1547</v>
      </c>
      <c r="B30" s="36" t="s">
        <v>1477</v>
      </c>
      <c r="C30" s="79" t="s">
        <v>1172</v>
      </c>
      <c r="D30" s="79" t="s">
        <v>1282</v>
      </c>
      <c r="E30" s="79" t="s">
        <v>1369</v>
      </c>
    </row>
    <row r="31" spans="1:5" ht="15">
      <c r="A31" s="2" t="s">
        <v>1547</v>
      </c>
      <c r="B31" s="36" t="s">
        <v>1478</v>
      </c>
      <c r="C31" s="79" t="s">
        <v>1173</v>
      </c>
      <c r="D31" s="79" t="s">
        <v>1283</v>
      </c>
      <c r="E31" s="79" t="s">
        <v>1370</v>
      </c>
    </row>
    <row r="32" spans="1:5" ht="15">
      <c r="A32" s="2" t="s">
        <v>1547</v>
      </c>
      <c r="B32" s="36" t="s">
        <v>1479</v>
      </c>
      <c r="C32" s="79" t="s">
        <v>1174</v>
      </c>
      <c r="D32" s="79" t="s">
        <v>1284</v>
      </c>
      <c r="E32" s="79" t="s">
        <v>1371</v>
      </c>
    </row>
    <row r="33" spans="1:5" ht="15">
      <c r="A33" s="2" t="s">
        <v>1547</v>
      </c>
      <c r="B33" s="36" t="s">
        <v>1480</v>
      </c>
      <c r="C33" s="79" t="s">
        <v>1175</v>
      </c>
      <c r="D33" s="79" t="s">
        <v>1285</v>
      </c>
      <c r="E33" s="79" t="s">
        <v>1372</v>
      </c>
    </row>
    <row r="34" spans="1:5" ht="15">
      <c r="A34" s="2" t="s">
        <v>1547</v>
      </c>
      <c r="B34" s="36" t="s">
        <v>1481</v>
      </c>
      <c r="C34" s="79" t="s">
        <v>1176</v>
      </c>
      <c r="D34" s="79" t="s">
        <v>1286</v>
      </c>
      <c r="E34" s="79" t="s">
        <v>1373</v>
      </c>
    </row>
    <row r="35" spans="1:5" ht="15">
      <c r="A35" s="2" t="s">
        <v>1547</v>
      </c>
      <c r="B35" s="36" t="s">
        <v>1482</v>
      </c>
      <c r="C35" s="79" t="s">
        <v>1177</v>
      </c>
      <c r="D35" s="79" t="s">
        <v>1287</v>
      </c>
      <c r="E35" s="79" t="s">
        <v>1374</v>
      </c>
    </row>
    <row r="36" spans="1:5" ht="15">
      <c r="A36" s="2" t="s">
        <v>1547</v>
      </c>
      <c r="B36" s="36" t="s">
        <v>1178</v>
      </c>
      <c r="C36" s="79" t="s">
        <v>1179</v>
      </c>
      <c r="D36" s="79" t="s">
        <v>1288</v>
      </c>
      <c r="E36" s="79" t="s">
        <v>1375</v>
      </c>
    </row>
    <row r="37" spans="1:5" ht="15">
      <c r="A37" s="2" t="s">
        <v>1547</v>
      </c>
      <c r="B37" s="36" t="s">
        <v>1483</v>
      </c>
      <c r="C37" s="79" t="s">
        <v>1180</v>
      </c>
      <c r="D37" s="79" t="s">
        <v>1289</v>
      </c>
      <c r="E37" s="79" t="s">
        <v>1376</v>
      </c>
    </row>
    <row r="38" spans="1:5" ht="15">
      <c r="A38" s="2" t="s">
        <v>1547</v>
      </c>
      <c r="B38" s="36" t="s">
        <v>1484</v>
      </c>
      <c r="C38" s="79" t="s">
        <v>1181</v>
      </c>
      <c r="D38" s="79" t="s">
        <v>1298</v>
      </c>
      <c r="E38" s="79" t="s">
        <v>1415</v>
      </c>
    </row>
    <row r="39" spans="1:5" ht="15">
      <c r="A39" s="2" t="s">
        <v>1547</v>
      </c>
      <c r="B39" s="36" t="s">
        <v>1485</v>
      </c>
      <c r="C39" s="79" t="s">
        <v>1182</v>
      </c>
      <c r="D39" s="79" t="s">
        <v>1291</v>
      </c>
      <c r="E39" s="79" t="s">
        <v>1378</v>
      </c>
    </row>
    <row r="40" spans="1:5" ht="15">
      <c r="A40" s="2" t="s">
        <v>1547</v>
      </c>
      <c r="B40" s="36" t="s">
        <v>1486</v>
      </c>
      <c r="C40" s="79" t="s">
        <v>1183</v>
      </c>
      <c r="D40" s="79" t="s">
        <v>1292</v>
      </c>
      <c r="E40" s="79" t="s">
        <v>1379</v>
      </c>
    </row>
    <row r="41" spans="1:5" ht="15">
      <c r="A41" s="2" t="s">
        <v>1547</v>
      </c>
      <c r="B41" s="36" t="s">
        <v>1487</v>
      </c>
      <c r="C41" s="79" t="s">
        <v>1184</v>
      </c>
      <c r="D41" s="79" t="s">
        <v>1293</v>
      </c>
      <c r="E41" s="79" t="s">
        <v>1380</v>
      </c>
    </row>
    <row r="42" spans="1:5" ht="15">
      <c r="A42" s="2" t="s">
        <v>1547</v>
      </c>
      <c r="B42" s="36" t="s">
        <v>1488</v>
      </c>
      <c r="C42" s="79" t="s">
        <v>1185</v>
      </c>
      <c r="D42" s="79" t="s">
        <v>1290</v>
      </c>
      <c r="E42" s="79" t="s">
        <v>1377</v>
      </c>
    </row>
    <row r="43" spans="1:5" ht="15">
      <c r="A43" s="2" t="s">
        <v>1547</v>
      </c>
      <c r="B43" s="36" t="s">
        <v>1489</v>
      </c>
      <c r="C43" s="79" t="s">
        <v>1186</v>
      </c>
      <c r="D43" s="79" t="s">
        <v>1294</v>
      </c>
      <c r="E43" s="79" t="s">
        <v>1381</v>
      </c>
    </row>
    <row r="44" spans="1:5" ht="15">
      <c r="A44" s="2" t="s">
        <v>1547</v>
      </c>
      <c r="B44" s="36" t="s">
        <v>1490</v>
      </c>
      <c r="C44" s="79" t="s">
        <v>1187</v>
      </c>
      <c r="D44" s="79" t="s">
        <v>1295</v>
      </c>
      <c r="E44" s="79" t="s">
        <v>1382</v>
      </c>
    </row>
    <row r="45" spans="1:5" ht="15">
      <c r="A45" s="2" t="s">
        <v>1547</v>
      </c>
      <c r="B45" s="36" t="s">
        <v>1491</v>
      </c>
      <c r="C45" s="79" t="s">
        <v>1188</v>
      </c>
      <c r="D45" s="79" t="s">
        <v>1296</v>
      </c>
      <c r="E45" s="79" t="s">
        <v>1383</v>
      </c>
    </row>
    <row r="46" spans="1:5" ht="15">
      <c r="A46" s="2" t="s">
        <v>1547</v>
      </c>
      <c r="B46" s="36" t="s">
        <v>1492</v>
      </c>
      <c r="C46" s="79" t="s">
        <v>1189</v>
      </c>
      <c r="D46" s="36"/>
      <c r="E46" s="79" t="s">
        <v>1384</v>
      </c>
    </row>
    <row r="47" spans="1:5" ht="15">
      <c r="A47" s="2" t="s">
        <v>1547</v>
      </c>
      <c r="B47" s="36" t="s">
        <v>1493</v>
      </c>
      <c r="C47" s="79" t="s">
        <v>1190</v>
      </c>
      <c r="D47" s="36"/>
      <c r="E47" s="79" t="s">
        <v>1385</v>
      </c>
    </row>
    <row r="48" spans="1:5" ht="15">
      <c r="A48" s="2" t="s">
        <v>1547</v>
      </c>
      <c r="B48" s="36" t="s">
        <v>1494</v>
      </c>
      <c r="C48" s="79" t="s">
        <v>1191</v>
      </c>
      <c r="D48" s="36"/>
      <c r="E48" s="79" t="s">
        <v>1386</v>
      </c>
    </row>
    <row r="49" spans="1:5" ht="15">
      <c r="A49" s="2" t="s">
        <v>1547</v>
      </c>
      <c r="B49" s="36" t="s">
        <v>1495</v>
      </c>
      <c r="C49" s="79" t="s">
        <v>1192</v>
      </c>
      <c r="D49" s="36"/>
      <c r="E49" s="79" t="s">
        <v>1387</v>
      </c>
    </row>
    <row r="50" spans="1:5" ht="15">
      <c r="A50" s="2" t="s">
        <v>1547</v>
      </c>
      <c r="B50" s="36" t="s">
        <v>1496</v>
      </c>
      <c r="C50" s="79" t="s">
        <v>1193</v>
      </c>
      <c r="D50" s="36"/>
      <c r="E50" s="79" t="s">
        <v>1388</v>
      </c>
    </row>
    <row r="51" spans="1:5" ht="15">
      <c r="A51" s="2" t="s">
        <v>1547</v>
      </c>
      <c r="B51" s="36" t="s">
        <v>1497</v>
      </c>
      <c r="C51" s="79" t="s">
        <v>1194</v>
      </c>
      <c r="D51" s="36"/>
      <c r="E51" s="79" t="s">
        <v>1389</v>
      </c>
    </row>
    <row r="52" spans="1:5" ht="15">
      <c r="A52" s="2" t="s">
        <v>1547</v>
      </c>
      <c r="B52" s="36" t="s">
        <v>1498</v>
      </c>
      <c r="C52" s="79" t="s">
        <v>1195</v>
      </c>
      <c r="D52" s="36"/>
      <c r="E52" s="79" t="s">
        <v>1390</v>
      </c>
    </row>
    <row r="53" spans="1:5" ht="15">
      <c r="A53" s="2" t="s">
        <v>1547</v>
      </c>
      <c r="B53" s="36" t="s">
        <v>1499</v>
      </c>
      <c r="C53" s="79" t="s">
        <v>1196</v>
      </c>
      <c r="D53" s="36"/>
      <c r="E53" s="79" t="s">
        <v>1391</v>
      </c>
    </row>
    <row r="54" spans="1:5" ht="15">
      <c r="A54" s="2" t="s">
        <v>1547</v>
      </c>
      <c r="B54" s="36" t="s">
        <v>1500</v>
      </c>
      <c r="C54" s="79" t="s">
        <v>1197</v>
      </c>
      <c r="D54" s="36"/>
      <c r="E54" s="79" t="s">
        <v>1392</v>
      </c>
    </row>
    <row r="55" spans="1:5" ht="15">
      <c r="A55" s="2" t="s">
        <v>1547</v>
      </c>
      <c r="B55" s="36" t="s">
        <v>1501</v>
      </c>
      <c r="C55" s="79" t="s">
        <v>1198</v>
      </c>
      <c r="D55" s="36"/>
      <c r="E55" s="79" t="s">
        <v>1393</v>
      </c>
    </row>
    <row r="56" spans="1:5" ht="15">
      <c r="A56" s="2" t="s">
        <v>1547</v>
      </c>
      <c r="B56" s="36" t="s">
        <v>1502</v>
      </c>
      <c r="C56" s="79" t="s">
        <v>1199</v>
      </c>
      <c r="D56" s="36"/>
      <c r="E56" s="79" t="s">
        <v>1394</v>
      </c>
    </row>
    <row r="57" spans="1:5" ht="15">
      <c r="A57" s="2" t="s">
        <v>1547</v>
      </c>
      <c r="B57" s="36" t="s">
        <v>1503</v>
      </c>
      <c r="C57" s="79" t="s">
        <v>1200</v>
      </c>
      <c r="D57" s="36"/>
      <c r="E57" s="79" t="s">
        <v>1395</v>
      </c>
    </row>
    <row r="58" spans="1:5" ht="15">
      <c r="A58" s="2" t="s">
        <v>1547</v>
      </c>
      <c r="B58" s="36" t="s">
        <v>1504</v>
      </c>
      <c r="C58" s="79" t="s">
        <v>1201</v>
      </c>
      <c r="D58" s="36"/>
      <c r="E58" s="79" t="s">
        <v>1396</v>
      </c>
    </row>
    <row r="59" spans="1:5" ht="15">
      <c r="A59" s="2" t="s">
        <v>1547</v>
      </c>
      <c r="B59" s="36" t="s">
        <v>1505</v>
      </c>
      <c r="C59" s="79" t="s">
        <v>1202</v>
      </c>
      <c r="D59" s="36"/>
      <c r="E59" s="79" t="s">
        <v>1397</v>
      </c>
    </row>
    <row r="60" spans="1:5" ht="15">
      <c r="A60" s="2" t="s">
        <v>1547</v>
      </c>
      <c r="B60" s="36" t="s">
        <v>1506</v>
      </c>
      <c r="C60" s="79" t="s">
        <v>1203</v>
      </c>
      <c r="D60" s="36"/>
      <c r="E60" s="79" t="s">
        <v>1398</v>
      </c>
    </row>
    <row r="61" spans="1:5" ht="15">
      <c r="A61" s="2" t="s">
        <v>1547</v>
      </c>
      <c r="B61" s="36" t="s">
        <v>1507</v>
      </c>
      <c r="C61" s="79" t="s">
        <v>1204</v>
      </c>
      <c r="D61" s="36"/>
      <c r="E61" s="79" t="s">
        <v>1399</v>
      </c>
    </row>
    <row r="62" spans="1:5" ht="15">
      <c r="A62" s="2" t="s">
        <v>1547</v>
      </c>
      <c r="B62" s="36" t="s">
        <v>1508</v>
      </c>
      <c r="C62" s="79" t="s">
        <v>1205</v>
      </c>
      <c r="D62" s="36"/>
      <c r="E62" s="79" t="s">
        <v>1400</v>
      </c>
    </row>
    <row r="63" spans="1:5" ht="15">
      <c r="A63" s="2" t="s">
        <v>1547</v>
      </c>
      <c r="B63" s="36" t="s">
        <v>1509</v>
      </c>
      <c r="C63" s="79" t="s">
        <v>1206</v>
      </c>
      <c r="D63" s="36"/>
      <c r="E63" s="79" t="s">
        <v>1401</v>
      </c>
    </row>
    <row r="64" spans="1:5" ht="15">
      <c r="A64" s="2" t="s">
        <v>1547</v>
      </c>
      <c r="B64" s="36" t="s">
        <v>1510</v>
      </c>
      <c r="C64" s="79" t="s">
        <v>1207</v>
      </c>
      <c r="D64" s="36"/>
      <c r="E64" s="79" t="s">
        <v>1402</v>
      </c>
    </row>
    <row r="65" spans="1:5" ht="15">
      <c r="A65" s="2" t="s">
        <v>1547</v>
      </c>
      <c r="B65" s="36" t="s">
        <v>1511</v>
      </c>
      <c r="C65" s="79" t="s">
        <v>1208</v>
      </c>
      <c r="D65" s="36"/>
      <c r="E65" s="79" t="s">
        <v>1403</v>
      </c>
    </row>
    <row r="66" spans="1:5" ht="15">
      <c r="A66" s="2" t="s">
        <v>1547</v>
      </c>
      <c r="B66" s="36" t="s">
        <v>1119</v>
      </c>
      <c r="C66" s="79" t="s">
        <v>1209</v>
      </c>
      <c r="D66" s="36"/>
      <c r="E66" s="79" t="s">
        <v>1404</v>
      </c>
    </row>
    <row r="67" spans="1:5" ht="15">
      <c r="A67" s="2" t="s">
        <v>1547</v>
      </c>
      <c r="B67" s="36" t="s">
        <v>1512</v>
      </c>
      <c r="C67" s="79" t="s">
        <v>1211</v>
      </c>
      <c r="D67" s="36"/>
      <c r="E67" s="79" t="s">
        <v>1405</v>
      </c>
    </row>
    <row r="68" spans="1:5" ht="15">
      <c r="A68" s="2" t="s">
        <v>1547</v>
      </c>
      <c r="B68" s="36" t="s">
        <v>1513</v>
      </c>
      <c r="C68" s="79" t="s">
        <v>1213</v>
      </c>
      <c r="D68" s="36"/>
      <c r="E68" s="79" t="s">
        <v>1406</v>
      </c>
    </row>
    <row r="69" spans="1:5" ht="15">
      <c r="A69" s="2" t="s">
        <v>1547</v>
      </c>
      <c r="B69" s="36" t="s">
        <v>1514</v>
      </c>
      <c r="C69" s="79" t="s">
        <v>1215</v>
      </c>
      <c r="D69" s="36"/>
      <c r="E69" s="79" t="s">
        <v>1407</v>
      </c>
    </row>
    <row r="70" spans="1:5" ht="15">
      <c r="A70" s="2" t="s">
        <v>1547</v>
      </c>
      <c r="B70" s="36" t="s">
        <v>1515</v>
      </c>
      <c r="C70" s="79" t="s">
        <v>1217</v>
      </c>
      <c r="D70" s="36"/>
      <c r="E70" s="79" t="s">
        <v>1408</v>
      </c>
    </row>
    <row r="71" spans="1:5" ht="15">
      <c r="A71" s="2" t="s">
        <v>1547</v>
      </c>
      <c r="B71" s="36" t="s">
        <v>1218</v>
      </c>
      <c r="C71" s="79" t="s">
        <v>1219</v>
      </c>
      <c r="D71" s="36"/>
      <c r="E71" s="79" t="s">
        <v>1409</v>
      </c>
    </row>
    <row r="72" spans="1:5" ht="15">
      <c r="A72" s="2" t="s">
        <v>1547</v>
      </c>
      <c r="B72" s="36" t="s">
        <v>1516</v>
      </c>
      <c r="C72" s="79" t="s">
        <v>1221</v>
      </c>
      <c r="D72" s="36"/>
      <c r="E72" s="79" t="s">
        <v>1410</v>
      </c>
    </row>
    <row r="73" spans="1:5" ht="15">
      <c r="A73" s="2" t="s">
        <v>1547</v>
      </c>
      <c r="B73" s="36" t="s">
        <v>1517</v>
      </c>
      <c r="C73" s="79" t="s">
        <v>1223</v>
      </c>
      <c r="D73" s="36"/>
      <c r="E73" s="79" t="s">
        <v>1411</v>
      </c>
    </row>
    <row r="74" spans="1:5" ht="15">
      <c r="A74" s="2" t="s">
        <v>1547</v>
      </c>
      <c r="B74" s="36" t="s">
        <v>1518</v>
      </c>
      <c r="C74" s="79" t="s">
        <v>1225</v>
      </c>
      <c r="D74" s="36"/>
      <c r="E74" s="79" t="s">
        <v>1412</v>
      </c>
    </row>
    <row r="75" spans="1:5" ht="15">
      <c r="A75" s="2" t="s">
        <v>1547</v>
      </c>
      <c r="B75" s="36" t="s">
        <v>1519</v>
      </c>
      <c r="C75" s="79" t="s">
        <v>1227</v>
      </c>
      <c r="D75" s="36"/>
      <c r="E75" s="79" t="s">
        <v>1413</v>
      </c>
    </row>
    <row r="76" spans="1:5" ht="15">
      <c r="A76" s="2" t="s">
        <v>1547</v>
      </c>
      <c r="B76" s="36" t="s">
        <v>1520</v>
      </c>
      <c r="C76" s="79" t="s">
        <v>1228</v>
      </c>
      <c r="D76" s="79" t="s">
        <v>1299</v>
      </c>
      <c r="E76" s="79" t="s">
        <v>1416</v>
      </c>
    </row>
    <row r="77" spans="1:5" ht="15">
      <c r="A77" s="2" t="s">
        <v>1547</v>
      </c>
      <c r="B77" s="36" t="s">
        <v>1521</v>
      </c>
      <c r="C77" s="79" t="s">
        <v>1229</v>
      </c>
      <c r="D77" s="79" t="s">
        <v>1303</v>
      </c>
      <c r="E77" s="79" t="s">
        <v>1420</v>
      </c>
    </row>
    <row r="78" spans="1:5" ht="15">
      <c r="A78" s="2" t="s">
        <v>1547</v>
      </c>
      <c r="B78" s="36" t="s">
        <v>1522</v>
      </c>
      <c r="C78" s="79" t="s">
        <v>1230</v>
      </c>
      <c r="D78" s="79" t="s">
        <v>1304</v>
      </c>
      <c r="E78" s="79" t="s">
        <v>1421</v>
      </c>
    </row>
    <row r="79" spans="1:5" ht="15">
      <c r="A79" s="2" t="s">
        <v>1547</v>
      </c>
      <c r="B79" s="36" t="s">
        <v>1523</v>
      </c>
      <c r="C79" s="79" t="s">
        <v>1231</v>
      </c>
      <c r="D79" s="79" t="s">
        <v>1300</v>
      </c>
      <c r="E79" s="79" t="s">
        <v>1417</v>
      </c>
    </row>
    <row r="80" spans="1:5" ht="15">
      <c r="A80" s="2" t="s">
        <v>1547</v>
      </c>
      <c r="B80" s="36" t="s">
        <v>1524</v>
      </c>
      <c r="C80" s="79" t="s">
        <v>1232</v>
      </c>
      <c r="D80" s="79" t="s">
        <v>1302</v>
      </c>
      <c r="E80" s="79" t="s">
        <v>1419</v>
      </c>
    </row>
    <row r="81" spans="1:5" ht="15">
      <c r="A81" s="2" t="s">
        <v>1547</v>
      </c>
      <c r="B81" s="36" t="s">
        <v>1525</v>
      </c>
      <c r="C81" s="79" t="s">
        <v>1233</v>
      </c>
      <c r="D81" s="79" t="s">
        <v>1305</v>
      </c>
      <c r="E81" s="79" t="s">
        <v>1422</v>
      </c>
    </row>
    <row r="82" spans="1:5" ht="15">
      <c r="A82" s="2" t="s">
        <v>1547</v>
      </c>
      <c r="B82" s="36" t="s">
        <v>1526</v>
      </c>
      <c r="C82" s="79" t="s">
        <v>1234</v>
      </c>
      <c r="D82" s="79" t="s">
        <v>1306</v>
      </c>
      <c r="E82" s="79" t="s">
        <v>1423</v>
      </c>
    </row>
    <row r="83" spans="1:5" ht="15">
      <c r="A83" s="2" t="s">
        <v>1547</v>
      </c>
      <c r="B83" s="36" t="s">
        <v>1527</v>
      </c>
      <c r="C83" s="79" t="s">
        <v>1235</v>
      </c>
      <c r="D83" s="79" t="s">
        <v>1307</v>
      </c>
      <c r="E83" s="79" t="s">
        <v>1424</v>
      </c>
    </row>
    <row r="84" spans="1:5" ht="15">
      <c r="A84" s="2" t="s">
        <v>1547</v>
      </c>
      <c r="B84" s="36" t="s">
        <v>1528</v>
      </c>
      <c r="C84" s="79" t="s">
        <v>1236</v>
      </c>
      <c r="D84" s="79" t="s">
        <v>1308</v>
      </c>
      <c r="E84" s="79" t="s">
        <v>1425</v>
      </c>
    </row>
    <row r="85" spans="1:5" ht="15">
      <c r="A85" s="2" t="s">
        <v>1547</v>
      </c>
      <c r="B85" s="36" t="s">
        <v>1529</v>
      </c>
      <c r="C85" s="79" t="s">
        <v>1237</v>
      </c>
      <c r="D85" s="79" t="s">
        <v>1309</v>
      </c>
      <c r="E85" s="79" t="s">
        <v>1426</v>
      </c>
    </row>
    <row r="86" spans="1:5" ht="15">
      <c r="A86" s="2" t="s">
        <v>1547</v>
      </c>
      <c r="B86" s="36" t="s">
        <v>1530</v>
      </c>
      <c r="C86" s="79" t="s">
        <v>1238</v>
      </c>
      <c r="D86" s="79" t="s">
        <v>1310</v>
      </c>
      <c r="E86" s="79" t="s">
        <v>1427</v>
      </c>
    </row>
    <row r="87" spans="1:5" ht="15">
      <c r="A87" s="2" t="s">
        <v>1547</v>
      </c>
      <c r="B87" s="36" t="s">
        <v>1531</v>
      </c>
      <c r="C87" s="79" t="s">
        <v>1239</v>
      </c>
      <c r="D87" s="79" t="s">
        <v>1311</v>
      </c>
      <c r="E87" s="79" t="s">
        <v>1428</v>
      </c>
    </row>
    <row r="88" spans="1:5" ht="15">
      <c r="A88" s="2" t="s">
        <v>1547</v>
      </c>
      <c r="B88" s="36" t="s">
        <v>1532</v>
      </c>
      <c r="C88" s="79" t="s">
        <v>1240</v>
      </c>
      <c r="D88" s="79" t="s">
        <v>1312</v>
      </c>
      <c r="E88" s="79" t="s">
        <v>1429</v>
      </c>
    </row>
    <row r="89" spans="1:5" ht="15">
      <c r="A89" s="2" t="s">
        <v>1547</v>
      </c>
      <c r="B89" s="36" t="s">
        <v>1533</v>
      </c>
      <c r="C89" s="79" t="s">
        <v>1241</v>
      </c>
      <c r="D89" s="79" t="s">
        <v>1314</v>
      </c>
      <c r="E89" s="79" t="s">
        <v>1430</v>
      </c>
    </row>
    <row r="90" spans="1:5" ht="15">
      <c r="A90" s="2" t="s">
        <v>1547</v>
      </c>
      <c r="B90" s="36" t="s">
        <v>1534</v>
      </c>
      <c r="C90" s="79" t="s">
        <v>1242</v>
      </c>
      <c r="D90" s="79" t="s">
        <v>1315</v>
      </c>
      <c r="E90" s="79" t="s">
        <v>1431</v>
      </c>
    </row>
    <row r="91" spans="1:5" ht="15">
      <c r="A91" s="2" t="s">
        <v>1547</v>
      </c>
      <c r="B91" s="36" t="s">
        <v>1535</v>
      </c>
      <c r="C91" s="79" t="s">
        <v>1243</v>
      </c>
      <c r="D91" s="79" t="s">
        <v>1316</v>
      </c>
      <c r="E91" s="79" t="s">
        <v>1432</v>
      </c>
    </row>
    <row r="92" spans="1:5" ht="15">
      <c r="A92" s="2" t="s">
        <v>1547</v>
      </c>
      <c r="B92" s="36" t="s">
        <v>1536</v>
      </c>
      <c r="C92" s="79" t="s">
        <v>1244</v>
      </c>
      <c r="D92" s="79" t="s">
        <v>1317</v>
      </c>
      <c r="E92" s="79" t="s">
        <v>1433</v>
      </c>
    </row>
    <row r="93" spans="1:5" ht="15">
      <c r="A93" s="2" t="s">
        <v>1547</v>
      </c>
      <c r="B93" s="36" t="s">
        <v>1537</v>
      </c>
      <c r="C93" s="79" t="s">
        <v>1245</v>
      </c>
      <c r="D93" s="79" t="s">
        <v>1318</v>
      </c>
      <c r="E93" s="79" t="s">
        <v>1434</v>
      </c>
    </row>
    <row r="94" spans="1:5" ht="15">
      <c r="A94" s="2" t="s">
        <v>1547</v>
      </c>
      <c r="B94" s="36" t="s">
        <v>1538</v>
      </c>
      <c r="C94" s="79" t="s">
        <v>1246</v>
      </c>
      <c r="D94" s="79" t="s">
        <v>1319</v>
      </c>
      <c r="E94" s="79" t="s">
        <v>1435</v>
      </c>
    </row>
    <row r="95" spans="1:5" ht="15">
      <c r="A95" s="2" t="s">
        <v>1547</v>
      </c>
      <c r="B95" s="36" t="s">
        <v>1539</v>
      </c>
      <c r="C95" s="79" t="s">
        <v>1247</v>
      </c>
      <c r="D95" s="79" t="s">
        <v>1320</v>
      </c>
      <c r="E95" s="79" t="s">
        <v>1436</v>
      </c>
    </row>
    <row r="96" spans="1:5" ht="15">
      <c r="A96" s="2" t="s">
        <v>1547</v>
      </c>
      <c r="B96" s="36" t="s">
        <v>1540</v>
      </c>
      <c r="C96" s="79" t="s">
        <v>1248</v>
      </c>
      <c r="D96" s="79" t="s">
        <v>1321</v>
      </c>
      <c r="E96" s="79" t="s">
        <v>1437</v>
      </c>
    </row>
    <row r="97" spans="1:5" ht="15">
      <c r="A97" s="2" t="s">
        <v>1547</v>
      </c>
      <c r="B97" s="36" t="s">
        <v>1541</v>
      </c>
      <c r="C97" s="79" t="s">
        <v>1249</v>
      </c>
      <c r="D97" s="79" t="s">
        <v>1322</v>
      </c>
      <c r="E97" s="79" t="s">
        <v>1438</v>
      </c>
    </row>
    <row r="98" spans="1:5" ht="15">
      <c r="A98" s="2" t="s">
        <v>1547</v>
      </c>
      <c r="B98" s="36" t="s">
        <v>1250</v>
      </c>
      <c r="C98" s="79" t="s">
        <v>1251</v>
      </c>
      <c r="D98" s="36"/>
      <c r="E98" s="79" t="s">
        <v>1439</v>
      </c>
    </row>
    <row r="99" spans="1:5" ht="15">
      <c r="A99" s="2" t="s">
        <v>1547</v>
      </c>
      <c r="B99" s="36" t="s">
        <v>1542</v>
      </c>
      <c r="C99" s="79" t="s">
        <v>1252</v>
      </c>
      <c r="D99" s="79" t="s">
        <v>1330</v>
      </c>
      <c r="E99" s="79" t="s">
        <v>1446</v>
      </c>
    </row>
    <row r="100" spans="1:5" ht="15">
      <c r="A100" s="2" t="s">
        <v>1547</v>
      </c>
      <c r="B100" s="36" t="s">
        <v>1130</v>
      </c>
      <c r="C100" s="79" t="s">
        <v>1253</v>
      </c>
      <c r="D100" s="79" t="s">
        <v>1118</v>
      </c>
      <c r="E100" s="79" t="s">
        <v>1447</v>
      </c>
    </row>
    <row r="101" spans="1:5" ht="15">
      <c r="A101" s="2" t="s">
        <v>1547</v>
      </c>
      <c r="B101" s="36" t="s">
        <v>1543</v>
      </c>
      <c r="C101" s="36"/>
      <c r="D101" s="79" t="s">
        <v>1313</v>
      </c>
      <c r="E101" s="81"/>
    </row>
    <row r="102" spans="1:5" ht="15">
      <c r="A102" s="2" t="s">
        <v>1547</v>
      </c>
      <c r="B102" s="36" t="s">
        <v>1544</v>
      </c>
      <c r="C102" s="36"/>
      <c r="D102" s="79" t="s">
        <v>1297</v>
      </c>
      <c r="E102" s="79" t="s">
        <v>1414</v>
      </c>
    </row>
    <row r="103" spans="1:5" ht="15">
      <c r="A103" s="2" t="s">
        <v>1547</v>
      </c>
      <c r="B103" s="36" t="s">
        <v>1545</v>
      </c>
      <c r="C103" s="36"/>
      <c r="D103" s="79" t="s">
        <v>1301</v>
      </c>
      <c r="E103" s="79" t="s">
        <v>1418</v>
      </c>
    </row>
    <row r="104" spans="1:5" ht="15">
      <c r="A104" s="2" t="s">
        <v>1547</v>
      </c>
      <c r="B104" s="36" t="s">
        <v>1333</v>
      </c>
      <c r="C104" s="36"/>
      <c r="D104" s="79" t="s">
        <v>1323</v>
      </c>
      <c r="E104" s="79" t="s">
        <v>1440</v>
      </c>
    </row>
    <row r="105" spans="1:5" ht="15">
      <c r="A105" s="2" t="s">
        <v>1547</v>
      </c>
      <c r="B105" s="36" t="s">
        <v>1334</v>
      </c>
      <c r="C105" s="36"/>
      <c r="D105" s="79" t="s">
        <v>1324</v>
      </c>
      <c r="E105" s="81"/>
    </row>
    <row r="106" spans="1:5" ht="15">
      <c r="A106" s="2" t="s">
        <v>1547</v>
      </c>
      <c r="B106" s="36" t="s">
        <v>1335</v>
      </c>
      <c r="C106" s="36"/>
      <c r="D106" s="79" t="s">
        <v>1325</v>
      </c>
      <c r="E106" s="79" t="s">
        <v>1441</v>
      </c>
    </row>
    <row r="107" spans="1:5" ht="15">
      <c r="A107" s="2" t="s">
        <v>1547</v>
      </c>
      <c r="B107" s="36" t="s">
        <v>1336</v>
      </c>
      <c r="C107" s="36"/>
      <c r="D107" s="79" t="s">
        <v>1326</v>
      </c>
      <c r="E107" s="79" t="s">
        <v>1442</v>
      </c>
    </row>
    <row r="108" spans="1:5" ht="15">
      <c r="A108" s="2" t="s">
        <v>1547</v>
      </c>
      <c r="B108" s="36" t="s">
        <v>1337</v>
      </c>
      <c r="C108" s="36"/>
      <c r="D108" s="79" t="s">
        <v>1327</v>
      </c>
      <c r="E108" s="79" t="s">
        <v>1443</v>
      </c>
    </row>
    <row r="109" spans="1:5" ht="15">
      <c r="A109" s="2" t="s">
        <v>1547</v>
      </c>
      <c r="B109" s="36" t="s">
        <v>1338</v>
      </c>
      <c r="C109" s="36"/>
      <c r="D109" s="79" t="s">
        <v>1328</v>
      </c>
      <c r="E109" s="79" t="s">
        <v>1444</v>
      </c>
    </row>
    <row r="110" spans="1:5" ht="15">
      <c r="A110" s="2" t="s">
        <v>1547</v>
      </c>
      <c r="B110" s="36" t="s">
        <v>1339</v>
      </c>
      <c r="C110" s="36"/>
      <c r="D110" s="79" t="s">
        <v>1329</v>
      </c>
      <c r="E110" s="79" t="s">
        <v>1445</v>
      </c>
    </row>
    <row r="111" spans="1:5" ht="15">
      <c r="A111" s="2"/>
      <c r="B111" t="s">
        <v>1546</v>
      </c>
      <c r="E111" s="80" t="s">
        <v>1346</v>
      </c>
    </row>
    <row r="112" spans="1:5" ht="15">
      <c r="A112" s="2" t="s">
        <v>1548</v>
      </c>
      <c r="B112" s="79" t="s">
        <v>1682</v>
      </c>
      <c r="C112" s="79" t="s">
        <v>1549</v>
      </c>
    </row>
    <row r="113" spans="1:3" ht="15">
      <c r="A113" s="2" t="s">
        <v>1548</v>
      </c>
      <c r="B113" s="79" t="s">
        <v>1683</v>
      </c>
      <c r="C113" s="79" t="s">
        <v>1550</v>
      </c>
    </row>
    <row r="114" spans="1:3" ht="15">
      <c r="A114" s="2" t="s">
        <v>1548</v>
      </c>
      <c r="B114" s="79" t="s">
        <v>1684</v>
      </c>
      <c r="C114" s="79" t="s">
        <v>1551</v>
      </c>
    </row>
    <row r="115" spans="1:3" ht="15">
      <c r="A115" s="2" t="s">
        <v>1548</v>
      </c>
      <c r="B115" s="79" t="s">
        <v>1685</v>
      </c>
      <c r="C115" s="79" t="s">
        <v>1552</v>
      </c>
    </row>
    <row r="116" spans="1:3" ht="15">
      <c r="A116" s="2" t="s">
        <v>1548</v>
      </c>
      <c r="B116" s="79" t="s">
        <v>1686</v>
      </c>
      <c r="C116" s="79" t="s">
        <v>1553</v>
      </c>
    </row>
    <row r="117" spans="1:3" ht="15">
      <c r="A117" s="2" t="s">
        <v>1548</v>
      </c>
      <c r="B117" s="79" t="s">
        <v>1687</v>
      </c>
      <c r="C117" s="79" t="s">
        <v>1554</v>
      </c>
    </row>
    <row r="118" spans="1:3" ht="15">
      <c r="A118" s="2" t="s">
        <v>1548</v>
      </c>
      <c r="B118" s="79" t="s">
        <v>1688</v>
      </c>
      <c r="C118" s="79" t="s">
        <v>1555</v>
      </c>
    </row>
    <row r="119" spans="1:3" ht="15">
      <c r="A119" s="2" t="s">
        <v>1548</v>
      </c>
      <c r="B119" s="79" t="s">
        <v>1689</v>
      </c>
      <c r="C119" s="79" t="s">
        <v>1556</v>
      </c>
    </row>
    <row r="120" spans="1:3" ht="15">
      <c r="A120" s="2" t="s">
        <v>1548</v>
      </c>
      <c r="B120" s="79" t="s">
        <v>1690</v>
      </c>
      <c r="C120" s="79" t="s">
        <v>1557</v>
      </c>
    </row>
    <row r="121" spans="1:3" ht="15">
      <c r="A121" s="2" t="s">
        <v>1548</v>
      </c>
      <c r="B121" s="79" t="s">
        <v>1691</v>
      </c>
      <c r="C121" s="79" t="s">
        <v>1558</v>
      </c>
    </row>
    <row r="122" spans="1:3" ht="15">
      <c r="A122" s="2" t="s">
        <v>1548</v>
      </c>
      <c r="B122" s="79" t="s">
        <v>1692</v>
      </c>
      <c r="C122" s="79" t="s">
        <v>1559</v>
      </c>
    </row>
    <row r="123" spans="1:3" ht="15">
      <c r="A123" s="2" t="s">
        <v>1548</v>
      </c>
      <c r="B123" s="79" t="s">
        <v>1693</v>
      </c>
      <c r="C123" s="79" t="s">
        <v>1560</v>
      </c>
    </row>
    <row r="124" spans="1:3" ht="15">
      <c r="A124" s="2" t="s">
        <v>1548</v>
      </c>
      <c r="B124" s="79" t="s">
        <v>1694</v>
      </c>
      <c r="C124" s="79" t="s">
        <v>1561</v>
      </c>
    </row>
    <row r="125" spans="1:3" ht="15">
      <c r="A125" s="2" t="s">
        <v>1548</v>
      </c>
      <c r="B125" s="79" t="s">
        <v>1695</v>
      </c>
      <c r="C125" s="79" t="s">
        <v>1562</v>
      </c>
    </row>
    <row r="126" spans="1:3" ht="15">
      <c r="A126" s="2" t="s">
        <v>1548</v>
      </c>
      <c r="B126" s="79" t="s">
        <v>1696</v>
      </c>
      <c r="C126" s="79" t="s">
        <v>1563</v>
      </c>
    </row>
    <row r="127" spans="1:3" ht="15">
      <c r="A127" s="2" t="s">
        <v>1548</v>
      </c>
      <c r="B127" s="79" t="s">
        <v>1697</v>
      </c>
      <c r="C127" s="79" t="s">
        <v>1564</v>
      </c>
    </row>
    <row r="128" spans="1:3" ht="15">
      <c r="A128" s="2" t="s">
        <v>1548</v>
      </c>
      <c r="B128" s="79" t="s">
        <v>1698</v>
      </c>
      <c r="C128" s="79" t="s">
        <v>1565</v>
      </c>
    </row>
    <row r="129" spans="1:3" ht="15">
      <c r="A129" s="2" t="s">
        <v>1548</v>
      </c>
      <c r="B129" s="79" t="s">
        <v>1699</v>
      </c>
      <c r="C129" s="79" t="s">
        <v>1566</v>
      </c>
    </row>
    <row r="130" spans="1:3" ht="15">
      <c r="A130" s="2" t="s">
        <v>1548</v>
      </c>
      <c r="B130" s="79" t="s">
        <v>1700</v>
      </c>
      <c r="C130" s="79" t="s">
        <v>1567</v>
      </c>
    </row>
    <row r="131" spans="1:3" ht="15">
      <c r="A131" s="2" t="s">
        <v>1548</v>
      </c>
      <c r="B131" s="79" t="s">
        <v>1701</v>
      </c>
      <c r="C131" s="79" t="s">
        <v>1568</v>
      </c>
    </row>
    <row r="132" spans="1:3" ht="15">
      <c r="A132" s="2" t="s">
        <v>1548</v>
      </c>
      <c r="B132" s="79" t="s">
        <v>1702</v>
      </c>
      <c r="C132" s="79" t="s">
        <v>1569</v>
      </c>
    </row>
    <row r="133" spans="1:3" ht="15">
      <c r="A133" s="2" t="s">
        <v>1548</v>
      </c>
      <c r="B133" s="79" t="s">
        <v>1703</v>
      </c>
      <c r="C133" s="79" t="s">
        <v>1570</v>
      </c>
    </row>
    <row r="134" spans="1:3" ht="15">
      <c r="A134" s="2" t="s">
        <v>1548</v>
      </c>
      <c r="B134" s="79" t="s">
        <v>1704</v>
      </c>
      <c r="C134" s="79" t="s">
        <v>1571</v>
      </c>
    </row>
    <row r="135" spans="1:3" ht="15">
      <c r="A135" s="2" t="s">
        <v>1548</v>
      </c>
      <c r="B135" s="79" t="s">
        <v>1705</v>
      </c>
      <c r="C135" s="79" t="s">
        <v>1572</v>
      </c>
    </row>
    <row r="136" spans="1:3" ht="15">
      <c r="A136" s="2" t="s">
        <v>1548</v>
      </c>
      <c r="B136" s="79" t="s">
        <v>1706</v>
      </c>
      <c r="C136" s="79" t="s">
        <v>1573</v>
      </c>
    </row>
    <row r="137" spans="1:3" ht="15">
      <c r="A137" s="2" t="s">
        <v>1548</v>
      </c>
      <c r="B137" s="79" t="s">
        <v>1707</v>
      </c>
      <c r="C137" s="79" t="s">
        <v>1574</v>
      </c>
    </row>
    <row r="138" spans="1:3" ht="15">
      <c r="A138" s="2" t="s">
        <v>1548</v>
      </c>
      <c r="B138" s="79" t="s">
        <v>1708</v>
      </c>
      <c r="C138" s="79" t="s">
        <v>1575</v>
      </c>
    </row>
    <row r="139" spans="1:3" ht="15">
      <c r="A139" s="2" t="s">
        <v>1548</v>
      </c>
      <c r="B139" s="79" t="s">
        <v>1709</v>
      </c>
      <c r="C139" s="79" t="s">
        <v>1576</v>
      </c>
    </row>
    <row r="140" spans="1:3" ht="15">
      <c r="A140" s="2" t="s">
        <v>1548</v>
      </c>
      <c r="B140" s="79" t="s">
        <v>1710</v>
      </c>
      <c r="C140" s="79" t="s">
        <v>1577</v>
      </c>
    </row>
    <row r="141" spans="1:3" ht="15">
      <c r="A141" s="2" t="s">
        <v>1548</v>
      </c>
      <c r="B141" s="79" t="s">
        <v>1711</v>
      </c>
      <c r="C141" s="79" t="s">
        <v>1578</v>
      </c>
    </row>
    <row r="142" spans="1:3" ht="15">
      <c r="A142" s="2" t="s">
        <v>1548</v>
      </c>
      <c r="B142" s="79" t="s">
        <v>1712</v>
      </c>
      <c r="C142" s="79" t="s">
        <v>1579</v>
      </c>
    </row>
    <row r="143" spans="1:3" ht="15">
      <c r="A143" s="2" t="s">
        <v>1548</v>
      </c>
      <c r="B143" s="79" t="s">
        <v>1685</v>
      </c>
      <c r="C143" s="79" t="s">
        <v>1552</v>
      </c>
    </row>
    <row r="144" spans="1:3" ht="15">
      <c r="A144" s="2" t="s">
        <v>1548</v>
      </c>
      <c r="B144" s="79" t="s">
        <v>1713</v>
      </c>
      <c r="C144" s="79" t="s">
        <v>1580</v>
      </c>
    </row>
    <row r="145" spans="1:3" ht="15">
      <c r="A145" s="2" t="s">
        <v>1548</v>
      </c>
      <c r="B145" s="79" t="s">
        <v>1714</v>
      </c>
      <c r="C145" s="79" t="s">
        <v>1581</v>
      </c>
    </row>
    <row r="146" spans="1:3" ht="15">
      <c r="A146" s="2" t="s">
        <v>1548</v>
      </c>
      <c r="B146" s="79" t="s">
        <v>1715</v>
      </c>
      <c r="C146" s="79" t="s">
        <v>1582</v>
      </c>
    </row>
    <row r="147" spans="1:3" ht="15">
      <c r="A147" s="2" t="s">
        <v>1548</v>
      </c>
      <c r="B147" s="79" t="s">
        <v>1716</v>
      </c>
      <c r="C147" s="79" t="s">
        <v>1583</v>
      </c>
    </row>
    <row r="148" spans="1:3" ht="15">
      <c r="A148" s="2" t="s">
        <v>1548</v>
      </c>
      <c r="B148" s="79" t="s">
        <v>1584</v>
      </c>
      <c r="C148" s="79" t="s">
        <v>1585</v>
      </c>
    </row>
    <row r="149" spans="1:3" ht="15">
      <c r="A149" s="2" t="s">
        <v>1548</v>
      </c>
      <c r="B149" s="79" t="s">
        <v>1586</v>
      </c>
      <c r="C149" s="79" t="s">
        <v>1587</v>
      </c>
    </row>
    <row r="150" spans="1:3" ht="15">
      <c r="A150" s="2" t="s">
        <v>1548</v>
      </c>
      <c r="B150" s="79" t="s">
        <v>1717</v>
      </c>
      <c r="C150" s="79" t="s">
        <v>1588</v>
      </c>
    </row>
    <row r="151" spans="1:3" ht="15">
      <c r="A151" s="2" t="s">
        <v>1548</v>
      </c>
      <c r="B151" s="79" t="s">
        <v>1718</v>
      </c>
      <c r="C151" s="79" t="s">
        <v>1589</v>
      </c>
    </row>
    <row r="152" spans="1:3" ht="15">
      <c r="A152" s="2" t="s">
        <v>1548</v>
      </c>
      <c r="B152" s="79" t="s">
        <v>1719</v>
      </c>
      <c r="C152" s="79" t="s">
        <v>1590</v>
      </c>
    </row>
    <row r="153" spans="1:3" ht="15">
      <c r="A153" s="2" t="s">
        <v>1548</v>
      </c>
      <c r="B153" s="79" t="s">
        <v>1591</v>
      </c>
      <c r="C153" s="79" t="s">
        <v>1592</v>
      </c>
    </row>
    <row r="154" spans="1:3" ht="15">
      <c r="A154" s="2" t="s">
        <v>1548</v>
      </c>
      <c r="B154" s="79" t="s">
        <v>1720</v>
      </c>
      <c r="C154" s="79" t="s">
        <v>1593</v>
      </c>
    </row>
    <row r="155" spans="1:3" ht="15">
      <c r="A155" s="2" t="s">
        <v>1548</v>
      </c>
      <c r="B155" s="79" t="s">
        <v>1721</v>
      </c>
      <c r="C155" s="79" t="s">
        <v>1594</v>
      </c>
    </row>
    <row r="156" spans="1:3" ht="15">
      <c r="A156" s="2" t="s">
        <v>1548</v>
      </c>
      <c r="B156" s="79" t="s">
        <v>1722</v>
      </c>
      <c r="C156" s="79" t="s">
        <v>1595</v>
      </c>
    </row>
    <row r="157" spans="1:3" ht="15">
      <c r="A157" s="2" t="s">
        <v>1548</v>
      </c>
      <c r="B157" s="79" t="s">
        <v>1723</v>
      </c>
      <c r="C157" s="79" t="s">
        <v>1596</v>
      </c>
    </row>
    <row r="158" spans="1:3" ht="15">
      <c r="A158" s="2" t="s">
        <v>1548</v>
      </c>
      <c r="B158" s="79" t="s">
        <v>1597</v>
      </c>
      <c r="C158" s="79" t="s">
        <v>1598</v>
      </c>
    </row>
    <row r="159" spans="1:3" ht="15">
      <c r="A159" s="2" t="s">
        <v>1548</v>
      </c>
      <c r="B159" s="79" t="s">
        <v>1724</v>
      </c>
      <c r="C159" s="79" t="s">
        <v>1599</v>
      </c>
    </row>
    <row r="160" spans="1:3" ht="15">
      <c r="A160" s="2" t="s">
        <v>1548</v>
      </c>
      <c r="B160" s="79" t="s">
        <v>1600</v>
      </c>
      <c r="C160" s="79" t="s">
        <v>1601</v>
      </c>
    </row>
    <row r="161" spans="1:3" ht="15">
      <c r="A161" s="2" t="s">
        <v>1548</v>
      </c>
      <c r="B161" s="79" t="s">
        <v>1725</v>
      </c>
      <c r="C161" s="79" t="s">
        <v>1602</v>
      </c>
    </row>
    <row r="162" spans="1:3" ht="15">
      <c r="A162" s="2" t="s">
        <v>1548</v>
      </c>
      <c r="B162" s="79" t="s">
        <v>1726</v>
      </c>
      <c r="C162" s="79" t="s">
        <v>1603</v>
      </c>
    </row>
    <row r="163" spans="1:3" ht="15">
      <c r="A163" s="2" t="s">
        <v>1548</v>
      </c>
      <c r="B163" s="79" t="s">
        <v>1220</v>
      </c>
      <c r="C163" s="79" t="s">
        <v>1221</v>
      </c>
    </row>
    <row r="164" spans="1:3" ht="15">
      <c r="A164" s="2" t="s">
        <v>1548</v>
      </c>
      <c r="B164" s="79" t="s">
        <v>1222</v>
      </c>
      <c r="C164" s="79" t="s">
        <v>1223</v>
      </c>
    </row>
    <row r="165" spans="1:3" ht="15">
      <c r="A165" s="2" t="s">
        <v>1548</v>
      </c>
      <c r="B165" s="79" t="s">
        <v>1224</v>
      </c>
      <c r="C165" s="79" t="s">
        <v>1225</v>
      </c>
    </row>
    <row r="166" spans="1:3" ht="15">
      <c r="A166" s="2" t="s">
        <v>1548</v>
      </c>
      <c r="B166" s="79" t="s">
        <v>1226</v>
      </c>
      <c r="C166" s="79" t="s">
        <v>1227</v>
      </c>
    </row>
    <row r="167" spans="1:3" ht="15">
      <c r="A167" s="2" t="s">
        <v>1548</v>
      </c>
      <c r="B167" s="79" t="s">
        <v>1210</v>
      </c>
      <c r="C167" s="79" t="s">
        <v>1211</v>
      </c>
    </row>
    <row r="168" spans="1:3" ht="15">
      <c r="A168" s="2" t="s">
        <v>1548</v>
      </c>
      <c r="B168" s="79" t="s">
        <v>1212</v>
      </c>
      <c r="C168" s="79" t="s">
        <v>1213</v>
      </c>
    </row>
    <row r="169" spans="1:3" ht="15">
      <c r="A169" s="2" t="s">
        <v>1548</v>
      </c>
      <c r="B169" s="79" t="s">
        <v>1214</v>
      </c>
      <c r="C169" s="79" t="s">
        <v>1215</v>
      </c>
    </row>
    <row r="170" spans="1:3" ht="15">
      <c r="A170" s="2" t="s">
        <v>1548</v>
      </c>
      <c r="B170" s="79" t="s">
        <v>1216</v>
      </c>
      <c r="C170" s="79" t="s">
        <v>1217</v>
      </c>
    </row>
    <row r="171" spans="1:3" ht="15">
      <c r="A171" s="2" t="s">
        <v>1548</v>
      </c>
      <c r="B171" s="79" t="s">
        <v>1727</v>
      </c>
      <c r="C171" s="79" t="s">
        <v>1219</v>
      </c>
    </row>
    <row r="172" spans="1:3" ht="15">
      <c r="A172" s="2" t="s">
        <v>1548</v>
      </c>
      <c r="B172" s="79" t="s">
        <v>1728</v>
      </c>
      <c r="C172" s="79" t="s">
        <v>1604</v>
      </c>
    </row>
    <row r="173" spans="1:3" ht="15">
      <c r="A173" s="2" t="s">
        <v>1548</v>
      </c>
      <c r="B173" s="79" t="s">
        <v>1729</v>
      </c>
      <c r="C173" s="79" t="s">
        <v>1605</v>
      </c>
    </row>
    <row r="174" spans="1:3" ht="15">
      <c r="A174" s="2" t="s">
        <v>1548</v>
      </c>
      <c r="B174" s="79" t="s">
        <v>1730</v>
      </c>
      <c r="C174" s="79" t="s">
        <v>1606</v>
      </c>
    </row>
    <row r="175" spans="1:3" ht="15">
      <c r="A175" s="2" t="s">
        <v>1548</v>
      </c>
      <c r="B175" s="79" t="s">
        <v>1607</v>
      </c>
      <c r="C175" s="79" t="s">
        <v>1608</v>
      </c>
    </row>
    <row r="176" spans="1:3" ht="15">
      <c r="A176" s="2" t="s">
        <v>1548</v>
      </c>
      <c r="B176" s="79" t="s">
        <v>1730</v>
      </c>
      <c r="C176" s="79" t="s">
        <v>1606</v>
      </c>
    </row>
    <row r="177" spans="1:3" ht="15">
      <c r="A177" s="2" t="s">
        <v>1548</v>
      </c>
      <c r="B177" s="79" t="s">
        <v>1609</v>
      </c>
      <c r="C177" s="79" t="s">
        <v>1610</v>
      </c>
    </row>
    <row r="178" spans="1:3" ht="15">
      <c r="A178" s="2" t="s">
        <v>1548</v>
      </c>
      <c r="B178" s="79" t="s">
        <v>1731</v>
      </c>
      <c r="C178" s="79" t="s">
        <v>1611</v>
      </c>
    </row>
    <row r="179" spans="1:3" ht="15">
      <c r="A179" s="2" t="s">
        <v>1548</v>
      </c>
      <c r="B179" s="79" t="s">
        <v>1612</v>
      </c>
      <c r="C179" s="79" t="s">
        <v>1613</v>
      </c>
    </row>
    <row r="180" spans="1:3" ht="15">
      <c r="A180" s="2" t="s">
        <v>1548</v>
      </c>
      <c r="B180" s="79" t="s">
        <v>1614</v>
      </c>
      <c r="C180" s="79" t="s">
        <v>1615</v>
      </c>
    </row>
    <row r="181" spans="1:3" ht="15">
      <c r="A181" s="2" t="s">
        <v>1548</v>
      </c>
      <c r="B181" s="79" t="s">
        <v>1732</v>
      </c>
      <c r="C181" s="79" t="s">
        <v>1616</v>
      </c>
    </row>
    <row r="182" spans="1:3" ht="15">
      <c r="A182" s="2" t="s">
        <v>1548</v>
      </c>
      <c r="B182" s="79" t="s">
        <v>1733</v>
      </c>
      <c r="C182" s="79" t="s">
        <v>1617</v>
      </c>
    </row>
    <row r="183" spans="1:3" ht="15">
      <c r="A183" s="2" t="s">
        <v>1548</v>
      </c>
      <c r="B183" s="79" t="s">
        <v>1734</v>
      </c>
      <c r="C183" s="79" t="s">
        <v>1618</v>
      </c>
    </row>
    <row r="184" spans="1:3" ht="15">
      <c r="A184" s="2" t="s">
        <v>1548</v>
      </c>
      <c r="B184" s="79" t="s">
        <v>1735</v>
      </c>
      <c r="C184" s="79" t="s">
        <v>1619</v>
      </c>
    </row>
    <row r="185" spans="1:3" ht="15">
      <c r="A185" s="2" t="s">
        <v>1548</v>
      </c>
      <c r="B185" s="79" t="s">
        <v>1736</v>
      </c>
      <c r="C185" s="79" t="s">
        <v>1620</v>
      </c>
    </row>
    <row r="186" spans="1:3" ht="15">
      <c r="A186" s="2" t="s">
        <v>1548</v>
      </c>
      <c r="B186" s="79" t="s">
        <v>1737</v>
      </c>
      <c r="C186" s="79" t="s">
        <v>1621</v>
      </c>
    </row>
    <row r="187" spans="1:3" ht="15">
      <c r="A187" s="2" t="s">
        <v>1548</v>
      </c>
      <c r="B187" s="79" t="s">
        <v>1738</v>
      </c>
      <c r="C187" s="79" t="s">
        <v>1622</v>
      </c>
    </row>
    <row r="188" spans="1:3" ht="15">
      <c r="A188" s="2" t="s">
        <v>1548</v>
      </c>
      <c r="B188" s="79" t="s">
        <v>1739</v>
      </c>
      <c r="C188" s="79" t="s">
        <v>1623</v>
      </c>
    </row>
    <row r="189" spans="1:3" ht="15">
      <c r="A189" s="2" t="s">
        <v>1548</v>
      </c>
      <c r="B189" s="79" t="s">
        <v>1740</v>
      </c>
      <c r="C189" s="79" t="s">
        <v>1624</v>
      </c>
    </row>
    <row r="190" spans="1:3" ht="15">
      <c r="A190" s="2" t="s">
        <v>1548</v>
      </c>
      <c r="B190" s="79" t="s">
        <v>1741</v>
      </c>
      <c r="C190" s="79" t="s">
        <v>1625</v>
      </c>
    </row>
    <row r="191" spans="1:3" ht="15">
      <c r="A191" s="2" t="s">
        <v>1548</v>
      </c>
      <c r="B191" s="79" t="s">
        <v>1742</v>
      </c>
      <c r="C191" s="79" t="s">
        <v>1626</v>
      </c>
    </row>
    <row r="192" spans="1:3" ht="15">
      <c r="A192" s="2" t="s">
        <v>1548</v>
      </c>
      <c r="B192" s="79" t="s">
        <v>1627</v>
      </c>
      <c r="C192" s="79" t="s">
        <v>1628</v>
      </c>
    </row>
    <row r="193" spans="1:3" ht="15">
      <c r="A193" s="2" t="s">
        <v>1548</v>
      </c>
      <c r="B193" s="79" t="s">
        <v>1629</v>
      </c>
      <c r="C193" s="79" t="s">
        <v>1630</v>
      </c>
    </row>
    <row r="194" spans="1:3" ht="15">
      <c r="A194" s="2" t="s">
        <v>1548</v>
      </c>
      <c r="B194" s="79" t="s">
        <v>1631</v>
      </c>
      <c r="C194" s="79" t="s">
        <v>1632</v>
      </c>
    </row>
    <row r="195" spans="1:3" ht="15">
      <c r="A195" s="2" t="s">
        <v>1548</v>
      </c>
      <c r="B195" s="79" t="s">
        <v>1633</v>
      </c>
      <c r="C195" s="79" t="s">
        <v>1634</v>
      </c>
    </row>
    <row r="196" spans="1:3" ht="15">
      <c r="A196" s="2" t="s">
        <v>1548</v>
      </c>
      <c r="B196" s="79" t="s">
        <v>1635</v>
      </c>
      <c r="C196" s="79" t="s">
        <v>1636</v>
      </c>
    </row>
    <row r="197" spans="1:3" ht="15">
      <c r="A197" s="2" t="s">
        <v>1548</v>
      </c>
      <c r="B197" s="79" t="s">
        <v>1637</v>
      </c>
      <c r="C197" s="79" t="s">
        <v>1638</v>
      </c>
    </row>
    <row r="198" spans="1:3" ht="15">
      <c r="A198" s="2" t="s">
        <v>1548</v>
      </c>
      <c r="B198" s="79" t="s">
        <v>1639</v>
      </c>
      <c r="C198" s="79" t="s">
        <v>1640</v>
      </c>
    </row>
    <row r="199" spans="1:3" ht="15">
      <c r="A199" s="2" t="s">
        <v>1548</v>
      </c>
      <c r="B199" s="79" t="s">
        <v>1641</v>
      </c>
      <c r="C199" s="79" t="s">
        <v>1642</v>
      </c>
    </row>
    <row r="200" spans="1:3" ht="15">
      <c r="A200" s="2" t="s">
        <v>1548</v>
      </c>
      <c r="B200" s="79" t="s">
        <v>1643</v>
      </c>
      <c r="C200" s="79" t="s">
        <v>1644</v>
      </c>
    </row>
    <row r="201" spans="1:3" ht="15">
      <c r="A201" s="2" t="s">
        <v>1548</v>
      </c>
      <c r="B201" s="79" t="s">
        <v>1645</v>
      </c>
      <c r="C201" s="79" t="s">
        <v>1646</v>
      </c>
    </row>
    <row r="202" spans="1:3" ht="15">
      <c r="A202" s="2" t="s">
        <v>1548</v>
      </c>
      <c r="B202" s="79" t="s">
        <v>1647</v>
      </c>
      <c r="C202" s="79" t="s">
        <v>1648</v>
      </c>
    </row>
    <row r="203" spans="1:3" ht="15">
      <c r="A203" s="2" t="s">
        <v>1548</v>
      </c>
      <c r="B203" s="79" t="s">
        <v>1649</v>
      </c>
      <c r="C203" s="79" t="s">
        <v>1650</v>
      </c>
    </row>
    <row r="204" spans="1:3" ht="15">
      <c r="A204" s="2" t="s">
        <v>1677</v>
      </c>
      <c r="B204" s="84" t="s">
        <v>1651</v>
      </c>
      <c r="C204" s="79" t="s">
        <v>1652</v>
      </c>
    </row>
    <row r="205" spans="1:3" ht="15">
      <c r="A205" s="2" t="s">
        <v>1677</v>
      </c>
      <c r="B205" s="84" t="s">
        <v>1653</v>
      </c>
      <c r="C205" s="79" t="s">
        <v>1654</v>
      </c>
    </row>
    <row r="206" spans="1:3" ht="15">
      <c r="A206" s="2" t="s">
        <v>1677</v>
      </c>
      <c r="B206" s="84" t="s">
        <v>1655</v>
      </c>
      <c r="C206" s="79" t="s">
        <v>1656</v>
      </c>
    </row>
    <row r="207" spans="1:3" ht="15">
      <c r="A207" s="2" t="s">
        <v>1677</v>
      </c>
      <c r="B207" s="84" t="s">
        <v>1657</v>
      </c>
      <c r="C207" s="79" t="s">
        <v>1658</v>
      </c>
    </row>
    <row r="208" spans="1:3" ht="15">
      <c r="A208" s="2" t="s">
        <v>1677</v>
      </c>
      <c r="B208" s="84" t="s">
        <v>1659</v>
      </c>
      <c r="C208" s="79" t="s">
        <v>1660</v>
      </c>
    </row>
    <row r="209" spans="1:3" ht="15">
      <c r="A209" s="2" t="s">
        <v>1677</v>
      </c>
      <c r="B209" s="84" t="s">
        <v>1661</v>
      </c>
      <c r="C209" s="79" t="s">
        <v>1662</v>
      </c>
    </row>
    <row r="210" spans="1:3" ht="15">
      <c r="A210" s="2" t="s">
        <v>1677</v>
      </c>
      <c r="B210" s="84" t="s">
        <v>1663</v>
      </c>
      <c r="C210" s="79" t="s">
        <v>1664</v>
      </c>
    </row>
    <row r="211" spans="1:3" ht="15">
      <c r="A211" s="2" t="s">
        <v>1677</v>
      </c>
      <c r="B211" s="84" t="s">
        <v>1665</v>
      </c>
      <c r="C211" s="79" t="s">
        <v>1666</v>
      </c>
    </row>
    <row r="212" spans="1:3" ht="15">
      <c r="A212" s="2" t="s">
        <v>1677</v>
      </c>
      <c r="B212" s="84" t="s">
        <v>1667</v>
      </c>
      <c r="C212" s="79" t="s">
        <v>1668</v>
      </c>
    </row>
    <row r="213" spans="1:3" ht="15">
      <c r="A213" s="2" t="s">
        <v>1677</v>
      </c>
      <c r="B213" s="84" t="s">
        <v>1669</v>
      </c>
      <c r="C213" s="79" t="s">
        <v>1670</v>
      </c>
    </row>
    <row r="214" spans="1:3" ht="15">
      <c r="A214" s="2" t="s">
        <v>1677</v>
      </c>
      <c r="B214" s="84" t="s">
        <v>1671</v>
      </c>
      <c r="C214" s="79" t="s">
        <v>1672</v>
      </c>
    </row>
    <row r="215" spans="1:3" ht="15">
      <c r="A215" s="2" t="s">
        <v>1677</v>
      </c>
      <c r="B215" s="84" t="s">
        <v>1673</v>
      </c>
      <c r="C215" s="79" t="s">
        <v>1674</v>
      </c>
    </row>
    <row r="216" spans="1:3" ht="15">
      <c r="A216" s="2" t="s">
        <v>1677</v>
      </c>
      <c r="B216" s="84" t="s">
        <v>1637</v>
      </c>
      <c r="C216" s="79" t="s">
        <v>1638</v>
      </c>
    </row>
    <row r="217" spans="1:3" ht="15">
      <c r="A217" s="2" t="s">
        <v>1677</v>
      </c>
      <c r="B217" s="84" t="s">
        <v>1675</v>
      </c>
      <c r="C217" s="79" t="s">
        <v>1676</v>
      </c>
    </row>
    <row r="218" spans="1:3">
      <c r="A218" s="2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313-8EAC-0141-BA8E-861AF31ED060}">
  <dimension ref="B1:E6"/>
  <sheetViews>
    <sheetView zoomScale="160" zoomScaleNormal="160" workbookViewId="0">
      <selection activeCell="B23" sqref="B23"/>
    </sheetView>
  </sheetViews>
  <sheetFormatPr baseColWidth="10" defaultRowHeight="13"/>
  <cols>
    <col min="1" max="1" width="4" customWidth="1"/>
    <col min="2" max="2" width="24.6640625" customWidth="1"/>
    <col min="3" max="3" width="18.5" customWidth="1"/>
  </cols>
  <sheetData>
    <row r="1" spans="2:5" ht="14" thickBot="1"/>
    <row r="2" spans="2:5">
      <c r="B2" s="39" t="s">
        <v>1074</v>
      </c>
      <c r="C2" s="44" t="s">
        <v>1080</v>
      </c>
    </row>
    <row r="3" spans="2:5">
      <c r="B3" s="40" t="s">
        <v>1679</v>
      </c>
      <c r="C3" s="96" t="s">
        <v>1680</v>
      </c>
    </row>
    <row r="4" spans="2:5" ht="16">
      <c r="B4" s="40" t="s">
        <v>1111</v>
      </c>
      <c r="C4" s="58">
        <v>44742</v>
      </c>
    </row>
    <row r="5" spans="2:5">
      <c r="B5" s="40" t="s">
        <v>1112</v>
      </c>
      <c r="C5" s="42" t="s">
        <v>1114</v>
      </c>
      <c r="E5" s="2"/>
    </row>
    <row r="6" spans="2:5" ht="14" thickBot="1">
      <c r="B6" s="41" t="s">
        <v>1113</v>
      </c>
      <c r="C6" s="43" t="s">
        <v>1114</v>
      </c>
      <c r="E6" s="2"/>
    </row>
  </sheetData>
  <dataValidations count="1">
    <dataValidation type="list" allowBlank="1" showInputMessage="1" showErrorMessage="1" sqref="C5:C6" xr:uid="{146644EA-53C7-1642-84D4-FDA957F35368}">
      <formula1>"Y,N"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>
    <tabColor theme="4"/>
  </sheetPr>
  <dimension ref="A1:F102"/>
  <sheetViews>
    <sheetView topLeftCell="A13" zoomScale="125" zoomScaleNormal="140" workbookViewId="0">
      <selection activeCell="B55" sqref="B55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5" width="18.6640625" style="50" customWidth="1"/>
    <col min="6" max="6" width="17.6640625" style="50" customWidth="1"/>
    <col min="7" max="16384" width="9" style="50"/>
  </cols>
  <sheetData>
    <row r="1" spans="1:6" ht="16">
      <c r="A1" s="45" t="s">
        <v>1074</v>
      </c>
      <c r="B1" s="59" t="str">
        <f>_xlfn.CONCAT('Master Info'!C2, ", ", 'Master Info'!$C$3)</f>
        <v>City of Clayton, California</v>
      </c>
      <c r="C1" s="55"/>
      <c r="D1" s="49"/>
      <c r="E1" s="49"/>
    </row>
    <row r="2" spans="1:6" ht="16">
      <c r="A2" s="46" t="s">
        <v>1105</v>
      </c>
      <c r="B2" s="47" t="s">
        <v>1106</v>
      </c>
      <c r="C2" s="55"/>
      <c r="D2" s="49"/>
      <c r="E2" s="49"/>
    </row>
    <row r="3" spans="1:6" ht="16">
      <c r="A3" s="46" t="s">
        <v>1075</v>
      </c>
      <c r="B3" s="47" t="s">
        <v>0</v>
      </c>
      <c r="C3" s="55"/>
      <c r="D3" s="49"/>
      <c r="E3" s="49"/>
    </row>
    <row r="4" spans="1:6" ht="17" thickBot="1">
      <c r="A4" s="48" t="s">
        <v>1076</v>
      </c>
      <c r="B4" s="60">
        <f>'Master Info'!C4</f>
        <v>44742</v>
      </c>
      <c r="C4" s="55"/>
      <c r="D4" s="49"/>
      <c r="E4" s="49"/>
    </row>
    <row r="5" spans="1:6" s="52" customFormat="1" ht="16">
      <c r="A5" s="56"/>
      <c r="B5" s="57"/>
      <c r="C5" s="51"/>
      <c r="D5" s="51"/>
      <c r="E5" s="51"/>
    </row>
    <row r="6" spans="1:6" ht="32">
      <c r="A6" s="6" t="s">
        <v>1</v>
      </c>
      <c r="B6" s="11"/>
      <c r="C6" s="12" t="s">
        <v>2</v>
      </c>
      <c r="D6" s="12" t="str">
        <f>IF(AND('Master Info'!C5="N",'Master Info'!C6="N"), "",  IF('Master Info'!C5="N", "Component Units", "Business-Type Activities"))</f>
        <v>Business-Type Activities</v>
      </c>
      <c r="E6" s="12" t="str">
        <f xml:space="preserve"> IF('Master Info'!C5="N", "", "Total Primary Government")</f>
        <v>Total Primary Government</v>
      </c>
      <c r="F6" s="12" t="str">
        <f>IF(AND('Master Info'!C5="Y",'Master Info'!C6="Y"),"Component Units","")</f>
        <v>Component Units</v>
      </c>
    </row>
    <row r="7" spans="1:6" ht="15">
      <c r="A7" s="7"/>
      <c r="B7" s="13" t="s">
        <v>4</v>
      </c>
      <c r="C7" s="14"/>
      <c r="D7" s="14"/>
      <c r="E7" s="13"/>
      <c r="F7" s="13"/>
    </row>
    <row r="8" spans="1:6" ht="15">
      <c r="A8" s="7"/>
      <c r="B8" s="15" t="s">
        <v>5</v>
      </c>
      <c r="C8" s="16"/>
      <c r="D8" s="16"/>
      <c r="E8" s="16"/>
    </row>
    <row r="9" spans="1:6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 t="str">
        <f t="shared" ref="E9:E31" si="0">IF(OR($E$6="", B9=""),"",SUM(C9:D9))</f>
        <v/>
      </c>
      <c r="F9" s="20"/>
    </row>
    <row r="10" spans="1:6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 t="str">
        <f t="shared" si="0"/>
        <v/>
      </c>
      <c r="F10" s="20"/>
    </row>
    <row r="11" spans="1:6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 t="str">
        <f t="shared" si="0"/>
        <v/>
      </c>
      <c r="F11" s="20"/>
    </row>
    <row r="12" spans="1:6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 t="str">
        <f t="shared" si="0"/>
        <v/>
      </c>
      <c r="F12" s="20"/>
    </row>
    <row r="13" spans="1:6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 t="str">
        <f t="shared" si="0"/>
        <v/>
      </c>
      <c r="F13" s="20"/>
    </row>
    <row r="14" spans="1:6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 t="str">
        <f t="shared" si="0"/>
        <v/>
      </c>
      <c r="F14" s="20"/>
    </row>
    <row r="15" spans="1:6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 t="str">
        <f t="shared" si="0"/>
        <v/>
      </c>
      <c r="F15" s="20"/>
    </row>
    <row r="16" spans="1:6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 t="str">
        <f t="shared" si="0"/>
        <v/>
      </c>
      <c r="F16" s="20"/>
    </row>
    <row r="17" spans="1:6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 t="str">
        <f t="shared" si="0"/>
        <v/>
      </c>
      <c r="F17" s="20"/>
    </row>
    <row r="18" spans="1:6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 t="str">
        <f t="shared" si="0"/>
        <v/>
      </c>
      <c r="F18" s="20"/>
    </row>
    <row r="19" spans="1:6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 t="str">
        <f t="shared" si="0"/>
        <v/>
      </c>
      <c r="F19" s="20"/>
    </row>
    <row r="20" spans="1:6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 t="str">
        <f t="shared" si="0"/>
        <v/>
      </c>
      <c r="F20" s="20"/>
    </row>
    <row r="21" spans="1:6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 t="str">
        <f t="shared" si="0"/>
        <v/>
      </c>
      <c r="F21" s="20"/>
    </row>
    <row r="22" spans="1:6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 t="str">
        <f t="shared" si="0"/>
        <v/>
      </c>
      <c r="F22" s="20"/>
    </row>
    <row r="23" spans="1:6" ht="15">
      <c r="A23" s="8" t="s">
        <v>10</v>
      </c>
      <c r="B23" s="8" t="s">
        <v>11</v>
      </c>
      <c r="C23" s="17">
        <f>IF(C6="","",SUM(C9:C22))</f>
        <v>0</v>
      </c>
      <c r="D23" s="17">
        <f>IF(D6="","",SUM(D9:D22))</f>
        <v>0</v>
      </c>
      <c r="E23" s="17">
        <f>IF(E6="","",SUM(E9:E22))</f>
        <v>0</v>
      </c>
      <c r="F23" s="17">
        <f>IF(F6="","",SUM(F9:F22))</f>
        <v>0</v>
      </c>
    </row>
    <row r="24" spans="1:6" ht="15">
      <c r="A24" s="7"/>
      <c r="B24" s="15" t="s">
        <v>12</v>
      </c>
      <c r="C24" s="15"/>
      <c r="D24" s="15"/>
      <c r="E24" s="15"/>
    </row>
    <row r="25" spans="1:6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 t="str">
        <f t="shared" si="0"/>
        <v/>
      </c>
      <c r="F25" s="20"/>
    </row>
    <row r="26" spans="1:6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 t="str">
        <f t="shared" si="0"/>
        <v/>
      </c>
      <c r="F26" s="20"/>
    </row>
    <row r="27" spans="1:6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 t="str">
        <f t="shared" si="0"/>
        <v/>
      </c>
      <c r="F27" s="20"/>
    </row>
    <row r="28" spans="1:6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 t="str">
        <f t="shared" si="0"/>
        <v/>
      </c>
      <c r="F28" s="20"/>
    </row>
    <row r="29" spans="1:6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 t="str">
        <f t="shared" si="0"/>
        <v/>
      </c>
      <c r="F29" s="20"/>
    </row>
    <row r="30" spans="1:6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 t="str">
        <f t="shared" si="0"/>
        <v/>
      </c>
      <c r="F30" s="19"/>
    </row>
    <row r="31" spans="1:6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 t="str">
        <f t="shared" si="0"/>
        <v/>
      </c>
      <c r="F31" s="19"/>
    </row>
    <row r="32" spans="1:6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ref="E32:E35" si="1">SUM(C32:D32)</f>
        <v>0</v>
      </c>
      <c r="F32" s="19"/>
    </row>
    <row r="33" spans="1:6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  <c r="F33" s="19"/>
    </row>
    <row r="34" spans="1:6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  <c r="F34" s="19"/>
    </row>
    <row r="35" spans="1:6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  <c r="F35" s="19"/>
    </row>
    <row r="36" spans="1:6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ref="E36" si="2">SUM(C36:D36)</f>
        <v>0</v>
      </c>
      <c r="F36" s="19"/>
    </row>
    <row r="37" spans="1:6" s="52" customFormat="1" ht="15">
      <c r="A37" s="8" t="s">
        <v>17</v>
      </c>
      <c r="B37" s="8" t="s">
        <v>18</v>
      </c>
      <c r="C37" s="17">
        <f>IF(C6="","",SUM(C25:C36))</f>
        <v>0</v>
      </c>
      <c r="D37" s="17">
        <f>IF(D6="","",SUM(D25:D36))</f>
        <v>0</v>
      </c>
      <c r="E37" s="17">
        <f t="shared" ref="E37:F37" si="3">IF(E6="","",SUM(E25:E36))</f>
        <v>0</v>
      </c>
      <c r="F37" s="17">
        <f t="shared" si="3"/>
        <v>0</v>
      </c>
    </row>
    <row r="38" spans="1:6" ht="15">
      <c r="A38" s="8" t="s">
        <v>19</v>
      </c>
      <c r="B38" s="10" t="s">
        <v>20</v>
      </c>
      <c r="C38" s="23">
        <f>SUM(_xlfn.XLOOKUP("Total Current Assets",$B:$B,C:C),(_xlfn.XLOOKUP("Total Noncurrent Assets",$B:$B,C:C)))</f>
        <v>0</v>
      </c>
      <c r="D38" s="23">
        <f>IF(D6="", "", IF(D$6="", "",SUM(_xlfn.XLOOKUP("Total Current Assets",$B:$B,D:D),(_xlfn.XLOOKUP("Total Noncurrent Assets",$B:$B,D:D)))))</f>
        <v>0</v>
      </c>
      <c r="E38" s="23">
        <f>IF(E6="", "", IF(E$6="", "",SUM(_xlfn.XLOOKUP("Total Current Assets",$B:$B,E:E),(_xlfn.XLOOKUP("Total Noncurrent Assets",$B:$B,E:E)))))</f>
        <v>0</v>
      </c>
      <c r="F38" s="23">
        <f>IF(F$6="", "",SUM(_xlfn.XLOOKUP("Total Current Assets",$B:$B,F:F),(_xlfn.XLOOKUP("Total Noncurrent Assets",$B:$B,F:F))))</f>
        <v>0</v>
      </c>
    </row>
    <row r="39" spans="1:6" ht="15">
      <c r="A39" s="7"/>
      <c r="B39" s="7"/>
      <c r="C39" s="24"/>
      <c r="D39" s="24"/>
      <c r="E39" s="24"/>
    </row>
    <row r="40" spans="1:6" ht="15">
      <c r="A40" s="7"/>
      <c r="B40" s="13" t="s">
        <v>21</v>
      </c>
      <c r="C40" s="13"/>
      <c r="D40" s="13"/>
      <c r="E40" s="13"/>
      <c r="F40" s="13"/>
    </row>
    <row r="41" spans="1:6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 t="str">
        <f t="shared" ref="E41:E45" si="4">IF(OR($E$6="", B41=""),"",SUM(C41:D41))</f>
        <v/>
      </c>
      <c r="F41" s="20"/>
    </row>
    <row r="42" spans="1:6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 t="str">
        <f t="shared" si="4"/>
        <v/>
      </c>
      <c r="F42" s="20"/>
    </row>
    <row r="43" spans="1:6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 t="str">
        <f t="shared" si="4"/>
        <v/>
      </c>
      <c r="F43" s="20"/>
    </row>
    <row r="44" spans="1:6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 t="str">
        <f t="shared" si="4"/>
        <v/>
      </c>
      <c r="F44" s="20"/>
    </row>
    <row r="45" spans="1:6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 t="str">
        <f t="shared" si="4"/>
        <v/>
      </c>
      <c r="F45" s="20"/>
    </row>
    <row r="46" spans="1:6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ref="E46:E48" si="5">SUM(C46:D46)</f>
        <v>0</v>
      </c>
      <c r="F46" s="20"/>
    </row>
    <row r="47" spans="1:6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5"/>
        <v>0</v>
      </c>
      <c r="F47" s="20"/>
    </row>
    <row r="48" spans="1:6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5"/>
        <v>0</v>
      </c>
      <c r="F48" s="20"/>
    </row>
    <row r="49" spans="1:6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ref="E49" si="6">SUM(C49:D49)</f>
        <v>0</v>
      </c>
      <c r="F49" s="20"/>
    </row>
    <row r="50" spans="1:6" ht="15">
      <c r="A50" s="8" t="s">
        <v>24</v>
      </c>
      <c r="B50" s="10" t="s">
        <v>25</v>
      </c>
      <c r="C50" s="25">
        <f>IF(C6="","",SUM(C41:C49))</f>
        <v>0</v>
      </c>
      <c r="D50" s="25">
        <f>IF(D6="","",SUM(D41:D49))</f>
        <v>0</v>
      </c>
      <c r="E50" s="25">
        <f t="shared" ref="E50:F50" si="7">IF(E6="","",SUM(E41:E49))</f>
        <v>0</v>
      </c>
      <c r="F50" s="25">
        <f t="shared" si="7"/>
        <v>0</v>
      </c>
    </row>
    <row r="51" spans="1:6" ht="15">
      <c r="A51" s="7"/>
      <c r="B51" s="7"/>
      <c r="C51" s="24"/>
      <c r="D51" s="27"/>
      <c r="E51" s="24"/>
    </row>
    <row r="52" spans="1:6" ht="15">
      <c r="A52" s="7"/>
      <c r="B52" s="13" t="s">
        <v>26</v>
      </c>
      <c r="C52" s="13"/>
      <c r="D52" s="13"/>
      <c r="E52" s="13"/>
      <c r="F52" s="13"/>
    </row>
    <row r="53" spans="1:6" ht="15">
      <c r="A53" s="7"/>
      <c r="B53" s="15" t="s">
        <v>1078</v>
      </c>
      <c r="C53" s="16"/>
      <c r="D53" s="16"/>
      <c r="E53" s="16"/>
      <c r="F53" s="16"/>
    </row>
    <row r="54" spans="1:6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 t="str">
        <f t="shared" ref="E54:E59" si="8">IF(OR($E$6="", B54=""),"",SUM(C54:D54))</f>
        <v/>
      </c>
      <c r="F54" s="19"/>
    </row>
    <row r="55" spans="1:6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 t="str">
        <f t="shared" si="8"/>
        <v/>
      </c>
      <c r="F55" s="19"/>
    </row>
    <row r="56" spans="1:6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 t="str">
        <f t="shared" si="8"/>
        <v/>
      </c>
      <c r="F56" s="20"/>
    </row>
    <row r="57" spans="1:6" ht="16" customHeight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 t="str">
        <f t="shared" si="8"/>
        <v/>
      </c>
      <c r="F57" s="20"/>
    </row>
    <row r="58" spans="1:6" ht="16" customHeight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 t="str">
        <f t="shared" si="8"/>
        <v/>
      </c>
      <c r="F58" s="20"/>
    </row>
    <row r="59" spans="1:6" ht="16" customHeight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 t="str">
        <f t="shared" si="8"/>
        <v/>
      </c>
      <c r="F59" s="20"/>
    </row>
    <row r="60" spans="1:6" ht="16" hidden="1" customHeight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ref="E60:E77" si="9">IF($E$6="","",SUM(C60:D60))</f>
        <v>0</v>
      </c>
      <c r="F60" s="20"/>
    </row>
    <row r="61" spans="1:6" ht="16" hidden="1" customHeight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9"/>
        <v>0</v>
      </c>
      <c r="F61" s="20"/>
    </row>
    <row r="62" spans="1:6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9"/>
        <v>0</v>
      </c>
      <c r="F62" s="20"/>
    </row>
    <row r="63" spans="1:6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9"/>
        <v>0</v>
      </c>
      <c r="F63" s="20"/>
    </row>
    <row r="64" spans="1:6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9"/>
        <v>0</v>
      </c>
      <c r="F64" s="20"/>
    </row>
    <row r="65" spans="1:6" ht="15">
      <c r="A65" s="8" t="s">
        <v>33</v>
      </c>
      <c r="B65" s="8" t="s">
        <v>34</v>
      </c>
      <c r="C65" s="17">
        <f>IF(C6="","",SUM(C54:C64))</f>
        <v>0</v>
      </c>
      <c r="D65" s="17">
        <f>IF(D6="","",SUM(D54:D64))</f>
        <v>0</v>
      </c>
      <c r="E65" s="17">
        <f>IF(E$6="","",SUM(C65:D65))</f>
        <v>0</v>
      </c>
      <c r="F65" s="17">
        <f>IF(F$6="","",SUM(D65:E65))</f>
        <v>0</v>
      </c>
    </row>
    <row r="66" spans="1:6" ht="15">
      <c r="A66" s="7"/>
      <c r="B66" s="15" t="s">
        <v>1079</v>
      </c>
      <c r="C66" s="15"/>
      <c r="D66" s="15"/>
      <c r="E66" s="15"/>
    </row>
    <row r="67" spans="1:6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 t="str">
        <f t="shared" ref="E67:E70" si="10">IF(OR($E$6="", B67=""),"",SUM(C67:D67))</f>
        <v/>
      </c>
      <c r="F67" s="20"/>
    </row>
    <row r="68" spans="1:6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 t="str">
        <f t="shared" si="10"/>
        <v/>
      </c>
      <c r="F68" s="20"/>
    </row>
    <row r="69" spans="1:6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 t="str">
        <f t="shared" si="10"/>
        <v/>
      </c>
      <c r="F69" s="20"/>
    </row>
    <row r="70" spans="1:6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 t="str">
        <f t="shared" si="10"/>
        <v/>
      </c>
      <c r="F70" s="20"/>
    </row>
    <row r="71" spans="1:6" ht="15" hidden="1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9"/>
        <v>0</v>
      </c>
      <c r="F71" s="20"/>
    </row>
    <row r="72" spans="1:6" ht="15" hidden="1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9"/>
        <v>0</v>
      </c>
      <c r="F72" s="20"/>
    </row>
    <row r="73" spans="1:6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9"/>
        <v>0</v>
      </c>
      <c r="F73" s="20"/>
    </row>
    <row r="74" spans="1:6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9"/>
        <v>0</v>
      </c>
      <c r="F74" s="20"/>
    </row>
    <row r="75" spans="1:6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9"/>
        <v>0</v>
      </c>
      <c r="F75" s="20"/>
    </row>
    <row r="76" spans="1:6" ht="15">
      <c r="A76" s="8" t="s">
        <v>38</v>
      </c>
      <c r="B76" s="8" t="s">
        <v>39</v>
      </c>
      <c r="C76" s="17">
        <f>IF(C6="","",SUM(C67:C75))</f>
        <v>0</v>
      </c>
      <c r="D76" s="17">
        <f>IF(D$6="","",SUM(D67:D75))</f>
        <v>0</v>
      </c>
      <c r="E76" s="17">
        <f>IF(E$6="","",SUM(E67:E75))</f>
        <v>0</v>
      </c>
      <c r="F76" s="17">
        <f t="shared" ref="F76" si="11">IF(F6="","",SUM(F67:F75))</f>
        <v>0</v>
      </c>
    </row>
    <row r="77" spans="1:6" ht="15">
      <c r="A77" s="9" t="s">
        <v>40</v>
      </c>
      <c r="B77" s="10" t="s">
        <v>41</v>
      </c>
      <c r="C77" s="23">
        <f>SUM(_xlfn.XLOOKUP("Total Current Liabilities",$B:$B,C:C),(_xlfn.XLOOKUP("Total Noncurrent Liabilities",$B:$B,C:C)))</f>
        <v>0</v>
      </c>
      <c r="D77" s="23">
        <f>IF(D$6="","", SUM(_xlfn.XLOOKUP("Total Current Liabilities",$B:$B,D:D),(_xlfn.XLOOKUP("Total Noncurrent Liabilities",$B:$B,D:D))))</f>
        <v>0</v>
      </c>
      <c r="E77" s="26">
        <f t="shared" si="9"/>
        <v>0</v>
      </c>
      <c r="F77" s="23">
        <f>IF(F$6="","", SUM(_xlfn.XLOOKUP("Total Current Liabilities",$B:$B,F:F),(_xlfn.XLOOKUP("Total Noncurrent Liabilities",$B:$B,F:F))))</f>
        <v>0</v>
      </c>
    </row>
    <row r="78" spans="1:6" ht="15">
      <c r="A78" s="7"/>
      <c r="B78" s="7"/>
      <c r="C78" s="24"/>
      <c r="D78" s="24"/>
      <c r="E78" s="24"/>
    </row>
    <row r="79" spans="1:6" ht="15">
      <c r="A79" s="7"/>
      <c r="B79" s="13" t="s">
        <v>42</v>
      </c>
      <c r="C79" s="13"/>
      <c r="D79" s="13"/>
      <c r="E79" s="13"/>
      <c r="F79" s="13"/>
    </row>
    <row r="80" spans="1:6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17" t="str">
        <f t="shared" ref="E80:E83" si="12">IF(OR($E$6="", B80=""),"",SUM(C80:D80))</f>
        <v/>
      </c>
      <c r="F80" s="20"/>
    </row>
    <row r="81" spans="1:6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17" t="str">
        <f t="shared" si="12"/>
        <v/>
      </c>
      <c r="F81" s="20"/>
    </row>
    <row r="82" spans="1:6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17" t="str">
        <f t="shared" si="12"/>
        <v/>
      </c>
      <c r="F82" s="20"/>
    </row>
    <row r="83" spans="1:6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17" t="str">
        <f t="shared" si="12"/>
        <v/>
      </c>
      <c r="F83" s="20"/>
    </row>
    <row r="84" spans="1:6" ht="15" hidden="1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ref="E84:E87" si="13">SUM(C84:D84)</f>
        <v>0</v>
      </c>
      <c r="F84" s="20"/>
    </row>
    <row r="85" spans="1:6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13"/>
        <v>0</v>
      </c>
      <c r="F85" s="20"/>
    </row>
    <row r="86" spans="1:6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13"/>
        <v>0</v>
      </c>
      <c r="F86" s="20"/>
    </row>
    <row r="87" spans="1:6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13"/>
        <v>0</v>
      </c>
      <c r="F87" s="20"/>
    </row>
    <row r="88" spans="1:6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ref="E88" si="14">SUM(C88:D88)</f>
        <v>0</v>
      </c>
      <c r="F88" s="20"/>
    </row>
    <row r="89" spans="1:6" ht="15">
      <c r="A89" s="9" t="s">
        <v>45</v>
      </c>
      <c r="B89" s="10" t="s">
        <v>46</v>
      </c>
      <c r="C89" s="26">
        <f>IF(C6="","",SUM(C80:C88))</f>
        <v>0</v>
      </c>
      <c r="D89" s="26">
        <f>IF(D6="","",SUM(D80:D88))</f>
        <v>0</v>
      </c>
      <c r="E89" s="26">
        <f t="shared" ref="E89:F89" si="15">IF(E6="","",SUM(E80:E88))</f>
        <v>0</v>
      </c>
      <c r="F89" s="26">
        <f t="shared" si="15"/>
        <v>0</v>
      </c>
    </row>
    <row r="90" spans="1:6" ht="15">
      <c r="A90" s="7"/>
      <c r="B90" s="29"/>
      <c r="C90" s="29"/>
      <c r="D90" s="29"/>
      <c r="E90" s="29"/>
    </row>
    <row r="91" spans="1:6" ht="15">
      <c r="A91" s="7"/>
      <c r="B91" s="13" t="s">
        <v>47</v>
      </c>
      <c r="C91" s="13"/>
      <c r="D91" s="13"/>
      <c r="E91" s="13"/>
      <c r="F91" s="13"/>
    </row>
    <row r="92" spans="1:6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 t="str">
        <f t="shared" ref="E92:E95" si="16">IF(OR($E$6="", B92=""),"",SUM(C92:D92))</f>
        <v/>
      </c>
      <c r="F92" s="19"/>
    </row>
    <row r="93" spans="1:6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 t="str">
        <f t="shared" si="16"/>
        <v/>
      </c>
      <c r="F93" s="19"/>
    </row>
    <row r="94" spans="1:6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 t="str">
        <f t="shared" si="16"/>
        <v/>
      </c>
      <c r="F94" s="19"/>
    </row>
    <row r="95" spans="1:6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 t="str">
        <f t="shared" si="16"/>
        <v/>
      </c>
      <c r="F95" s="19"/>
    </row>
    <row r="96" spans="1:6" ht="15" hidden="1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ref="E96:E98" si="17">SUM(C96:D96)</f>
        <v>0</v>
      </c>
      <c r="F96" s="19"/>
    </row>
    <row r="97" spans="1:6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17"/>
        <v>0</v>
      </c>
      <c r="F97" s="19"/>
    </row>
    <row r="98" spans="1:6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17"/>
        <v>0</v>
      </c>
      <c r="F98" s="19"/>
    </row>
    <row r="99" spans="1:6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ref="E99:E100" si="18">SUM(C99:D99)</f>
        <v>0</v>
      </c>
      <c r="F99" s="20"/>
    </row>
    <row r="100" spans="1:6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18"/>
        <v>0</v>
      </c>
      <c r="F100" s="19"/>
    </row>
    <row r="101" spans="1:6" ht="15">
      <c r="A101" s="10" t="s">
        <v>51</v>
      </c>
      <c r="B101" s="10" t="s">
        <v>52</v>
      </c>
      <c r="C101" s="23">
        <f>IF(C6="","",SUM(C92:C100))</f>
        <v>0</v>
      </c>
      <c r="D101" s="23">
        <f>IF(D6="","",SUM(D92:D100))</f>
        <v>0</v>
      </c>
      <c r="E101" s="23">
        <f t="shared" ref="E101:F101" si="19">IF(E6="","",SUM(E92:E100))</f>
        <v>0</v>
      </c>
      <c r="F101" s="23">
        <f t="shared" si="19"/>
        <v>0</v>
      </c>
    </row>
    <row r="102" spans="1:6" ht="16">
      <c r="C102" s="53"/>
      <c r="D102" s="54"/>
    </row>
  </sheetData>
  <sheetProtection formatRows="0" insertRows="0" deleteRows="0"/>
  <conditionalFormatting sqref="C101:F101">
    <cfRule type="cellIs" dxfId="33" priority="18" stopIfTrue="1" operator="equal">
      <formula>0</formula>
    </cfRule>
    <cfRule type="cellIs" dxfId="32" priority="19" stopIfTrue="1" operator="equal">
      <formula>#REF!</formula>
    </cfRule>
    <cfRule type="cellIs" dxfId="31" priority="20" operator="notEqual">
      <formula>#REF!</formula>
    </cfRule>
  </conditionalFormatting>
  <conditionalFormatting sqref="D6:F101 C23 C37 C50 C65 C76:C77 C89 C101">
    <cfRule type="expression" dxfId="30" priority="2" stopIfTrue="1">
      <formula>C$6=""</formula>
    </cfRule>
  </conditionalFormatting>
  <dataValidations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  <ignoredErrors>
    <ignoredError sqref="E76:E7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89B0-5C64-CB4C-8E01-40B0B657CA4B}">
  <sheetPr>
    <tabColor theme="4"/>
  </sheetPr>
  <dimension ref="A1:J99"/>
  <sheetViews>
    <sheetView zoomScale="110" zoomScaleNormal="110" workbookViewId="0">
      <selection activeCell="E13" sqref="E13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7" style="50" customWidth="1"/>
    <col min="5" max="6" width="17.6640625" style="50" customWidth="1"/>
    <col min="7" max="7" width="16" style="50" customWidth="1"/>
    <col min="8" max="9" width="14.6640625" style="50" customWidth="1"/>
    <col min="10" max="10" width="15.33203125" style="50" customWidth="1"/>
    <col min="11" max="16384" width="9" style="50"/>
  </cols>
  <sheetData>
    <row r="1" spans="1:10" ht="16">
      <c r="A1" s="45" t="s">
        <v>1074</v>
      </c>
      <c r="B1" s="59" t="str">
        <f>_xlfn.CONCAT('Master Info'!C2, ", ", 'Master Info'!$C$3)</f>
        <v>City of Clayton, California</v>
      </c>
      <c r="C1" s="55"/>
      <c r="D1" s="49"/>
    </row>
    <row r="2" spans="1:10" ht="16">
      <c r="A2" s="46" t="s">
        <v>1105</v>
      </c>
      <c r="B2" s="47" t="s">
        <v>1106</v>
      </c>
      <c r="C2" s="55"/>
      <c r="D2" s="49"/>
    </row>
    <row r="3" spans="1:10" ht="16">
      <c r="A3" s="46" t="s">
        <v>1075</v>
      </c>
      <c r="B3" s="47" t="s">
        <v>1117</v>
      </c>
      <c r="C3" s="55"/>
      <c r="D3" s="49"/>
    </row>
    <row r="4" spans="1:10" ht="17" thickBot="1">
      <c r="A4" s="48" t="s">
        <v>1076</v>
      </c>
      <c r="B4" s="60" t="str">
        <f>_xlfn.CONCAT("For the year ended ", TEXT('Master Info'!C4, "mmmm dd, yyyy"))</f>
        <v>For the year ended June 30, 2022</v>
      </c>
      <c r="C4" s="55"/>
      <c r="D4" s="49"/>
    </row>
    <row r="5" spans="1:10" s="93" customFormat="1" ht="64">
      <c r="A5" s="86"/>
      <c r="B5" s="87"/>
      <c r="C5" s="88"/>
      <c r="D5" s="95" t="s">
        <v>1130</v>
      </c>
      <c r="E5" s="89"/>
      <c r="F5" s="90"/>
      <c r="G5" s="94" t="s">
        <v>1131</v>
      </c>
      <c r="H5" s="91"/>
      <c r="I5" s="91"/>
      <c r="J5" s="92"/>
    </row>
    <row r="6" spans="1:10" ht="32">
      <c r="A6" s="6" t="s">
        <v>1</v>
      </c>
      <c r="B6" s="11"/>
      <c r="C6" s="12" t="s">
        <v>1118</v>
      </c>
      <c r="D6" s="74" t="s">
        <v>1119</v>
      </c>
      <c r="E6" s="74" t="s">
        <v>1120</v>
      </c>
      <c r="F6" s="74" t="s">
        <v>1121</v>
      </c>
      <c r="G6" s="75" t="s">
        <v>2</v>
      </c>
      <c r="H6" s="75" t="str">
        <f>IF(AND('Master Info'!$C$5="N",'Master Info'!$C$6="N"), "",  IF('Master Info'!$C$5="N", "Component Units", "Business-Type Activities"))</f>
        <v>Business-Type Activities</v>
      </c>
      <c r="I6" s="75" t="str">
        <f xml:space="preserve"> IF('Master Info'!$C$5="N", "", "Total Primary Government")</f>
        <v>Total Primary Government</v>
      </c>
      <c r="J6" s="75" t="str">
        <f>IF(AND('Master Info'!$C$5="Y",'Master Info'!$C$6="Y"),"Component Units","")</f>
        <v>Component Units</v>
      </c>
    </row>
    <row r="7" spans="1:10" ht="15">
      <c r="A7" s="7"/>
      <c r="B7" s="13" t="s">
        <v>1124</v>
      </c>
      <c r="C7" s="14"/>
      <c r="D7" s="14"/>
      <c r="E7" s="13"/>
      <c r="F7" s="13"/>
      <c r="G7" s="13"/>
      <c r="H7" s="13"/>
      <c r="I7" s="13"/>
      <c r="J7" s="13"/>
    </row>
    <row r="8" spans="1:10" ht="15">
      <c r="A8" s="7"/>
      <c r="B8" s="15" t="s">
        <v>1125</v>
      </c>
      <c r="C8" s="16"/>
      <c r="D8" s="16"/>
      <c r="I8" s="16"/>
    </row>
    <row r="9" spans="1:10" ht="15">
      <c r="A9" s="8" t="str">
        <f>IF(B9="", "Choose from drop-down --&gt;", _xlfn.CONCAT(_xlfn.XLOOKUP(B9,'Statement of activities labels'!$B:$B,'Statement of activities labels'!$C:$C),",",_xlfn.XLOOKUP(B9,'Statement of activities labels'!$B:$B,'Statement of activities labels'!$D:$D), ",",_xlfn.XLOOKUP(B9,'Statement of activities labels'!$B:$B,'Statement of activities labels'!$E:$E)))</f>
        <v>Choose from drop-down --&gt;</v>
      </c>
      <c r="B9" s="18"/>
      <c r="C9" s="19"/>
      <c r="D9" s="20"/>
      <c r="E9" s="20"/>
      <c r="F9" s="20"/>
      <c r="G9" s="65" t="str">
        <f>IF(OR(G$6="", B9=""),"",SUM(E9:F9) - C9)</f>
        <v/>
      </c>
      <c r="H9" s="65"/>
      <c r="I9" s="17" t="str">
        <f>IF(OR(I$6="", B9=""),"",SUM(G9:H9))</f>
        <v/>
      </c>
      <c r="J9" s="65"/>
    </row>
    <row r="10" spans="1:10" ht="15">
      <c r="A10" s="8" t="str">
        <f>IF(B10="", "Choose from drop-down --&gt;", _xlfn.CONCAT(_xlfn.XLOOKUP(B10,'Statement of activities labels'!$B:$B,'Statement of activities labels'!$C:$C),",",_xlfn.XLOOKUP(B10,'Statement of activities labels'!$B:$B,'Statement of activities labels'!$D:$D), ",",_xlfn.XLOOKUP(B10,'Statement of activities labels'!$B:$B,'Statement of activities labels'!$E:$E)))</f>
        <v>Choose from drop-down --&gt;</v>
      </c>
      <c r="B10" s="18"/>
      <c r="C10" s="19"/>
      <c r="D10" s="20"/>
      <c r="E10" s="20"/>
      <c r="F10" s="20"/>
      <c r="G10" s="65" t="str">
        <f>IF(OR(G$6="", B10=""),"",SUM(E10:F10) - C10)</f>
        <v/>
      </c>
      <c r="H10" s="65"/>
      <c r="I10" s="17" t="str">
        <f t="shared" ref="I10:I22" si="0">IF(OR(I$6="", B10=""),"",SUM(G10:H10))</f>
        <v/>
      </c>
      <c r="J10" s="65"/>
    </row>
    <row r="11" spans="1:10" ht="15">
      <c r="A11" s="8" t="str">
        <f>IF(B11="", "Choose from drop-down --&gt;", _xlfn.CONCAT(_xlfn.XLOOKUP(B11,'Statement of activities labels'!$B:$B,'Statement of activities labels'!$C:$C),",",_xlfn.XLOOKUP(B11,'Statement of activities labels'!$B:$B,'Statement of activities labels'!$D:$D), ",",_xlfn.XLOOKUP(B11,'Statement of activities labels'!$B:$B,'Statement of activities labels'!$E:$E)))</f>
        <v>Choose from drop-down --&gt;</v>
      </c>
      <c r="B11" s="18"/>
      <c r="C11" s="19"/>
      <c r="D11" s="20"/>
      <c r="E11" s="20"/>
      <c r="F11" s="20"/>
      <c r="G11" s="65" t="str">
        <f t="shared" ref="G11:G22" si="1">IF(OR(G$6="", B11=""),"",SUM(E11:F11) - C11)</f>
        <v/>
      </c>
      <c r="H11" s="65"/>
      <c r="I11" s="17" t="str">
        <f t="shared" si="0"/>
        <v/>
      </c>
      <c r="J11" s="65"/>
    </row>
    <row r="12" spans="1:10" ht="15">
      <c r="A12" s="8" t="str">
        <f>IF(B12="", "Choose from drop-down --&gt;", _xlfn.CONCAT(_xlfn.XLOOKUP(B12,'Statement of activities labels'!$B:$B,'Statement of activities labels'!$C:$C),",",_xlfn.XLOOKUP(B12,'Statement of activities labels'!$B:$B,'Statement of activities labels'!$D:$D), ",",_xlfn.XLOOKUP(B12,'Statement of activities labels'!$B:$B,'Statement of activities labels'!$E:$E)))</f>
        <v>Choose from drop-down --&gt;</v>
      </c>
      <c r="B12" s="18"/>
      <c r="C12" s="19"/>
      <c r="D12" s="20"/>
      <c r="E12" s="20"/>
      <c r="F12" s="20"/>
      <c r="G12" s="65" t="str">
        <f t="shared" si="1"/>
        <v/>
      </c>
      <c r="H12" s="65"/>
      <c r="I12" s="17" t="str">
        <f t="shared" si="0"/>
        <v/>
      </c>
      <c r="J12" s="65"/>
    </row>
    <row r="13" spans="1:10" ht="15">
      <c r="A13" s="8" t="str">
        <f>IF(B13="", "Choose from drop-down --&gt;", _xlfn.CONCAT(_xlfn.XLOOKUP(B13,'Statement of activities labels'!$B:$B,'Statement of activities labels'!$C:$C),",",_xlfn.XLOOKUP(B13,'Statement of activities labels'!$B:$B,'Statement of activities labels'!$D:$D), ",",_xlfn.XLOOKUP(B13,'Statement of activities labels'!$B:$B,'Statement of activities labels'!$E:$E)))</f>
        <v>Choose from drop-down --&gt;</v>
      </c>
      <c r="B13" s="18"/>
      <c r="C13" s="19"/>
      <c r="D13" s="20"/>
      <c r="E13" s="20"/>
      <c r="F13" s="20"/>
      <c r="G13" s="65" t="str">
        <f t="shared" si="1"/>
        <v/>
      </c>
      <c r="H13" s="65"/>
      <c r="I13" s="17" t="str">
        <f t="shared" si="0"/>
        <v/>
      </c>
      <c r="J13" s="65"/>
    </row>
    <row r="14" spans="1:10" ht="15">
      <c r="A14" s="8" t="str">
        <f>IF(B14="", "Choose from drop-down --&gt;", _xlfn.CONCAT(_xlfn.XLOOKUP(B14,'Statement of activities labels'!$B:$B,'Statement of activities labels'!$C:$C),",",_xlfn.XLOOKUP(B14,'Statement of activities labels'!$B:$B,'Statement of activities labels'!$D:$D), ",",_xlfn.XLOOKUP(B14,'Statement of activities labels'!$B:$B,'Statement of activities labels'!$E:$E)))</f>
        <v>Choose from drop-down --&gt;</v>
      </c>
      <c r="B14" s="18"/>
      <c r="C14" s="19"/>
      <c r="D14" s="20"/>
      <c r="E14" s="20"/>
      <c r="F14" s="20"/>
      <c r="G14" s="65" t="str">
        <f t="shared" si="1"/>
        <v/>
      </c>
      <c r="H14" s="65"/>
      <c r="I14" s="17" t="str">
        <f t="shared" si="0"/>
        <v/>
      </c>
      <c r="J14" s="65"/>
    </row>
    <row r="15" spans="1:10" ht="15">
      <c r="A15" s="8" t="str">
        <f>IF(B15="", "Choose from drop-down --&gt;", _xlfn.CONCAT(_xlfn.XLOOKUP(B15,'Statement of activities labels'!$B:$B,'Statement of activities labels'!$C:$C),",",_xlfn.XLOOKUP(B15,'Statement of activities labels'!$B:$B,'Statement of activities labels'!$D:$D), ",",_xlfn.XLOOKUP(B15,'Statement of activities labels'!$B:$B,'Statement of activities labels'!$E:$E)))</f>
        <v>Choose from drop-down --&gt;</v>
      </c>
      <c r="B15" s="18"/>
      <c r="C15" s="19"/>
      <c r="D15" s="20"/>
      <c r="E15" s="20"/>
      <c r="F15" s="20"/>
      <c r="G15" s="65" t="str">
        <f t="shared" si="1"/>
        <v/>
      </c>
      <c r="H15" s="65"/>
      <c r="I15" s="17" t="str">
        <f t="shared" si="0"/>
        <v/>
      </c>
      <c r="J15" s="65"/>
    </row>
    <row r="16" spans="1:10" ht="15">
      <c r="A16" s="8" t="str">
        <f>IF(B16="", "Choose from drop-down --&gt;", _xlfn.CONCAT(_xlfn.XLOOKUP(B16,'Statement of activities labels'!$B:$B,'Statement of activities labels'!$C:$C),",",_xlfn.XLOOKUP(B16,'Statement of activities labels'!$B:$B,'Statement of activities labels'!$D:$D), ",",_xlfn.XLOOKUP(B16,'Statement of activities labels'!$B:$B,'Statement of activities labels'!$E:$E)))</f>
        <v>Choose from drop-down --&gt;</v>
      </c>
      <c r="B16" s="18"/>
      <c r="C16" s="19"/>
      <c r="D16" s="20"/>
      <c r="E16" s="20"/>
      <c r="F16" s="20"/>
      <c r="G16" s="65" t="str">
        <f t="shared" si="1"/>
        <v/>
      </c>
      <c r="H16" s="65"/>
      <c r="I16" s="17" t="str">
        <f t="shared" si="0"/>
        <v/>
      </c>
      <c r="J16" s="65"/>
    </row>
    <row r="17" spans="1:10" ht="15">
      <c r="A17" s="8" t="str">
        <f>IF(B17="", "Choose from drop-down --&gt;", _xlfn.CONCAT(_xlfn.XLOOKUP(B17,'Statement of activities labels'!$B:$B,'Statement of activities labels'!$C:$C),",",_xlfn.XLOOKUP(B17,'Statement of activities labels'!$B:$B,'Statement of activities labels'!$D:$D), ",",_xlfn.XLOOKUP(B17,'Statement of activities labels'!$B:$B,'Statement of activities labels'!$E:$E)))</f>
        <v>Choose from drop-down --&gt;</v>
      </c>
      <c r="B17" s="18"/>
      <c r="C17" s="19"/>
      <c r="D17" s="20"/>
      <c r="E17" s="20"/>
      <c r="F17" s="20"/>
      <c r="G17" s="65" t="str">
        <f t="shared" si="1"/>
        <v/>
      </c>
      <c r="H17" s="65"/>
      <c r="I17" s="17" t="str">
        <f t="shared" si="0"/>
        <v/>
      </c>
      <c r="J17" s="65"/>
    </row>
    <row r="18" spans="1:10" ht="15" hidden="1">
      <c r="A18" s="8" t="str">
        <f>IF(B18="", "Choose from drop-down --&gt;", _xlfn.CONCAT(_xlfn.XLOOKUP(B18,'Statement of activities labels'!$B:$B,'Statement of activities labels'!$C:$C),",",_xlfn.XLOOKUP(B18,'Statement of activities labels'!$B:$B,'Statement of activities labels'!$D:$D), ",",_xlfn.XLOOKUP(B18,'Statement of activities labels'!$B:$B,'Statement of activities labels'!$E:$E)))</f>
        <v>Choose from drop-down --&gt;</v>
      </c>
      <c r="B18" s="18"/>
      <c r="C18" s="19"/>
      <c r="D18" s="20"/>
      <c r="E18" s="20"/>
      <c r="F18" s="20"/>
      <c r="G18" s="65" t="str">
        <f t="shared" si="1"/>
        <v/>
      </c>
      <c r="H18" s="65"/>
      <c r="I18" s="17" t="str">
        <f t="shared" si="0"/>
        <v/>
      </c>
      <c r="J18" s="65"/>
    </row>
    <row r="19" spans="1:10" ht="15" hidden="1">
      <c r="A19" s="8" t="str">
        <f>IF(B19="", "Choose from drop-down --&gt;", _xlfn.CONCAT(_xlfn.XLOOKUP(B19,'Statement of activities labels'!$B:$B,'Statement of activities labels'!$C:$C),",",_xlfn.XLOOKUP(B19,'Statement of activities labels'!$B:$B,'Statement of activities labels'!$D:$D), ",",_xlfn.XLOOKUP(B19,'Statement of activities labels'!$B:$B,'Statement of activities labels'!$E:$E)))</f>
        <v>Choose from drop-down --&gt;</v>
      </c>
      <c r="B19" s="18"/>
      <c r="C19" s="19"/>
      <c r="D19" s="20"/>
      <c r="E19" s="20"/>
      <c r="F19" s="20"/>
      <c r="G19" s="65" t="str">
        <f t="shared" si="1"/>
        <v/>
      </c>
      <c r="H19" s="65"/>
      <c r="I19" s="17" t="str">
        <f t="shared" si="0"/>
        <v/>
      </c>
      <c r="J19" s="65"/>
    </row>
    <row r="20" spans="1:10" ht="15" hidden="1">
      <c r="A20" s="8" t="str">
        <f>IF(B20="", "Choose from drop-down --&gt;", _xlfn.CONCAT(_xlfn.XLOOKUP(B20,'Statement of activities labels'!$B:$B,'Statement of activities labels'!$C:$C),",",_xlfn.XLOOKUP(B20,'Statement of activities labels'!$B:$B,'Statement of activities labels'!$D:$D), ",",_xlfn.XLOOKUP(B20,'Statement of activities labels'!$B:$B,'Statement of activities labels'!$E:$E)))</f>
        <v>Choose from drop-down --&gt;</v>
      </c>
      <c r="B20" s="18"/>
      <c r="C20" s="19"/>
      <c r="D20" s="20"/>
      <c r="E20" s="20"/>
      <c r="F20" s="20"/>
      <c r="G20" s="65" t="str">
        <f t="shared" si="1"/>
        <v/>
      </c>
      <c r="H20" s="65"/>
      <c r="I20" s="17" t="str">
        <f t="shared" si="0"/>
        <v/>
      </c>
      <c r="J20" s="65"/>
    </row>
    <row r="21" spans="1:10" ht="15" hidden="1">
      <c r="A21" s="8" t="str">
        <f>IF(B21="", "Choose from drop-down --&gt;", _xlfn.CONCAT(_xlfn.XLOOKUP(B21,'Statement of activities labels'!$B:$B,'Statement of activities labels'!$C:$C),",",_xlfn.XLOOKUP(B21,'Statement of activities labels'!$B:$B,'Statement of activities labels'!$D:$D), ",",_xlfn.XLOOKUP(B21,'Statement of activities labels'!$B:$B,'Statement of activities labels'!$E:$E)))</f>
        <v>Choose from drop-down --&gt;</v>
      </c>
      <c r="B21" s="18"/>
      <c r="C21" s="19"/>
      <c r="D21" s="20"/>
      <c r="E21" s="20"/>
      <c r="F21" s="20"/>
      <c r="G21" s="65" t="str">
        <f t="shared" si="1"/>
        <v/>
      </c>
      <c r="H21" s="65"/>
      <c r="I21" s="17" t="str">
        <f t="shared" si="0"/>
        <v/>
      </c>
      <c r="J21" s="65"/>
    </row>
    <row r="22" spans="1:10" ht="15">
      <c r="A22" s="8" t="str">
        <f>IF(B22="", "Choose from drop-down --&gt;", _xlfn.CONCAT(_xlfn.XLOOKUP(B22,'Statement of activities labels'!$B:$B,'Statement of activities labels'!$C:$C),",",_xlfn.XLOOKUP(B22,'Statement of activities labels'!$B:$B,'Statement of activities labels'!$D:$D), ",",_xlfn.XLOOKUP(B22,'Statement of activities labels'!$B:$B,'Statement of activities labels'!$E:$E)))</f>
        <v>Choose from drop-down --&gt;</v>
      </c>
      <c r="B22" s="18"/>
      <c r="C22" s="19"/>
      <c r="D22" s="20"/>
      <c r="E22" s="20"/>
      <c r="F22" s="20"/>
      <c r="G22" s="65" t="str">
        <f t="shared" si="1"/>
        <v/>
      </c>
      <c r="H22" s="65"/>
      <c r="I22" s="17" t="str">
        <f t="shared" si="0"/>
        <v/>
      </c>
      <c r="J22" s="65"/>
    </row>
    <row r="23" spans="1:10" ht="15">
      <c r="A23" s="8" t="s">
        <v>1743</v>
      </c>
      <c r="B23" s="8" t="s">
        <v>1122</v>
      </c>
      <c r="C23" s="17">
        <f t="shared" ref="C23:I23" si="2">IF(C6="","",SUM(C9:C22))</f>
        <v>0</v>
      </c>
      <c r="D23" s="17">
        <f t="shared" si="2"/>
        <v>0</v>
      </c>
      <c r="E23" s="17">
        <f t="shared" si="2"/>
        <v>0</v>
      </c>
      <c r="F23" s="17">
        <f t="shared" si="2"/>
        <v>0</v>
      </c>
      <c r="G23" s="17">
        <f t="shared" si="2"/>
        <v>0</v>
      </c>
      <c r="H23" s="17"/>
      <c r="I23" s="17">
        <f t="shared" si="2"/>
        <v>0</v>
      </c>
      <c r="J23" s="17"/>
    </row>
    <row r="24" spans="1:10" ht="15">
      <c r="A24" s="7"/>
      <c r="B24" s="15" t="s">
        <v>1126</v>
      </c>
      <c r="C24" s="15"/>
      <c r="D24" s="15"/>
      <c r="I24" s="15"/>
    </row>
    <row r="25" spans="1:10" ht="15">
      <c r="A25" s="8" t="str">
        <f>IF(B25="", "Choose from drop-down --&gt;", _xlfn.CONCAT(_xlfn.XLOOKUP(B25,'Statement of activities labels'!$B:$B,'Statement of activities labels'!$C:$C),",",_xlfn.XLOOKUP(B25,'Statement of activities labels'!$B:$B,'Statement of activities labels'!$D:$D), ",",_xlfn.XLOOKUP(B25,'Statement of activities labels'!$B:$B,'Statement of activities labels'!$E:$E)))</f>
        <v>Choose from drop-down --&gt;</v>
      </c>
      <c r="B25" s="18"/>
      <c r="C25" s="19"/>
      <c r="D25" s="20"/>
      <c r="E25" s="20"/>
      <c r="F25" s="20"/>
      <c r="G25" s="65"/>
      <c r="H25" s="65" t="str">
        <f>IF(OR(H$6="", $B25=""),"",SUM(E25:F25)-C25)</f>
        <v/>
      </c>
      <c r="I25" s="17" t="str">
        <f t="shared" ref="I25:I36" si="3">IF(OR(I$6="", B25=""),"",SUM(G25:H25))</f>
        <v/>
      </c>
      <c r="J25" s="65"/>
    </row>
    <row r="26" spans="1:10" ht="15">
      <c r="A26" s="8" t="str">
        <f>IF(B26="", "Choose from drop-down --&gt;", _xlfn.CONCAT(_xlfn.XLOOKUP(B26,'Statement of activities labels'!$B:$B,'Statement of activities labels'!$C:$C),",",_xlfn.XLOOKUP(B26,'Statement of activities labels'!$B:$B,'Statement of activities labels'!$D:$D), ",",_xlfn.XLOOKUP(B26,'Statement of activities labels'!$B:$B,'Statement of activities labels'!$E:$E)))</f>
        <v>Choose from drop-down --&gt;</v>
      </c>
      <c r="B26" s="18"/>
      <c r="C26" s="19"/>
      <c r="D26" s="20"/>
      <c r="E26" s="20"/>
      <c r="F26" s="20"/>
      <c r="G26" s="65"/>
      <c r="H26" s="65" t="str">
        <f t="shared" ref="H26:H36" si="4">IF(OR(H$6="", $B26=""),"",SUM(E26:F26)-C26)</f>
        <v/>
      </c>
      <c r="I26" s="17" t="str">
        <f t="shared" si="3"/>
        <v/>
      </c>
      <c r="J26" s="65"/>
    </row>
    <row r="27" spans="1:10" ht="15">
      <c r="A27" s="8" t="str">
        <f>IF(B27="", "Choose from drop-down --&gt;", _xlfn.CONCAT(_xlfn.XLOOKUP(B27,'Statement of activities labels'!$B:$B,'Statement of activities labels'!$C:$C),",",_xlfn.XLOOKUP(B27,'Statement of activities labels'!$B:$B,'Statement of activities labels'!$D:$D), ",",_xlfn.XLOOKUP(B27,'Statement of activities labels'!$B:$B,'Statement of activities labels'!$E:$E)))</f>
        <v>Choose from drop-down --&gt;</v>
      </c>
      <c r="B27" s="18"/>
      <c r="C27" s="19"/>
      <c r="D27" s="20"/>
      <c r="E27" s="20"/>
      <c r="F27" s="20"/>
      <c r="G27" s="65"/>
      <c r="H27" s="65" t="str">
        <f t="shared" si="4"/>
        <v/>
      </c>
      <c r="I27" s="17" t="str">
        <f t="shared" si="3"/>
        <v/>
      </c>
      <c r="J27" s="65"/>
    </row>
    <row r="28" spans="1:10" ht="15">
      <c r="A28" s="8" t="str">
        <f>IF(B28="", "Choose from drop-down --&gt;", _xlfn.CONCAT(_xlfn.XLOOKUP(B28,'Statement of activities labels'!$B:$B,'Statement of activities labels'!$C:$C),",",_xlfn.XLOOKUP(B28,'Statement of activities labels'!$B:$B,'Statement of activities labels'!$D:$D), ",",_xlfn.XLOOKUP(B28,'Statement of activities labels'!$B:$B,'Statement of activities labels'!$E:$E)))</f>
        <v>Choose from drop-down --&gt;</v>
      </c>
      <c r="B28" s="18"/>
      <c r="C28" s="19"/>
      <c r="D28" s="20"/>
      <c r="E28" s="20"/>
      <c r="F28" s="20"/>
      <c r="G28" s="65"/>
      <c r="H28" s="65" t="str">
        <f t="shared" si="4"/>
        <v/>
      </c>
      <c r="I28" s="17" t="str">
        <f t="shared" si="3"/>
        <v/>
      </c>
      <c r="J28" s="65"/>
    </row>
    <row r="29" spans="1:10" ht="15">
      <c r="A29" s="8" t="str">
        <f>IF(B29="", "Choose from drop-down --&gt;", _xlfn.CONCAT(_xlfn.XLOOKUP(B29,'Statement of activities labels'!$B:$B,'Statement of activities labels'!$C:$C),",",_xlfn.XLOOKUP(B29,'Statement of activities labels'!$B:$B,'Statement of activities labels'!$D:$D), ",",_xlfn.XLOOKUP(B29,'Statement of activities labels'!$B:$B,'Statement of activities labels'!$E:$E)))</f>
        <v>Choose from drop-down --&gt;</v>
      </c>
      <c r="B29" s="18"/>
      <c r="C29" s="19"/>
      <c r="D29" s="20"/>
      <c r="E29" s="20"/>
      <c r="F29" s="20"/>
      <c r="G29" s="65"/>
      <c r="H29" s="65" t="str">
        <f t="shared" si="4"/>
        <v/>
      </c>
      <c r="I29" s="17" t="str">
        <f t="shared" si="3"/>
        <v/>
      </c>
      <c r="J29" s="65"/>
    </row>
    <row r="30" spans="1:10" ht="15">
      <c r="A30" s="8" t="str">
        <f>IF(B30="", "Choose from drop-down --&gt;", _xlfn.CONCAT(_xlfn.XLOOKUP(B30,'Statement of activities labels'!$B:$B,'Statement of activities labels'!$C:$C),",",_xlfn.XLOOKUP(B30,'Statement of activities labels'!$B:$B,'Statement of activities labels'!$D:$D), ",",_xlfn.XLOOKUP(B30,'Statement of activities labels'!$B:$B,'Statement of activities labels'!$E:$E)))</f>
        <v>Choose from drop-down --&gt;</v>
      </c>
      <c r="B30" s="18"/>
      <c r="C30" s="19"/>
      <c r="D30" s="19"/>
      <c r="E30" s="19"/>
      <c r="F30" s="19"/>
      <c r="G30" s="65"/>
      <c r="H30" s="65" t="str">
        <f t="shared" si="4"/>
        <v/>
      </c>
      <c r="I30" s="17" t="str">
        <f t="shared" si="3"/>
        <v/>
      </c>
      <c r="J30" s="65"/>
    </row>
    <row r="31" spans="1:10" ht="15">
      <c r="A31" s="8" t="str">
        <f>IF(B31="", "Choose from drop-down --&gt;", _xlfn.CONCAT(_xlfn.XLOOKUP(B31,'Statement of activities labels'!$B:$B,'Statement of activities labels'!$C:$C),",",_xlfn.XLOOKUP(B31,'Statement of activities labels'!$B:$B,'Statement of activities labels'!$D:$D), ",",_xlfn.XLOOKUP(B31,'Statement of activities labels'!$B:$B,'Statement of activities labels'!$E:$E)))</f>
        <v>Choose from drop-down --&gt;</v>
      </c>
      <c r="B31" s="18"/>
      <c r="C31" s="19"/>
      <c r="D31" s="19"/>
      <c r="E31" s="19"/>
      <c r="F31" s="19"/>
      <c r="G31" s="65"/>
      <c r="H31" s="65" t="str">
        <f t="shared" si="4"/>
        <v/>
      </c>
      <c r="I31" s="17" t="str">
        <f t="shared" si="3"/>
        <v/>
      </c>
      <c r="J31" s="65"/>
    </row>
    <row r="32" spans="1:10" ht="15" hidden="1">
      <c r="A32" s="8" t="str">
        <f>IF(B32="", "Choose from drop-down --&gt;", _xlfn.CONCAT(_xlfn.XLOOKUP(B32,'Statement of activities labels'!$B:$B,'Statement of activities labels'!$C:$C),",",_xlfn.XLOOKUP(B32,'Statement of activities labels'!$B:$B,'Statement of activities labels'!$D:$D), ",",_xlfn.XLOOKUP(B32,'Statement of activities labels'!$B:$B,'Statement of activities labels'!$E:$E)))</f>
        <v>Choose from drop-down --&gt;</v>
      </c>
      <c r="B32" s="18"/>
      <c r="C32" s="19"/>
      <c r="D32" s="19"/>
      <c r="E32" s="19"/>
      <c r="F32" s="19"/>
      <c r="G32" s="65"/>
      <c r="H32" s="65" t="str">
        <f t="shared" si="4"/>
        <v/>
      </c>
      <c r="I32" s="17" t="str">
        <f t="shared" si="3"/>
        <v/>
      </c>
      <c r="J32" s="65"/>
    </row>
    <row r="33" spans="1:10" ht="15" hidden="1">
      <c r="A33" s="8" t="str">
        <f>IF(B33="", "Choose from drop-down --&gt;", _xlfn.CONCAT(_xlfn.XLOOKUP(B33,'Statement of activities labels'!$B:$B,'Statement of activities labels'!$C:$C),",",_xlfn.XLOOKUP(B33,'Statement of activities labels'!$B:$B,'Statement of activities labels'!$D:$D), ",",_xlfn.XLOOKUP(B33,'Statement of activities labels'!$B:$B,'Statement of activities labels'!$E:$E)))</f>
        <v>Choose from drop-down --&gt;</v>
      </c>
      <c r="B33" s="18"/>
      <c r="C33" s="19"/>
      <c r="D33" s="19"/>
      <c r="E33" s="19"/>
      <c r="F33" s="19"/>
      <c r="G33" s="65"/>
      <c r="H33" s="65" t="str">
        <f t="shared" si="4"/>
        <v/>
      </c>
      <c r="I33" s="17" t="str">
        <f t="shared" si="3"/>
        <v/>
      </c>
      <c r="J33" s="65"/>
    </row>
    <row r="34" spans="1:10" ht="15" hidden="1">
      <c r="A34" s="8" t="str">
        <f>IF(B34="", "Choose from drop-down --&gt;", _xlfn.CONCAT(_xlfn.XLOOKUP(B34,'Statement of activities labels'!$B:$B,'Statement of activities labels'!$C:$C),",",_xlfn.XLOOKUP(B34,'Statement of activities labels'!$B:$B,'Statement of activities labels'!$D:$D), ",",_xlfn.XLOOKUP(B34,'Statement of activities labels'!$B:$B,'Statement of activities labels'!$E:$E)))</f>
        <v>Choose from drop-down --&gt;</v>
      </c>
      <c r="B34" s="18"/>
      <c r="C34" s="19"/>
      <c r="D34" s="19"/>
      <c r="E34" s="19"/>
      <c r="F34" s="19"/>
      <c r="G34" s="65"/>
      <c r="H34" s="65" t="str">
        <f t="shared" si="4"/>
        <v/>
      </c>
      <c r="I34" s="17" t="str">
        <f t="shared" si="3"/>
        <v/>
      </c>
      <c r="J34" s="65"/>
    </row>
    <row r="35" spans="1:10" ht="15" hidden="1">
      <c r="A35" s="8" t="str">
        <f>IF(B35="", "Choose from drop-down --&gt;", _xlfn.CONCAT(_xlfn.XLOOKUP(B35,'Statement of activities labels'!$B:$B,'Statement of activities labels'!$C:$C),",",_xlfn.XLOOKUP(B35,'Statement of activities labels'!$B:$B,'Statement of activities labels'!$D:$D), ",",_xlfn.XLOOKUP(B35,'Statement of activities labels'!$B:$B,'Statement of activities labels'!$E:$E)))</f>
        <v>Choose from drop-down --&gt;</v>
      </c>
      <c r="B35" s="18"/>
      <c r="C35" s="19"/>
      <c r="D35" s="19"/>
      <c r="E35" s="19"/>
      <c r="F35" s="19"/>
      <c r="G35" s="65"/>
      <c r="H35" s="65" t="str">
        <f t="shared" si="4"/>
        <v/>
      </c>
      <c r="I35" s="17" t="str">
        <f t="shared" si="3"/>
        <v/>
      </c>
      <c r="J35" s="65"/>
    </row>
    <row r="36" spans="1:10" ht="15">
      <c r="A36" s="8" t="str">
        <f>IF(B36="", "Choose from drop-down --&gt;", _xlfn.CONCAT(_xlfn.XLOOKUP(B36,'Statement of activities labels'!$B:$B,'Statement of activities labels'!$C:$C),",",_xlfn.XLOOKUP(B36,'Statement of activities labels'!$B:$B,'Statement of activities labels'!$D:$D), ",",_xlfn.XLOOKUP(B36,'Statement of activities labels'!$B:$B,'Statement of activities labels'!$E:$E)))</f>
        <v>Choose from drop-down --&gt;</v>
      </c>
      <c r="B36" s="18"/>
      <c r="C36" s="19"/>
      <c r="D36" s="19"/>
      <c r="E36" s="19"/>
      <c r="F36" s="19"/>
      <c r="G36" s="65"/>
      <c r="H36" s="65" t="str">
        <f t="shared" si="4"/>
        <v/>
      </c>
      <c r="I36" s="17" t="str">
        <f t="shared" si="3"/>
        <v/>
      </c>
      <c r="J36" s="65"/>
    </row>
    <row r="37" spans="1:10" s="52" customFormat="1" ht="15">
      <c r="A37" s="8" t="s">
        <v>1743</v>
      </c>
      <c r="B37" s="8" t="s">
        <v>1129</v>
      </c>
      <c r="C37" s="17">
        <f>IF(C6="","",SUM(C25:C36))</f>
        <v>0</v>
      </c>
      <c r="D37" s="17">
        <f>IF(D6="","",SUM(D25:D36))</f>
        <v>0</v>
      </c>
      <c r="E37" s="17">
        <f t="shared" ref="E37" si="5">IF(E6="","",SUM(E25:E36))</f>
        <v>0</v>
      </c>
      <c r="F37" s="17">
        <f t="shared" ref="F37" si="6">IF(F6="","",SUM(F25:F36))</f>
        <v>0</v>
      </c>
      <c r="G37" s="17"/>
      <c r="H37" s="17">
        <f t="shared" ref="H37" si="7">IF(H6="","",SUM(H25:H36))</f>
        <v>0</v>
      </c>
      <c r="I37" s="17">
        <f>IF(I$6="","",SUM(I25:I36))</f>
        <v>0</v>
      </c>
      <c r="J37" s="17"/>
    </row>
    <row r="38" spans="1:10" ht="15">
      <c r="A38" s="8" t="s">
        <v>1743</v>
      </c>
      <c r="B38" s="10" t="s">
        <v>1123</v>
      </c>
      <c r="C38" s="23">
        <f>C23+C37</f>
        <v>0</v>
      </c>
      <c r="D38" s="23">
        <f t="shared" ref="D38:G38" si="8">D23+D37</f>
        <v>0</v>
      </c>
      <c r="E38" s="23">
        <f t="shared" si="8"/>
        <v>0</v>
      </c>
      <c r="F38" s="23">
        <f t="shared" si="8"/>
        <v>0</v>
      </c>
      <c r="G38" s="23">
        <f t="shared" si="8"/>
        <v>0</v>
      </c>
      <c r="H38" s="25">
        <f t="shared" ref="H38:I38" si="9">IF(H$6="","",H23+H37)</f>
        <v>0</v>
      </c>
      <c r="I38" s="25">
        <f t="shared" si="9"/>
        <v>0</v>
      </c>
      <c r="J38" s="25"/>
    </row>
    <row r="39" spans="1:10" ht="15">
      <c r="A39" s="7"/>
      <c r="B39" s="7"/>
      <c r="C39" s="24"/>
      <c r="D39" s="24"/>
      <c r="I39" s="24"/>
    </row>
    <row r="40" spans="1:10" ht="15">
      <c r="A40" s="7"/>
      <c r="B40" s="13" t="s">
        <v>1127</v>
      </c>
      <c r="C40" s="13"/>
      <c r="D40" s="13"/>
      <c r="E40" s="13"/>
      <c r="F40" s="13"/>
      <c r="G40" s="13"/>
      <c r="H40" s="13"/>
      <c r="I40" s="13"/>
      <c r="J40" s="13"/>
    </row>
    <row r="41" spans="1:10" ht="15">
      <c r="A41" s="8" t="str">
        <f>IF(B41="", "Choose from drop-down --&gt;", _xlfn.CONCAT(_xlfn.XLOOKUP(B41,'Statement of activities labels'!$B:$B,'Statement of activities labels'!$C:$C),",",_xlfn.XLOOKUP(B41,'Statement of activities labels'!$B:$B,'Statement of activities labels'!$D:$D), ",",_xlfn.XLOOKUP(B41,'Statement of activities labels'!$B:$B,'Statement of activities labels'!$E:$E)))</f>
        <v>Choose from drop-down --&gt;</v>
      </c>
      <c r="B41" s="18"/>
      <c r="C41" s="19"/>
      <c r="D41" s="20"/>
      <c r="E41" s="20"/>
      <c r="F41" s="20"/>
      <c r="G41" s="65" t="str">
        <f>IF(OR(G$6="", B41=""),"",0)</f>
        <v/>
      </c>
      <c r="H41" s="65" t="str">
        <f>IF(OR(H$6="", C41=""),"",0)</f>
        <v/>
      </c>
      <c r="I41" s="17" t="str">
        <f t="shared" ref="I41:I49" si="10">IF(OR(I$6="", B41=""),"",SUM(G41:H41))</f>
        <v/>
      </c>
      <c r="J41" s="65" t="str">
        <f>IF(OR(J$6="", E41=""),"",SUM(D41:F41)-C41)</f>
        <v/>
      </c>
    </row>
    <row r="42" spans="1:10" ht="15">
      <c r="A42" s="8" t="str">
        <f>IF(B42="", "Choose from drop-down --&gt;", _xlfn.CONCAT(_xlfn.XLOOKUP(B42,'Statement of activities labels'!$B:$B,'Statement of activities labels'!$C:$C),",",_xlfn.XLOOKUP(B42,'Statement of activities labels'!$B:$B,'Statement of activities labels'!$D:$D), ",",_xlfn.XLOOKUP(B42,'Statement of activities labels'!$B:$B,'Statement of activities labels'!$E:$E)))</f>
        <v>Choose from drop-down --&gt;</v>
      </c>
      <c r="B42" s="18"/>
      <c r="C42" s="19"/>
      <c r="D42" s="20"/>
      <c r="E42" s="20"/>
      <c r="F42" s="20"/>
      <c r="G42" s="65" t="str">
        <f t="shared" ref="G42:H49" si="11">IF(OR(G$6="", B42=""),"",0)</f>
        <v/>
      </c>
      <c r="H42" s="65" t="str">
        <f t="shared" si="11"/>
        <v/>
      </c>
      <c r="I42" s="17" t="str">
        <f t="shared" si="10"/>
        <v/>
      </c>
      <c r="J42" s="65" t="str">
        <f t="shared" ref="J42:J49" si="12">IF(OR(J$6="", E42=""),"",SUM(D42:F42)-C42)</f>
        <v/>
      </c>
    </row>
    <row r="43" spans="1:10" ht="15">
      <c r="A43" s="8" t="str">
        <f>IF(B43="", "Choose from drop-down --&gt;", _xlfn.CONCAT(_xlfn.XLOOKUP(B43,'Statement of activities labels'!$B:$B,'Statement of activities labels'!$C:$C),",",_xlfn.XLOOKUP(B43,'Statement of activities labels'!$B:$B,'Statement of activities labels'!$D:$D), ",",_xlfn.XLOOKUP(B43,'Statement of activities labels'!$B:$B,'Statement of activities labels'!$E:$E)))</f>
        <v>Choose from drop-down --&gt;</v>
      </c>
      <c r="B43" s="18"/>
      <c r="C43" s="19"/>
      <c r="D43" s="20"/>
      <c r="E43" s="20"/>
      <c r="F43" s="20"/>
      <c r="G43" s="65" t="str">
        <f t="shared" si="11"/>
        <v/>
      </c>
      <c r="H43" s="65" t="str">
        <f t="shared" si="11"/>
        <v/>
      </c>
      <c r="I43" s="17" t="str">
        <f t="shared" si="10"/>
        <v/>
      </c>
      <c r="J43" s="65" t="str">
        <f t="shared" si="12"/>
        <v/>
      </c>
    </row>
    <row r="44" spans="1:10" ht="15">
      <c r="A44" s="8" t="str">
        <f>IF(B44="", "Choose from drop-down --&gt;", _xlfn.CONCAT(_xlfn.XLOOKUP(B44,'Statement of activities labels'!$B:$B,'Statement of activities labels'!$C:$C),",",_xlfn.XLOOKUP(B44,'Statement of activities labels'!$B:$B,'Statement of activities labels'!$D:$D), ",",_xlfn.XLOOKUP(B44,'Statement of activities labels'!$B:$B,'Statement of activities labels'!$E:$E)))</f>
        <v>Choose from drop-down --&gt;</v>
      </c>
      <c r="B44" s="18"/>
      <c r="C44" s="19"/>
      <c r="D44" s="20"/>
      <c r="E44" s="20"/>
      <c r="F44" s="20"/>
      <c r="G44" s="65" t="str">
        <f t="shared" si="11"/>
        <v/>
      </c>
      <c r="H44" s="65" t="str">
        <f t="shared" si="11"/>
        <v/>
      </c>
      <c r="I44" s="17" t="str">
        <f t="shared" si="10"/>
        <v/>
      </c>
      <c r="J44" s="65" t="str">
        <f t="shared" si="12"/>
        <v/>
      </c>
    </row>
    <row r="45" spans="1:10" ht="15">
      <c r="A45" s="8" t="str">
        <f>IF(B45="", "Choose from drop-down --&gt;", _xlfn.CONCAT(_xlfn.XLOOKUP(B45,'Statement of activities labels'!$B:$B,'Statement of activities labels'!$C:$C),",",_xlfn.XLOOKUP(B45,'Statement of activities labels'!$B:$B,'Statement of activities labels'!$D:$D), ",",_xlfn.XLOOKUP(B45,'Statement of activities labels'!$B:$B,'Statement of activities labels'!$E:$E)))</f>
        <v>Choose from drop-down --&gt;</v>
      </c>
      <c r="B45" s="18"/>
      <c r="C45" s="19"/>
      <c r="D45" s="20"/>
      <c r="E45" s="20"/>
      <c r="F45" s="20"/>
      <c r="G45" s="65" t="str">
        <f t="shared" si="11"/>
        <v/>
      </c>
      <c r="H45" s="65" t="str">
        <f t="shared" si="11"/>
        <v/>
      </c>
      <c r="I45" s="17" t="str">
        <f t="shared" si="10"/>
        <v/>
      </c>
      <c r="J45" s="65" t="str">
        <f t="shared" si="12"/>
        <v/>
      </c>
    </row>
    <row r="46" spans="1:10" ht="15" hidden="1">
      <c r="A46" s="8" t="str">
        <f>IF(B46="", "Choose from drop-down --&gt;", _xlfn.CONCAT(_xlfn.XLOOKUP(B46,'Statement of activities labels'!$B:$B,'Statement of activities labels'!$C:$C),",",_xlfn.XLOOKUP(B46,'Statement of activities labels'!$B:$B,'Statement of activities labels'!$D:$D), ",",_xlfn.XLOOKUP(B46,'Statement of activities labels'!$B:$B,'Statement of activities labels'!$E:$E)))</f>
        <v>Choose from drop-down --&gt;</v>
      </c>
      <c r="B46" s="18"/>
      <c r="C46" s="19"/>
      <c r="D46" s="20"/>
      <c r="E46" s="20"/>
      <c r="F46" s="20"/>
      <c r="G46" s="65" t="str">
        <f t="shared" si="11"/>
        <v/>
      </c>
      <c r="H46" s="65" t="str">
        <f t="shared" si="11"/>
        <v/>
      </c>
      <c r="I46" s="17" t="str">
        <f t="shared" si="10"/>
        <v/>
      </c>
      <c r="J46" s="65" t="str">
        <f t="shared" si="12"/>
        <v/>
      </c>
    </row>
    <row r="47" spans="1:10" ht="15" hidden="1">
      <c r="A47" s="8" t="str">
        <f>IF(B47="", "Choose from drop-down --&gt;", _xlfn.CONCAT(_xlfn.XLOOKUP(B47,'Statement of activities labels'!$B:$B,'Statement of activities labels'!$C:$C),",",_xlfn.XLOOKUP(B47,'Statement of activities labels'!$B:$B,'Statement of activities labels'!$D:$D), ",",_xlfn.XLOOKUP(B47,'Statement of activities labels'!$B:$B,'Statement of activities labels'!$E:$E)))</f>
        <v>Choose from drop-down --&gt;</v>
      </c>
      <c r="B47" s="18"/>
      <c r="C47" s="19"/>
      <c r="D47" s="20"/>
      <c r="E47" s="20"/>
      <c r="F47" s="20"/>
      <c r="G47" s="65" t="str">
        <f t="shared" si="11"/>
        <v/>
      </c>
      <c r="H47" s="65" t="str">
        <f t="shared" si="11"/>
        <v/>
      </c>
      <c r="I47" s="17" t="str">
        <f t="shared" si="10"/>
        <v/>
      </c>
      <c r="J47" s="65" t="str">
        <f t="shared" si="12"/>
        <v/>
      </c>
    </row>
    <row r="48" spans="1:10" ht="15" hidden="1">
      <c r="A48" s="8" t="str">
        <f>IF(B48="", "Choose from drop-down --&gt;", _xlfn.CONCAT(_xlfn.XLOOKUP(B48,'Statement of activities labels'!$B:$B,'Statement of activities labels'!$C:$C),",",_xlfn.XLOOKUP(B48,'Statement of activities labels'!$B:$B,'Statement of activities labels'!$D:$D), ",",_xlfn.XLOOKUP(B48,'Statement of activities labels'!$B:$B,'Statement of activities labels'!$E:$E)))</f>
        <v>Choose from drop-down --&gt;</v>
      </c>
      <c r="B48" s="18"/>
      <c r="C48" s="19"/>
      <c r="D48" s="20"/>
      <c r="E48" s="20"/>
      <c r="F48" s="20"/>
      <c r="G48" s="65" t="str">
        <f t="shared" si="11"/>
        <v/>
      </c>
      <c r="H48" s="65" t="str">
        <f t="shared" si="11"/>
        <v/>
      </c>
      <c r="I48" s="17" t="str">
        <f t="shared" si="10"/>
        <v/>
      </c>
      <c r="J48" s="65" t="str">
        <f t="shared" si="12"/>
        <v/>
      </c>
    </row>
    <row r="49" spans="1:10" ht="15">
      <c r="A49" s="8" t="str">
        <f>IF(B49="", "Choose from drop-down --&gt;", _xlfn.CONCAT(_xlfn.XLOOKUP(B49,'Statement of activities labels'!$B:$B,'Statement of activities labels'!$C:$C),",",_xlfn.XLOOKUP(B49,'Statement of activities labels'!$B:$B,'Statement of activities labels'!$D:$D), ",",_xlfn.XLOOKUP(B49,'Statement of activities labels'!$B:$B,'Statement of activities labels'!$E:$E)))</f>
        <v>Choose from drop-down --&gt;</v>
      </c>
      <c r="B49" s="18"/>
      <c r="C49" s="20"/>
      <c r="D49" s="20"/>
      <c r="E49" s="20"/>
      <c r="F49" s="20"/>
      <c r="G49" s="65" t="str">
        <f t="shared" si="11"/>
        <v/>
      </c>
      <c r="H49" s="65" t="str">
        <f t="shared" si="11"/>
        <v/>
      </c>
      <c r="I49" s="17" t="str">
        <f t="shared" si="10"/>
        <v/>
      </c>
      <c r="J49" s="65" t="str">
        <f t="shared" si="12"/>
        <v/>
      </c>
    </row>
    <row r="50" spans="1:10" ht="15">
      <c r="A50" s="8" t="s">
        <v>1743</v>
      </c>
      <c r="B50" s="10" t="s">
        <v>1128</v>
      </c>
      <c r="C50" s="25">
        <f>IF(C6="","",SUM(C41:C49))</f>
        <v>0</v>
      </c>
      <c r="D50" s="25">
        <f>IF(D6="","",SUM(D41:D49))</f>
        <v>0</v>
      </c>
      <c r="E50" s="25">
        <f t="shared" ref="E50" si="13">IF(E6="","",SUM(E41:E49))</f>
        <v>0</v>
      </c>
      <c r="F50" s="25">
        <f t="shared" ref="F50:G50" si="14">IF(F6="","",SUM(F41:F49))</f>
        <v>0</v>
      </c>
      <c r="G50" s="25">
        <f t="shared" si="14"/>
        <v>0</v>
      </c>
      <c r="H50" s="25">
        <f t="shared" ref="H50:I50" si="15">IF(H6="","",SUM(H41:H49))</f>
        <v>0</v>
      </c>
      <c r="I50" s="25">
        <f t="shared" si="15"/>
        <v>0</v>
      </c>
      <c r="J50" s="25">
        <f t="shared" ref="J50" si="16">IF(J6="","",SUM(J41:J49))</f>
        <v>0</v>
      </c>
    </row>
    <row r="51" spans="1:10" ht="15">
      <c r="A51" s="7"/>
      <c r="B51" s="7"/>
      <c r="C51" s="24"/>
      <c r="D51" s="27"/>
      <c r="I51" s="24"/>
    </row>
    <row r="52" spans="1:10" ht="15">
      <c r="A52" s="7"/>
      <c r="B52" s="13" t="s">
        <v>1139</v>
      </c>
      <c r="C52" s="13"/>
      <c r="D52" s="13"/>
      <c r="E52" s="13"/>
      <c r="F52" s="13"/>
      <c r="G52" s="13"/>
      <c r="H52" s="13"/>
      <c r="I52" s="13"/>
      <c r="J52" s="13"/>
    </row>
    <row r="53" spans="1:10" ht="15">
      <c r="A53" s="7"/>
      <c r="B53" s="15" t="s">
        <v>1140</v>
      </c>
      <c r="C53" s="15"/>
      <c r="D53" s="15"/>
      <c r="I53" s="15"/>
    </row>
    <row r="54" spans="1:10" ht="15">
      <c r="A54" s="8" t="str">
        <f>IF(B54="", "Choose from drop-down --&gt;", _xlfn.XLOOKUP(B54,'Statement of activities labels'!$B:$B, 'Statement of activities labels'!$C:$C))</f>
        <v>Choose from drop-down --&gt;</v>
      </c>
      <c r="B54" s="18"/>
      <c r="C54" s="98"/>
      <c r="D54" s="99"/>
      <c r="E54" s="99"/>
      <c r="F54" s="99"/>
      <c r="G54" s="20"/>
      <c r="H54" s="20"/>
      <c r="I54" s="17" t="str">
        <f t="shared" ref="I54:I63" si="17">IF(OR(I$6="", B54=""),"",SUM(G54:H54))</f>
        <v/>
      </c>
      <c r="J54" s="20"/>
    </row>
    <row r="55" spans="1:10" ht="15">
      <c r="A55" s="8" t="str">
        <f>IF(B55="", "Choose from drop-down --&gt;", _xlfn.XLOOKUP(B55,'Statement of activities labels'!$B:$B, 'Statement of activities labels'!$C:$C))</f>
        <v>Choose from drop-down --&gt;</v>
      </c>
      <c r="B55" s="18"/>
      <c r="C55" s="98"/>
      <c r="D55" s="99"/>
      <c r="E55" s="99"/>
      <c r="F55" s="99"/>
      <c r="G55" s="20"/>
      <c r="H55" s="20"/>
      <c r="I55" s="17" t="str">
        <f t="shared" si="17"/>
        <v/>
      </c>
      <c r="J55" s="20"/>
    </row>
    <row r="56" spans="1:10" ht="15">
      <c r="A56" s="8" t="str">
        <f>IF(B56="", "Choose from drop-down --&gt;", _xlfn.XLOOKUP(B56,'Statement of activities labels'!$B:$B, 'Statement of activities labels'!$C:$C))</f>
        <v>Choose from drop-down --&gt;</v>
      </c>
      <c r="B56" s="18"/>
      <c r="C56" s="98"/>
      <c r="D56" s="99"/>
      <c r="E56" s="99"/>
      <c r="F56" s="99"/>
      <c r="G56" s="20"/>
      <c r="H56" s="20"/>
      <c r="I56" s="17" t="str">
        <f t="shared" si="17"/>
        <v/>
      </c>
      <c r="J56" s="20"/>
    </row>
    <row r="57" spans="1:10" ht="15">
      <c r="A57" s="8" t="str">
        <f>IF(B57="", "Choose from drop-down --&gt;", _xlfn.XLOOKUP(B57,'Statement of activities labels'!$B:$B, 'Statement of activities labels'!$C:$C))</f>
        <v>Choose from drop-down --&gt;</v>
      </c>
      <c r="B57" s="18"/>
      <c r="C57" s="98"/>
      <c r="D57" s="99"/>
      <c r="E57" s="99"/>
      <c r="F57" s="99"/>
      <c r="G57" s="20"/>
      <c r="H57" s="20"/>
      <c r="I57" s="17" t="str">
        <f t="shared" si="17"/>
        <v/>
      </c>
      <c r="J57" s="20"/>
    </row>
    <row r="58" spans="1:10" ht="15">
      <c r="A58" s="8" t="str">
        <f>IF(B58="", "Choose from drop-down --&gt;", _xlfn.XLOOKUP(B58,'Statement of activities labels'!$B:$B, 'Statement of activities labels'!$C:$C))</f>
        <v>Choose from drop-down --&gt;</v>
      </c>
      <c r="B58" s="18"/>
      <c r="C58" s="98"/>
      <c r="D58" s="99"/>
      <c r="E58" s="99"/>
      <c r="F58" s="99"/>
      <c r="G58" s="20"/>
      <c r="H58" s="20"/>
      <c r="I58" s="17" t="str">
        <f t="shared" si="17"/>
        <v/>
      </c>
      <c r="J58" s="20"/>
    </row>
    <row r="59" spans="1:10" ht="15">
      <c r="A59" s="8" t="str">
        <f>IF(B59="", "Choose from drop-down --&gt;", _xlfn.XLOOKUP(B59,'Statement of activities labels'!$B:$B, 'Statement of activities labels'!$C:$C))</f>
        <v>Choose from drop-down --&gt;</v>
      </c>
      <c r="B59" s="18"/>
      <c r="C59" s="98"/>
      <c r="D59" s="99"/>
      <c r="E59" s="99"/>
      <c r="F59" s="99"/>
      <c r="G59" s="20"/>
      <c r="H59" s="20"/>
      <c r="I59" s="17" t="str">
        <f t="shared" si="17"/>
        <v/>
      </c>
      <c r="J59" s="20"/>
    </row>
    <row r="60" spans="1:10" ht="15">
      <c r="A60" s="8" t="str">
        <f>IF(B60="", "Choose from drop-down --&gt;", _xlfn.XLOOKUP(B60,'Statement of activities labels'!$B:$B, 'Statement of activities labels'!$C:$C))</f>
        <v>Choose from drop-down --&gt;</v>
      </c>
      <c r="B60" s="18"/>
      <c r="C60" s="98"/>
      <c r="D60" s="99"/>
      <c r="E60" s="99"/>
      <c r="F60" s="99"/>
      <c r="G60" s="20"/>
      <c r="H60" s="20"/>
      <c r="I60" s="17" t="str">
        <f t="shared" si="17"/>
        <v/>
      </c>
      <c r="J60" s="20"/>
    </row>
    <row r="61" spans="1:10" ht="15">
      <c r="A61" s="8" t="str">
        <f>IF(B61="", "Choose from drop-down --&gt;", _xlfn.XLOOKUP(B61,'Statement of activities labels'!$B:$B, 'Statement of activities labels'!$C:$C))</f>
        <v>Choose from drop-down --&gt;</v>
      </c>
      <c r="B61" s="18"/>
      <c r="C61" s="98"/>
      <c r="D61" s="99"/>
      <c r="E61" s="99"/>
      <c r="F61" s="99"/>
      <c r="G61" s="20"/>
      <c r="H61" s="20"/>
      <c r="I61" s="17" t="str">
        <f t="shared" si="17"/>
        <v/>
      </c>
      <c r="J61" s="20"/>
    </row>
    <row r="62" spans="1:10" ht="15">
      <c r="A62" s="8" t="str">
        <f>IF(B62="", "Choose from drop-down --&gt;", _xlfn.XLOOKUP(B62,'Statement of activities labels'!$B:$B, 'Statement of activities labels'!$C:$C))</f>
        <v>Choose from drop-down --&gt;</v>
      </c>
      <c r="B62" s="18"/>
      <c r="C62" s="98"/>
      <c r="D62" s="99"/>
      <c r="E62" s="99"/>
      <c r="F62" s="99"/>
      <c r="G62" s="20"/>
      <c r="H62" s="20"/>
      <c r="I62" s="17" t="str">
        <f t="shared" si="17"/>
        <v/>
      </c>
      <c r="J62" s="20"/>
    </row>
    <row r="63" spans="1:10" ht="15">
      <c r="A63" s="8" t="str">
        <f>IF(B63="", "Choose from drop-down --&gt;", _xlfn.XLOOKUP(B63,'Statement of activities labels'!$B:$B, 'Statement of activities labels'!$C:$C))</f>
        <v>Choose from drop-down --&gt;</v>
      </c>
      <c r="B63" s="18"/>
      <c r="C63" s="98"/>
      <c r="D63" s="99"/>
      <c r="E63" s="99"/>
      <c r="F63" s="99"/>
      <c r="G63" s="20"/>
      <c r="H63" s="20"/>
      <c r="I63" s="17" t="str">
        <f t="shared" si="17"/>
        <v/>
      </c>
      <c r="J63" s="20"/>
    </row>
    <row r="64" spans="1:10" ht="15">
      <c r="A64" s="8" t="s">
        <v>1132</v>
      </c>
      <c r="B64" s="78" t="s">
        <v>1133</v>
      </c>
      <c r="C64" s="77"/>
      <c r="D64" s="77"/>
      <c r="E64" s="77"/>
      <c r="F64" s="77"/>
      <c r="G64" s="17">
        <f>IF($C$6="","",SUM(G54:G62))</f>
        <v>0</v>
      </c>
      <c r="H64" s="17">
        <f>IF(H$6="","",SUM(H54:H63))</f>
        <v>0</v>
      </c>
      <c r="I64" s="17">
        <f>IF(I$6="","",SUM(I54:I63))</f>
        <v>0</v>
      </c>
      <c r="J64" s="17">
        <f>IF($J$6="","",SUM(J54:J63))</f>
        <v>0</v>
      </c>
    </row>
    <row r="65" spans="1:10" ht="15">
      <c r="A65" s="7"/>
      <c r="B65" s="15" t="s">
        <v>1143</v>
      </c>
      <c r="C65" s="100"/>
      <c r="D65" s="100"/>
      <c r="I65" s="15"/>
    </row>
    <row r="66" spans="1:10" ht="15">
      <c r="A66" s="8" t="str">
        <f>IF(B66="", "Choose from drop-down --&gt;", _xlfn.XLOOKUP(B66,'Statement of activities labels'!$B:$B,'Statement of activities labels'!$C:$C))</f>
        <v>Choose from drop-down --&gt;</v>
      </c>
      <c r="B66" s="18"/>
      <c r="C66" s="98"/>
      <c r="D66" s="99"/>
      <c r="E66" s="99"/>
      <c r="F66" s="99"/>
      <c r="G66" s="20"/>
      <c r="H66" s="20"/>
      <c r="I66" s="17" t="str">
        <f t="shared" ref="I66:I70" si="18">IF(OR(I$6="", B66=""),"",SUM(G66:H66))</f>
        <v/>
      </c>
      <c r="J66" s="20"/>
    </row>
    <row r="67" spans="1:10" ht="15">
      <c r="A67" s="8" t="str">
        <f>IF(B67="", "Choose from drop-down --&gt;", _xlfn.XLOOKUP(B67,'Statement of activities labels'!$B:$B,'Statement of activities labels'!$C:$C))</f>
        <v>Choose from drop-down --&gt;</v>
      </c>
      <c r="B67" s="18"/>
      <c r="C67" s="98"/>
      <c r="D67" s="99"/>
      <c r="E67" s="99"/>
      <c r="F67" s="99"/>
      <c r="G67" s="20"/>
      <c r="H67" s="20"/>
      <c r="I67" s="17" t="str">
        <f t="shared" si="18"/>
        <v/>
      </c>
      <c r="J67" s="20"/>
    </row>
    <row r="68" spans="1:10" ht="15">
      <c r="A68" s="8" t="str">
        <f>IF(B68="", "Choose from drop-down --&gt;", _xlfn.XLOOKUP(B68,'Statement of activities labels'!$B:$B,'Statement of activities labels'!$C:$C))</f>
        <v>Choose from drop-down --&gt;</v>
      </c>
      <c r="B68" s="18"/>
      <c r="C68" s="98"/>
      <c r="D68" s="99"/>
      <c r="E68" s="99"/>
      <c r="F68" s="99"/>
      <c r="G68" s="20"/>
      <c r="H68" s="20"/>
      <c r="I68" s="17" t="str">
        <f t="shared" si="18"/>
        <v/>
      </c>
      <c r="J68" s="20"/>
    </row>
    <row r="69" spans="1:10" ht="15">
      <c r="A69" s="8" t="str">
        <f>IF(B69="", "Choose from drop-down --&gt;", _xlfn.XLOOKUP(B69,'Statement of activities labels'!$B:$B,'Statement of activities labels'!$C:$C))</f>
        <v>Choose from drop-down --&gt;</v>
      </c>
      <c r="B69" s="18"/>
      <c r="C69" s="98"/>
      <c r="D69" s="99"/>
      <c r="E69" s="99"/>
      <c r="F69" s="99"/>
      <c r="G69" s="20"/>
      <c r="H69" s="20"/>
      <c r="I69" s="17" t="str">
        <f t="shared" si="18"/>
        <v/>
      </c>
      <c r="J69" s="20"/>
    </row>
    <row r="70" spans="1:10" ht="15">
      <c r="A70" s="8" t="str">
        <f>IF(B70="", "Choose from drop-down --&gt;", _xlfn.XLOOKUP(B70,'Statement of activities labels'!$B:$B,'Statement of activities labels'!$C:$C))</f>
        <v>Choose from drop-down --&gt;</v>
      </c>
      <c r="B70" s="18"/>
      <c r="C70" s="98"/>
      <c r="D70" s="99"/>
      <c r="E70" s="99"/>
      <c r="F70" s="99"/>
      <c r="G70" s="20"/>
      <c r="H70" s="20"/>
      <c r="I70" s="17" t="str">
        <f t="shared" si="18"/>
        <v/>
      </c>
      <c r="J70" s="20"/>
    </row>
    <row r="71" spans="1:10" ht="15">
      <c r="A71" s="8" t="s">
        <v>1132</v>
      </c>
      <c r="B71" s="78" t="s">
        <v>1142</v>
      </c>
      <c r="C71" s="77"/>
      <c r="D71" s="77"/>
      <c r="E71" s="77"/>
      <c r="F71" s="77"/>
      <c r="G71" s="17">
        <f>IF($C$6="","",SUM(G64:G70))</f>
        <v>0</v>
      </c>
      <c r="H71" s="17">
        <f>IF(H$6="","",SUM(H64:H70))</f>
        <v>0</v>
      </c>
      <c r="I71" s="17">
        <f>IF(I$6="","",SUM(I64:I70))</f>
        <v>0</v>
      </c>
      <c r="J71" s="17">
        <f>IF($J$6="","",SUM(J64:J70))</f>
        <v>0</v>
      </c>
    </row>
    <row r="72" spans="1:10" ht="15">
      <c r="A72" s="8" t="s">
        <v>1132</v>
      </c>
      <c r="B72" s="10" t="s">
        <v>1141</v>
      </c>
      <c r="C72" s="77"/>
      <c r="D72" s="77"/>
      <c r="E72" s="77"/>
      <c r="F72" s="77"/>
      <c r="G72" s="25" t="str">
        <f>IF(G29="","",SUM(G65:G71))</f>
        <v/>
      </c>
      <c r="H72" s="25" t="str">
        <f>IF(H29="","",SUM(H65:H71))</f>
        <v/>
      </c>
      <c r="I72" s="25" t="str">
        <f>IF(I29="","",SUM(I65:I71))</f>
        <v/>
      </c>
      <c r="J72" s="25" t="str">
        <f>IF(J29="","",SUM(J65:J71))</f>
        <v/>
      </c>
    </row>
    <row r="74" spans="1:10" ht="15">
      <c r="A74" s="7"/>
      <c r="B74" s="13" t="s">
        <v>47</v>
      </c>
      <c r="C74" s="76"/>
      <c r="D74" s="76"/>
      <c r="E74" s="76"/>
      <c r="F74" s="76"/>
      <c r="G74" s="13"/>
      <c r="H74" s="13"/>
      <c r="I74" s="13"/>
      <c r="J74" s="13"/>
    </row>
    <row r="75" spans="1:10" ht="15">
      <c r="A75" s="8" t="s">
        <v>1137</v>
      </c>
      <c r="B75" s="10" t="s">
        <v>1134</v>
      </c>
      <c r="C75" s="98"/>
      <c r="D75" s="99"/>
      <c r="E75" s="99"/>
      <c r="F75" s="99"/>
      <c r="G75" s="20"/>
      <c r="H75" s="20"/>
      <c r="I75" s="17">
        <f>IF(I$6="","",SUM(G75:H75))</f>
        <v>0</v>
      </c>
      <c r="J75" s="20"/>
    </row>
    <row r="76" spans="1:10" ht="15">
      <c r="A76" s="8" t="s">
        <v>1138</v>
      </c>
      <c r="B76" s="10" t="s">
        <v>1135</v>
      </c>
      <c r="C76" s="98"/>
      <c r="D76" s="99"/>
      <c r="E76" s="99"/>
      <c r="F76" s="99"/>
      <c r="G76" s="20"/>
      <c r="H76" s="20"/>
      <c r="I76" s="17">
        <f t="shared" ref="I76:I77" si="19">IF(I$6="","",SUM(G76:H76))</f>
        <v>0</v>
      </c>
      <c r="J76" s="20"/>
    </row>
    <row r="77" spans="1:10" ht="15">
      <c r="A77" s="8" t="s">
        <v>51</v>
      </c>
      <c r="B77" s="10" t="s">
        <v>1136</v>
      </c>
      <c r="C77" s="98"/>
      <c r="D77" s="99"/>
      <c r="E77" s="99"/>
      <c r="F77" s="99"/>
      <c r="G77" s="20"/>
      <c r="H77" s="20"/>
      <c r="I77" s="17">
        <f t="shared" si="19"/>
        <v>0</v>
      </c>
      <c r="J77" s="20"/>
    </row>
    <row r="78" spans="1:10" ht="15">
      <c r="I78" s="76"/>
    </row>
    <row r="79" spans="1:10" ht="15">
      <c r="I79" s="77"/>
    </row>
    <row r="80" spans="1:10" ht="15">
      <c r="I80" s="77"/>
    </row>
    <row r="81" spans="9:9" ht="15">
      <c r="I81" s="77"/>
    </row>
    <row r="82" spans="9:9" ht="15">
      <c r="I82" s="77"/>
    </row>
    <row r="83" spans="9:9" ht="15">
      <c r="I83" s="77"/>
    </row>
    <row r="84" spans="9:9" ht="15">
      <c r="I84" s="77"/>
    </row>
    <row r="85" spans="9:9" ht="15">
      <c r="I85" s="77"/>
    </row>
    <row r="86" spans="9:9" ht="15">
      <c r="I86" s="77"/>
    </row>
    <row r="87" spans="9:9" ht="15">
      <c r="I87" s="77"/>
    </row>
    <row r="88" spans="9:9" ht="15">
      <c r="I88" s="77"/>
    </row>
    <row r="89" spans="9:9" ht="14">
      <c r="I89" s="29"/>
    </row>
    <row r="90" spans="9:9" ht="15">
      <c r="I90" s="76"/>
    </row>
    <row r="91" spans="9:9" ht="15">
      <c r="I91" s="77"/>
    </row>
    <row r="92" spans="9:9" ht="15">
      <c r="I92" s="77"/>
    </row>
    <row r="93" spans="9:9" ht="15">
      <c r="I93" s="77"/>
    </row>
    <row r="94" spans="9:9" ht="15">
      <c r="I94" s="77"/>
    </row>
    <row r="95" spans="9:9" ht="15">
      <c r="I95" s="77"/>
    </row>
    <row r="96" spans="9:9" ht="15">
      <c r="I96" s="77"/>
    </row>
    <row r="97" spans="9:9" ht="15">
      <c r="I97" s="77"/>
    </row>
    <row r="98" spans="9:9" ht="15">
      <c r="I98" s="77"/>
    </row>
    <row r="99" spans="9:9" ht="15">
      <c r="I99" s="77"/>
    </row>
  </sheetData>
  <sheetProtection formatRows="0" insertRows="0" deleteRows="0"/>
  <conditionalFormatting sqref="C23 C37 C50 D53:G63 D74:H77 J74:J77">
    <cfRule type="expression" dxfId="29" priority="49" stopIfTrue="1">
      <formula>C$6=""</formula>
    </cfRule>
  </conditionalFormatting>
  <conditionalFormatting sqref="C64:J64">
    <cfRule type="expression" dxfId="28" priority="34" stopIfTrue="1">
      <formula>C$6=""</formula>
    </cfRule>
  </conditionalFormatting>
  <conditionalFormatting sqref="C71:J72">
    <cfRule type="expression" dxfId="27" priority="10" stopIfTrue="1">
      <formula>C$6=""</formula>
    </cfRule>
  </conditionalFormatting>
  <conditionalFormatting sqref="D6:F6 D52:F52">
    <cfRule type="expression" dxfId="26" priority="46" stopIfTrue="1">
      <formula>D$6=""</formula>
    </cfRule>
  </conditionalFormatting>
  <conditionalFormatting sqref="D39:G51">
    <cfRule type="expression" dxfId="25" priority="6" stopIfTrue="1">
      <formula>D$6=""</formula>
    </cfRule>
  </conditionalFormatting>
  <conditionalFormatting sqref="D65:J70">
    <cfRule type="expression" dxfId="24" priority="2" stopIfTrue="1">
      <formula>D$6=""</formula>
    </cfRule>
  </conditionalFormatting>
  <conditionalFormatting sqref="H39:H50">
    <cfRule type="expression" dxfId="23" priority="5" stopIfTrue="1">
      <formula>H$6=""</formula>
    </cfRule>
  </conditionalFormatting>
  <conditionalFormatting sqref="H38:I38">
    <cfRule type="expression" dxfId="22" priority="43" stopIfTrue="1">
      <formula>H$6=""</formula>
    </cfRule>
  </conditionalFormatting>
  <conditionalFormatting sqref="H5:J6 D7:I37 I39:I51">
    <cfRule type="expression" dxfId="21" priority="39" stopIfTrue="1">
      <formula>D$6=""</formula>
    </cfRule>
  </conditionalFormatting>
  <conditionalFormatting sqref="H52:J63">
    <cfRule type="expression" dxfId="20" priority="3" stopIfTrue="1">
      <formula>H$6=""</formula>
    </cfRule>
  </conditionalFormatting>
  <conditionalFormatting sqref="I74:I99">
    <cfRule type="expression" dxfId="19" priority="1" stopIfTrue="1">
      <formula>I$6=""</formula>
    </cfRule>
  </conditionalFormatting>
  <conditionalFormatting sqref="J7:J50">
    <cfRule type="expression" dxfId="18" priority="4" stopIfTrue="1">
      <formula>J$6=""</formula>
    </cfRule>
  </conditionalFormatting>
  <dataValidations count="3">
    <dataValidation type="list" allowBlank="1" showInputMessage="1" showErrorMessage="1" sqref="B9:B22 B25:B36 B41:B49" xr:uid="{F3C11D5E-2141-5546-AF1F-2279D6DA74D8}">
      <formula1>program_revenues</formula1>
    </dataValidation>
    <dataValidation type="list" allowBlank="1" showInputMessage="1" showErrorMessage="1" sqref="B54:B63" xr:uid="{96AC2388-DB7C-8442-BE26-CB837586D707}">
      <formula1>general_revenues</formula1>
    </dataValidation>
    <dataValidation type="list" allowBlank="1" showInputMessage="1" showErrorMessage="1" sqref="B66:B70" xr:uid="{A7A9E828-3622-4441-839C-4C8E5DABEB87}">
      <formula1>transfers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0919-E4A0-3A4F-9164-3F35B35B852C}">
  <dimension ref="A1:J58"/>
  <sheetViews>
    <sheetView zoomScale="75" zoomScaleNormal="75" workbookViewId="0">
      <selection activeCell="L22" sqref="L22"/>
    </sheetView>
  </sheetViews>
  <sheetFormatPr baseColWidth="10" defaultRowHeight="13"/>
  <cols>
    <col min="1" max="1" width="23.83203125" customWidth="1"/>
    <col min="2" max="2" width="29.5" style="116" customWidth="1"/>
  </cols>
  <sheetData>
    <row r="1" spans="1:10" ht="17">
      <c r="A1" s="45" t="s">
        <v>1074</v>
      </c>
      <c r="B1" s="108" t="str">
        <f>_xlfn.CONCAT('Master Info'!C2, ", ", 'Master Info'!$C$3)</f>
        <v>City of Clayton, California</v>
      </c>
      <c r="C1" s="55"/>
      <c r="D1" s="49"/>
      <c r="E1" s="49"/>
    </row>
    <row r="2" spans="1:10" ht="17">
      <c r="A2" s="46" t="s">
        <v>1105</v>
      </c>
      <c r="B2" s="61" t="s">
        <v>1081</v>
      </c>
      <c r="C2" s="55"/>
      <c r="D2" s="49"/>
      <c r="E2" s="49"/>
    </row>
    <row r="3" spans="1:10" ht="17">
      <c r="A3" s="46" t="s">
        <v>1075</v>
      </c>
      <c r="B3" s="61" t="s">
        <v>1744</v>
      </c>
      <c r="C3" s="55"/>
      <c r="D3" s="49"/>
      <c r="E3" s="49"/>
    </row>
    <row r="4" spans="1:10" ht="17" thickBot="1">
      <c r="A4" s="48" t="s">
        <v>1076</v>
      </c>
      <c r="B4" s="109">
        <f>'Master Info'!C4</f>
        <v>44742</v>
      </c>
      <c r="C4" s="55"/>
      <c r="D4" s="49"/>
      <c r="E4" s="49"/>
    </row>
    <row r="5" spans="1:10" ht="16">
      <c r="A5" s="56"/>
      <c r="B5" s="87"/>
      <c r="C5" s="51"/>
      <c r="D5" s="51"/>
      <c r="E5" s="51"/>
    </row>
    <row r="6" spans="1:10" ht="57">
      <c r="A6" s="6" t="s">
        <v>1</v>
      </c>
      <c r="B6" s="110"/>
      <c r="C6" s="68" t="s">
        <v>1083</v>
      </c>
      <c r="D6" s="70" t="s">
        <v>1115</v>
      </c>
      <c r="E6" s="70" t="s">
        <v>1115</v>
      </c>
      <c r="F6" s="70" t="s">
        <v>1115</v>
      </c>
      <c r="G6" s="70" t="s">
        <v>1115</v>
      </c>
      <c r="H6" s="70" t="s">
        <v>1115</v>
      </c>
      <c r="I6" s="70" t="s">
        <v>1115</v>
      </c>
      <c r="J6" s="117"/>
    </row>
    <row r="7" spans="1:10" ht="32">
      <c r="B7" s="11"/>
      <c r="C7" s="62" t="s">
        <v>1083</v>
      </c>
      <c r="D7" s="71" t="s">
        <v>1116</v>
      </c>
      <c r="E7" s="71" t="s">
        <v>1116</v>
      </c>
      <c r="F7" s="71" t="s">
        <v>1116</v>
      </c>
      <c r="G7" s="71" t="s">
        <v>1116</v>
      </c>
      <c r="H7" s="71" t="s">
        <v>1116</v>
      </c>
      <c r="I7" s="71" t="s">
        <v>1116</v>
      </c>
      <c r="J7" s="63" t="s">
        <v>3</v>
      </c>
    </row>
    <row r="8" spans="1:10" ht="16">
      <c r="A8" s="7"/>
      <c r="B8" s="111" t="s">
        <v>4</v>
      </c>
      <c r="C8" s="14"/>
      <c r="D8" s="14"/>
      <c r="E8" s="13"/>
      <c r="F8" s="13"/>
      <c r="G8" s="13"/>
      <c r="H8" s="102"/>
      <c r="I8" s="102"/>
      <c r="J8" s="102"/>
    </row>
    <row r="9" spans="1:10" ht="15">
      <c r="A9" s="8" t="str">
        <f>IF(B9="", "Choose from drop-down --&gt;", _xlfn.XLOOKUP(B9,'Label Dropdowns'!$B$2:$B$522,'Label Dropdowns'!$C$2:$C$522))</f>
        <v>Choose from drop-down --&gt;</v>
      </c>
      <c r="B9" s="112"/>
      <c r="C9" s="19"/>
      <c r="D9" s="20"/>
      <c r="E9" s="20"/>
      <c r="F9" s="20"/>
      <c r="G9" s="20"/>
      <c r="H9" s="103"/>
      <c r="I9" s="103"/>
      <c r="J9" s="120">
        <f>SUM(C9:I9)</f>
        <v>0</v>
      </c>
    </row>
    <row r="10" spans="1:10" ht="15">
      <c r="A10" s="8" t="str">
        <f>IF(B10="", "Choose from drop-down --&gt;", _xlfn.XLOOKUP(B10,'Label Dropdowns'!$B$2:$B$522,'Label Dropdowns'!$C$2:$C$522))</f>
        <v>Choose from drop-down --&gt;</v>
      </c>
      <c r="B10" s="112"/>
      <c r="C10" s="19"/>
      <c r="D10" s="20"/>
      <c r="E10" s="20"/>
      <c r="F10" s="20"/>
      <c r="G10" s="20"/>
      <c r="H10" s="103"/>
      <c r="I10" s="103"/>
      <c r="J10" s="120">
        <f t="shared" ref="J10:J18" si="0">SUM(C10:I10)</f>
        <v>0</v>
      </c>
    </row>
    <row r="11" spans="1:10" ht="15">
      <c r="A11" s="8" t="str">
        <f>IF(B11="", "Choose from drop-down --&gt;", _xlfn.XLOOKUP(B11,'Label Dropdowns'!$B$2:$B$522,'Label Dropdowns'!$C$2:$C$522))</f>
        <v>Choose from drop-down --&gt;</v>
      </c>
      <c r="B11" s="112"/>
      <c r="C11" s="19"/>
      <c r="D11" s="20"/>
      <c r="E11" s="20"/>
      <c r="F11" s="20"/>
      <c r="G11" s="20"/>
      <c r="H11" s="103"/>
      <c r="I11" s="103"/>
      <c r="J11" s="120">
        <f t="shared" si="0"/>
        <v>0</v>
      </c>
    </row>
    <row r="12" spans="1:10" ht="15">
      <c r="A12" s="8" t="str">
        <f>IF(B12="", "Choose from drop-down --&gt;", _xlfn.XLOOKUP(B12,'Label Dropdowns'!$B$2:$B$522,'Label Dropdowns'!$C$2:$C$522))</f>
        <v>Choose from drop-down --&gt;</v>
      </c>
      <c r="B12" s="112"/>
      <c r="C12" s="19"/>
      <c r="D12" s="20"/>
      <c r="E12" s="20"/>
      <c r="F12" s="20"/>
      <c r="G12" s="20"/>
      <c r="H12" s="103"/>
      <c r="I12" s="103"/>
      <c r="J12" s="120">
        <f t="shared" si="0"/>
        <v>0</v>
      </c>
    </row>
    <row r="13" spans="1:10" ht="15">
      <c r="A13" s="8" t="str">
        <f>IF(B13="", "Choose from drop-down --&gt;", _xlfn.XLOOKUP(B13,'Label Dropdowns'!$B$2:$B$522,'Label Dropdowns'!$C$2:$C$522))</f>
        <v>Choose from drop-down --&gt;</v>
      </c>
      <c r="B13" s="112"/>
      <c r="C13" s="19"/>
      <c r="D13" s="20"/>
      <c r="E13" s="20"/>
      <c r="F13" s="20"/>
      <c r="G13" s="20"/>
      <c r="H13" s="103"/>
      <c r="I13" s="103"/>
      <c r="J13" s="120">
        <f t="shared" si="0"/>
        <v>0</v>
      </c>
    </row>
    <row r="14" spans="1:10" ht="15">
      <c r="A14" s="8" t="str">
        <f>IF(B14="", "Choose from drop-down --&gt;", _xlfn.XLOOKUP(B14,'Label Dropdowns'!$B$2:$B$522,'Label Dropdowns'!$C$2:$C$522))</f>
        <v>Choose from drop-down --&gt;</v>
      </c>
      <c r="B14" s="112"/>
      <c r="C14" s="19"/>
      <c r="D14" s="20"/>
      <c r="E14" s="20"/>
      <c r="F14" s="20"/>
      <c r="G14" s="20"/>
      <c r="H14" s="103"/>
      <c r="I14" s="103"/>
      <c r="J14" s="120">
        <f t="shared" si="0"/>
        <v>0</v>
      </c>
    </row>
    <row r="15" spans="1:10" ht="15">
      <c r="A15" s="8" t="str">
        <f>IF(B15="", "Choose from drop-down --&gt;", _xlfn.XLOOKUP(B15,'Label Dropdowns'!$B$2:$B$522,'Label Dropdowns'!$C$2:$C$522))</f>
        <v>Choose from drop-down --&gt;</v>
      </c>
      <c r="B15" s="112"/>
      <c r="C15" s="19"/>
      <c r="D15" s="20"/>
      <c r="E15" s="20"/>
      <c r="F15" s="20"/>
      <c r="G15" s="20"/>
      <c r="H15" s="103"/>
      <c r="I15" s="103"/>
      <c r="J15" s="120">
        <f t="shared" si="0"/>
        <v>0</v>
      </c>
    </row>
    <row r="16" spans="1:10" ht="15">
      <c r="A16" s="8" t="str">
        <f>IF(B16="", "Choose from drop-down --&gt;", _xlfn.XLOOKUP(B16,'Label Dropdowns'!$B$2:$B$522,'Label Dropdowns'!$C$2:$C$522))</f>
        <v>Choose from drop-down --&gt;</v>
      </c>
      <c r="B16" s="112"/>
      <c r="C16" s="19"/>
      <c r="D16" s="20"/>
      <c r="E16" s="20"/>
      <c r="F16" s="20"/>
      <c r="G16" s="20"/>
      <c r="H16" s="103"/>
      <c r="I16" s="103"/>
      <c r="J16" s="120">
        <f t="shared" si="0"/>
        <v>0</v>
      </c>
    </row>
    <row r="17" spans="1:10" ht="15">
      <c r="A17" s="8" t="str">
        <f>IF(B17="", "Choose from drop-down --&gt;", _xlfn.XLOOKUP(B17,'Label Dropdowns'!$B$2:$B$522,'Label Dropdowns'!$C$2:$C$522))</f>
        <v>Choose from drop-down --&gt;</v>
      </c>
      <c r="B17" s="112"/>
      <c r="C17" s="19"/>
      <c r="D17" s="20"/>
      <c r="E17" s="20"/>
      <c r="F17" s="20"/>
      <c r="G17" s="20"/>
      <c r="H17" s="103"/>
      <c r="I17" s="103"/>
      <c r="J17" s="120">
        <f t="shared" si="0"/>
        <v>0</v>
      </c>
    </row>
    <row r="18" spans="1:10" ht="15">
      <c r="A18" s="8" t="str">
        <f>IF(B18="", "Choose from drop-down --&gt;", _xlfn.XLOOKUP(B18,'Label Dropdowns'!$B$2:$B$522,'Label Dropdowns'!$C$2:$C$522))</f>
        <v>Choose from drop-down --&gt;</v>
      </c>
      <c r="B18" s="112"/>
      <c r="C18" s="19"/>
      <c r="D18" s="20"/>
      <c r="E18" s="20"/>
      <c r="F18" s="20"/>
      <c r="G18" s="20"/>
      <c r="H18" s="103"/>
      <c r="I18" s="103"/>
      <c r="J18" s="120">
        <f t="shared" si="0"/>
        <v>0</v>
      </c>
    </row>
    <row r="19" spans="1:10" ht="16">
      <c r="A19" s="124" t="s">
        <v>1754</v>
      </c>
      <c r="B19" s="125" t="s">
        <v>20</v>
      </c>
      <c r="C19" s="126">
        <f>SUM(C9:C18)</f>
        <v>0</v>
      </c>
      <c r="D19" s="126">
        <f>SUM(D9:D18)</f>
        <v>0</v>
      </c>
      <c r="E19" s="126">
        <f t="shared" ref="E19:H19" si="1">SUM(E9:E18)</f>
        <v>0</v>
      </c>
      <c r="F19" s="126">
        <f t="shared" si="1"/>
        <v>0</v>
      </c>
      <c r="G19" s="126">
        <f t="shared" si="1"/>
        <v>0</v>
      </c>
      <c r="H19" s="126">
        <f t="shared" si="1"/>
        <v>0</v>
      </c>
      <c r="I19" s="126">
        <f t="shared" ref="I19" si="2">SUM(I9:I18)</f>
        <v>0</v>
      </c>
      <c r="J19" s="127">
        <f>SUM(C19:I19)</f>
        <v>0</v>
      </c>
    </row>
    <row r="20" spans="1:10" ht="32">
      <c r="B20" s="111" t="s">
        <v>1745</v>
      </c>
      <c r="C20" s="14"/>
      <c r="D20" s="14"/>
      <c r="E20" s="13"/>
      <c r="F20" s="13"/>
      <c r="G20" s="13"/>
      <c r="H20" s="102"/>
      <c r="I20" s="102"/>
      <c r="J20" s="102"/>
    </row>
    <row r="21" spans="1:10" ht="16">
      <c r="B21" s="114" t="s">
        <v>1746</v>
      </c>
      <c r="H21" s="2"/>
      <c r="I21" s="2"/>
      <c r="J21" s="2"/>
    </row>
    <row r="22" spans="1:10" ht="15">
      <c r="A22" s="8" t="str">
        <f>IF(B22="", "Choose from drop-down --&gt;", _xlfn.XLOOKUP(B22,'Label Dropdowns'!$B$2:$B$522,'Label Dropdowns'!$C$2:$C$522))</f>
        <v>Choose from drop-down --&gt;</v>
      </c>
      <c r="B22" s="112"/>
      <c r="C22" s="19"/>
      <c r="D22" s="19"/>
      <c r="E22" s="19"/>
      <c r="F22" s="19"/>
      <c r="G22" s="19"/>
      <c r="H22" s="105"/>
      <c r="I22" s="105"/>
      <c r="J22" s="118">
        <f>SUM(C22:I22)</f>
        <v>0</v>
      </c>
    </row>
    <row r="23" spans="1:10" ht="15">
      <c r="A23" s="8" t="str">
        <f>IF(B23="", "Choose from drop-down --&gt;", _xlfn.XLOOKUP(B23,'Label Dropdowns'!$B$2:$B$522,'Label Dropdowns'!$C$2:$C$522))</f>
        <v>Choose from drop-down --&gt;</v>
      </c>
      <c r="B23" s="112"/>
      <c r="C23" s="19"/>
      <c r="D23" s="19"/>
      <c r="E23" s="19"/>
      <c r="F23" s="19"/>
      <c r="G23" s="19"/>
      <c r="H23" s="106"/>
      <c r="I23" s="106"/>
      <c r="J23" s="118">
        <f t="shared" ref="J23:J27" si="3">SUM(C23:I23)</f>
        <v>0</v>
      </c>
    </row>
    <row r="24" spans="1:10" ht="15">
      <c r="A24" s="8" t="str">
        <f>IF(B24="", "Choose from drop-down --&gt;", _xlfn.XLOOKUP(B24,'Label Dropdowns'!$B$2:$B$522,'Label Dropdowns'!$C$2:$C$522))</f>
        <v>Choose from drop-down --&gt;</v>
      </c>
      <c r="B24" s="112"/>
      <c r="C24" s="19"/>
      <c r="D24" s="19"/>
      <c r="E24" s="19"/>
      <c r="F24" s="19"/>
      <c r="G24" s="19"/>
      <c r="H24" s="106"/>
      <c r="I24" s="106"/>
      <c r="J24" s="118">
        <f t="shared" si="3"/>
        <v>0</v>
      </c>
    </row>
    <row r="25" spans="1:10" ht="15">
      <c r="A25" s="8" t="str">
        <f>IF(B25="", "Choose from drop-down --&gt;", _xlfn.XLOOKUP(B25,'Label Dropdowns'!$B$2:$B$522,'Label Dropdowns'!$C$2:$C$522))</f>
        <v>Choose from drop-down --&gt;</v>
      </c>
      <c r="B25" s="112"/>
      <c r="C25" s="19"/>
      <c r="D25" s="19"/>
      <c r="E25" s="19"/>
      <c r="F25" s="19"/>
      <c r="G25" s="19"/>
      <c r="H25" s="106"/>
      <c r="I25" s="106"/>
      <c r="J25" s="118">
        <f t="shared" si="3"/>
        <v>0</v>
      </c>
    </row>
    <row r="26" spans="1:10" ht="15">
      <c r="A26" s="8" t="str">
        <f>IF(B26="", "Choose from drop-down --&gt;", _xlfn.XLOOKUP(B26,'Label Dropdowns'!$B$2:$B$522,'Label Dropdowns'!$C$2:$C$522))</f>
        <v>Choose from drop-down --&gt;</v>
      </c>
      <c r="B26" s="112"/>
      <c r="C26" s="19"/>
      <c r="D26" s="19"/>
      <c r="E26" s="19"/>
      <c r="F26" s="19"/>
      <c r="G26" s="19"/>
      <c r="H26" s="106"/>
      <c r="I26" s="106"/>
      <c r="J26" s="118">
        <f t="shared" si="3"/>
        <v>0</v>
      </c>
    </row>
    <row r="27" spans="1:10" ht="15">
      <c r="A27" s="8" t="str">
        <f>IF(B27="", "Choose from drop-down --&gt;", _xlfn.XLOOKUP(B27,'Label Dropdowns'!$B$2:$B$522,'Label Dropdowns'!$C$2:$C$522))</f>
        <v>Choose from drop-down --&gt;</v>
      </c>
      <c r="B27" s="112"/>
      <c r="C27" s="19"/>
      <c r="D27" s="19"/>
      <c r="E27" s="19"/>
      <c r="F27" s="19"/>
      <c r="G27" s="19"/>
      <c r="H27" s="106"/>
      <c r="I27" s="106"/>
      <c r="J27" s="118">
        <f t="shared" si="3"/>
        <v>0</v>
      </c>
    </row>
    <row r="28" spans="1:10" ht="15">
      <c r="A28" s="8" t="str">
        <f>IF(B28="", "Choose from drop-down --&gt;", _xlfn.XLOOKUP(B28,'Label Dropdowns'!$B$2:$B$522,'Label Dropdowns'!$C$2:$C$522))</f>
        <v>Choose from drop-down --&gt;</v>
      </c>
      <c r="B28" s="112"/>
      <c r="C28" s="20"/>
      <c r="D28" s="19"/>
      <c r="E28" s="19"/>
      <c r="F28" s="19"/>
      <c r="G28" s="19"/>
      <c r="H28" s="106"/>
      <c r="I28" s="106"/>
      <c r="J28" s="118">
        <f t="shared" ref="J28:J31" si="4">SUM(C28:I28)</f>
        <v>0</v>
      </c>
    </row>
    <row r="29" spans="1:10" ht="15">
      <c r="A29" s="8" t="str">
        <f>IF(B29="", "Choose from drop-down --&gt;", _xlfn.XLOOKUP(B29,'Label Dropdowns'!$B$2:$B$522,'Label Dropdowns'!$C$2:$C$522))</f>
        <v>Choose from drop-down --&gt;</v>
      </c>
      <c r="B29" s="112"/>
      <c r="C29" s="19"/>
      <c r="D29" s="20"/>
      <c r="E29" s="20"/>
      <c r="F29" s="20"/>
      <c r="G29" s="20"/>
      <c r="H29" s="103"/>
      <c r="I29" s="103"/>
      <c r="J29" s="118">
        <f t="shared" si="4"/>
        <v>0</v>
      </c>
    </row>
    <row r="30" spans="1:10" ht="15">
      <c r="A30" s="8" t="str">
        <f>IF(B30="", "Choose from drop-down --&gt;", _xlfn.XLOOKUP(B30,'Label Dropdowns'!$B$2:$B$522,'Label Dropdowns'!$C$2:$C$522))</f>
        <v>Choose from drop-down --&gt;</v>
      </c>
      <c r="B30" s="112"/>
      <c r="C30" s="19"/>
      <c r="D30" s="20"/>
      <c r="E30" s="20"/>
      <c r="F30" s="20"/>
      <c r="G30" s="20"/>
      <c r="H30" s="103"/>
      <c r="I30" s="103"/>
      <c r="J30" s="118">
        <f t="shared" si="4"/>
        <v>0</v>
      </c>
    </row>
    <row r="31" spans="1:10" ht="15">
      <c r="A31" s="8" t="str">
        <f>IF(B31="", "Choose from drop-down --&gt;", _xlfn.XLOOKUP(B31,'Label Dropdowns'!$B$2:$B$522,'Label Dropdowns'!$C$2:$C$522))</f>
        <v>Choose from drop-down --&gt;</v>
      </c>
      <c r="B31" s="112"/>
      <c r="C31" s="19"/>
      <c r="D31" s="20"/>
      <c r="E31" s="20"/>
      <c r="F31" s="20"/>
      <c r="G31" s="20"/>
      <c r="H31" s="103"/>
      <c r="I31" s="103"/>
      <c r="J31" s="118">
        <f t="shared" si="4"/>
        <v>0</v>
      </c>
    </row>
    <row r="32" spans="1:10" ht="16">
      <c r="A32" s="8" t="s">
        <v>1753</v>
      </c>
      <c r="B32" s="115" t="s">
        <v>41</v>
      </c>
      <c r="C32" s="101">
        <f>SUM(C22:C31)</f>
        <v>0</v>
      </c>
      <c r="D32" s="101">
        <f t="shared" ref="D32:H32" si="5">SUM(D22:D31)</f>
        <v>0</v>
      </c>
      <c r="E32" s="101">
        <f t="shared" si="5"/>
        <v>0</v>
      </c>
      <c r="F32" s="101">
        <f t="shared" si="5"/>
        <v>0</v>
      </c>
      <c r="G32" s="101">
        <f t="shared" si="5"/>
        <v>0</v>
      </c>
      <c r="H32" s="101">
        <f t="shared" si="5"/>
        <v>0</v>
      </c>
      <c r="I32" s="101">
        <f t="shared" ref="I32" si="6">SUM(I22:I31)</f>
        <v>0</v>
      </c>
      <c r="J32" s="119">
        <f>SUM(C32:I32)</f>
        <v>0</v>
      </c>
    </row>
    <row r="33" spans="1:10" ht="16">
      <c r="B33" s="114" t="s">
        <v>1747</v>
      </c>
      <c r="H33" s="2"/>
      <c r="I33" s="2"/>
      <c r="J33" s="2"/>
    </row>
    <row r="34" spans="1:10" ht="15">
      <c r="A34" s="8" t="str">
        <f>IF(B34="", "Choose from drop-down --&gt;", _xlfn.XLOOKUP(B34,'Label Dropdowns'!$B$2:$B$522,'Label Dropdowns'!$C$2:$C$522))</f>
        <v>Choose from drop-down --&gt;</v>
      </c>
      <c r="B34" s="112"/>
      <c r="C34" s="19"/>
      <c r="D34" s="20"/>
      <c r="E34" s="20"/>
      <c r="F34" s="20"/>
      <c r="G34" s="20"/>
      <c r="H34" s="107"/>
      <c r="I34" s="107"/>
      <c r="J34" s="121">
        <f>SUM(C34:I34)</f>
        <v>0</v>
      </c>
    </row>
    <row r="35" spans="1:10" ht="15">
      <c r="A35" s="8" t="str">
        <f>IF(B35="", "Choose from drop-down --&gt;", _xlfn.XLOOKUP(B35,'Label Dropdowns'!$B$2:$B$522,'Label Dropdowns'!$C$2:$C$522))</f>
        <v>Choose from drop-down --&gt;</v>
      </c>
      <c r="B35" s="112"/>
      <c r="C35" s="19"/>
      <c r="D35" s="20"/>
      <c r="E35" s="20"/>
      <c r="F35" s="20"/>
      <c r="G35" s="20"/>
      <c r="H35" s="107"/>
      <c r="I35" s="107"/>
      <c r="J35" s="121">
        <f>SUM(C35:I35)</f>
        <v>0</v>
      </c>
    </row>
    <row r="36" spans="1:10" ht="15">
      <c r="A36" s="8" t="str">
        <f>IF(B36="", "Choose from drop-down --&gt;", _xlfn.XLOOKUP(B36,'Label Dropdowns'!$B$2:$B$522,'Label Dropdowns'!$C$2:$C$522))</f>
        <v>Choose from drop-down --&gt;</v>
      </c>
      <c r="B36" s="112"/>
      <c r="C36" s="19"/>
      <c r="D36" s="20"/>
      <c r="E36" s="20"/>
      <c r="F36" s="20"/>
      <c r="G36" s="20"/>
      <c r="H36" s="107"/>
      <c r="I36" s="107"/>
      <c r="J36" s="121">
        <f t="shared" ref="J36:J43" si="7">SUM(C36:I36)</f>
        <v>0</v>
      </c>
    </row>
    <row r="37" spans="1:10" ht="15">
      <c r="A37" s="8" t="str">
        <f>IF(B37="", "Choose from drop-down --&gt;", _xlfn.XLOOKUP(B37,'Label Dropdowns'!$B$2:$B$522,'Label Dropdowns'!$C$2:$C$522))</f>
        <v>Choose from drop-down --&gt;</v>
      </c>
      <c r="B37" s="112"/>
      <c r="C37" s="19"/>
      <c r="D37" s="20"/>
      <c r="E37" s="20"/>
      <c r="F37" s="20"/>
      <c r="G37" s="20"/>
      <c r="H37" s="107"/>
      <c r="I37" s="107"/>
      <c r="J37" s="121">
        <f t="shared" si="7"/>
        <v>0</v>
      </c>
    </row>
    <row r="38" spans="1:10" ht="15">
      <c r="A38" s="8" t="str">
        <f>IF(B38="", "Choose from drop-down --&gt;", _xlfn.XLOOKUP(B38,'Label Dropdowns'!$B$2:$B$522,'Label Dropdowns'!$C$2:$C$522))</f>
        <v>Choose from drop-down --&gt;</v>
      </c>
      <c r="B38" s="112"/>
      <c r="C38" s="19"/>
      <c r="D38" s="20"/>
      <c r="E38" s="20"/>
      <c r="F38" s="20"/>
      <c r="G38" s="20"/>
      <c r="H38" s="107"/>
      <c r="I38" s="107"/>
      <c r="J38" s="121">
        <f t="shared" si="7"/>
        <v>0</v>
      </c>
    </row>
    <row r="39" spans="1:10" ht="15">
      <c r="A39" s="8" t="str">
        <f>IF(B39="", "Choose from drop-down --&gt;", _xlfn.XLOOKUP(B39,'Label Dropdowns'!$B$2:$B$522,'Label Dropdowns'!$C$2:$C$522))</f>
        <v>Choose from drop-down --&gt;</v>
      </c>
      <c r="B39" s="112"/>
      <c r="C39" s="19"/>
      <c r="D39" s="20"/>
      <c r="E39" s="20"/>
      <c r="F39" s="20"/>
      <c r="G39" s="20"/>
      <c r="H39" s="107"/>
      <c r="I39" s="107"/>
      <c r="J39" s="121">
        <f t="shared" si="7"/>
        <v>0</v>
      </c>
    </row>
    <row r="40" spans="1:10" ht="15">
      <c r="A40" s="8" t="str">
        <f>IF(B40="", "Choose from drop-down --&gt;", _xlfn.XLOOKUP(B40,'Label Dropdowns'!$B$2:$B$522,'Label Dropdowns'!$C$2:$C$522))</f>
        <v>Choose from drop-down --&gt;</v>
      </c>
      <c r="B40" s="112"/>
      <c r="C40" s="19"/>
      <c r="D40" s="20"/>
      <c r="E40" s="20"/>
      <c r="F40" s="20"/>
      <c r="G40" s="20"/>
      <c r="H40" s="107"/>
      <c r="I40" s="107"/>
      <c r="J40" s="121">
        <f t="shared" si="7"/>
        <v>0</v>
      </c>
    </row>
    <row r="41" spans="1:10" ht="15">
      <c r="A41" s="8" t="str">
        <f>IF(B41="", "Choose from drop-down --&gt;", _xlfn.XLOOKUP(B41,'Label Dropdowns'!$B$2:$B$522,'Label Dropdowns'!$C$2:$C$522))</f>
        <v>Choose from drop-down --&gt;</v>
      </c>
      <c r="B41" s="112"/>
      <c r="C41" s="19"/>
      <c r="D41" s="20"/>
      <c r="E41" s="20"/>
      <c r="F41" s="20"/>
      <c r="G41" s="20"/>
      <c r="H41" s="107"/>
      <c r="I41" s="107"/>
      <c r="J41" s="121">
        <f t="shared" si="7"/>
        <v>0</v>
      </c>
    </row>
    <row r="42" spans="1:10" ht="15">
      <c r="A42" s="8" t="str">
        <f>IF(B42="", "Choose from drop-down --&gt;", _xlfn.XLOOKUP(B42,'Label Dropdowns'!$B$2:$B$522,'Label Dropdowns'!$C$2:$C$522))</f>
        <v>Choose from drop-down --&gt;</v>
      </c>
      <c r="B42" s="112"/>
      <c r="C42" s="19"/>
      <c r="D42" s="20"/>
      <c r="E42" s="20"/>
      <c r="F42" s="20"/>
      <c r="G42" s="20"/>
      <c r="H42" s="107"/>
      <c r="I42" s="107"/>
      <c r="J42" s="121">
        <f t="shared" si="7"/>
        <v>0</v>
      </c>
    </row>
    <row r="43" spans="1:10" ht="15">
      <c r="A43" s="8" t="str">
        <f>IF(B43="", "Choose from drop-down --&gt;", _xlfn.XLOOKUP(B43,'Label Dropdowns'!$B$2:$B$522,'Label Dropdowns'!$C$2:$C$522))</f>
        <v>Choose from drop-down --&gt;</v>
      </c>
      <c r="B43" s="112"/>
      <c r="C43" s="19"/>
      <c r="D43" s="20"/>
      <c r="E43" s="20"/>
      <c r="F43" s="20"/>
      <c r="G43" s="20"/>
      <c r="H43" s="107"/>
      <c r="I43" s="107"/>
      <c r="J43" s="121">
        <f t="shared" si="7"/>
        <v>0</v>
      </c>
    </row>
    <row r="44" spans="1:10" ht="16">
      <c r="A44" s="8" t="s">
        <v>1752</v>
      </c>
      <c r="B44" s="115" t="s">
        <v>46</v>
      </c>
      <c r="C44" s="101">
        <f t="shared" ref="C44:I44" si="8">SUM(C34:C43)</f>
        <v>0</v>
      </c>
      <c r="D44" s="101">
        <f t="shared" si="8"/>
        <v>0</v>
      </c>
      <c r="E44" s="101">
        <f t="shared" si="8"/>
        <v>0</v>
      </c>
      <c r="F44" s="101">
        <f t="shared" si="8"/>
        <v>0</v>
      </c>
      <c r="G44" s="101">
        <f t="shared" si="8"/>
        <v>0</v>
      </c>
      <c r="H44" s="101">
        <f t="shared" si="8"/>
        <v>0</v>
      </c>
      <c r="I44" s="101">
        <f t="shared" si="8"/>
        <v>0</v>
      </c>
      <c r="J44" s="101">
        <f>SUM(C44:I44)</f>
        <v>0</v>
      </c>
    </row>
    <row r="45" spans="1:10" ht="16">
      <c r="B45" s="114" t="s">
        <v>1748</v>
      </c>
      <c r="H45" s="2"/>
      <c r="I45" s="2"/>
      <c r="J45" s="2"/>
    </row>
    <row r="46" spans="1:10" ht="15">
      <c r="A46" s="8" t="str">
        <f>IF(B46="", "Choose from drop-down --&gt;", _xlfn.XLOOKUP(B46,'Label Dropdowns'!$B$2:$B$522,'Label Dropdowns'!$C$2:$C$522))</f>
        <v>Choose from drop-down --&gt;</v>
      </c>
      <c r="B46" s="112"/>
      <c r="C46" s="19"/>
      <c r="D46" s="19"/>
      <c r="E46" s="19"/>
      <c r="F46" s="19"/>
      <c r="G46" s="19"/>
      <c r="H46" s="105"/>
      <c r="I46" s="105"/>
      <c r="J46" s="118">
        <f>SUM(C46:I46)</f>
        <v>0</v>
      </c>
    </row>
    <row r="47" spans="1:10" ht="15">
      <c r="A47" s="8" t="str">
        <f>IF(B47="", "Choose from drop-down --&gt;", _xlfn.XLOOKUP(B47,'Label Dropdowns'!$B$2:$B$522,'Label Dropdowns'!$C$2:$C$522))</f>
        <v>Choose from drop-down --&gt;</v>
      </c>
      <c r="B47" s="112"/>
      <c r="C47" s="20"/>
      <c r="D47" s="19"/>
      <c r="E47" s="19"/>
      <c r="F47" s="19"/>
      <c r="G47" s="19"/>
      <c r="H47" s="106"/>
      <c r="I47" s="106"/>
      <c r="J47" s="118">
        <f t="shared" ref="J47:J56" si="9">SUM(C47:I47)</f>
        <v>0</v>
      </c>
    </row>
    <row r="48" spans="1:10" ht="15">
      <c r="A48" s="8" t="str">
        <f>IF(B48="", "Choose from drop-down --&gt;", _xlfn.XLOOKUP(B48,'Label Dropdowns'!$B$2:$B$522,'Label Dropdowns'!$C$2:$C$522))</f>
        <v>Choose from drop-down --&gt;</v>
      </c>
      <c r="B48" s="112"/>
      <c r="C48" s="19"/>
      <c r="D48" s="20"/>
      <c r="E48" s="20"/>
      <c r="F48" s="20"/>
      <c r="G48" s="20"/>
      <c r="H48" s="103"/>
      <c r="I48" s="103"/>
      <c r="J48" s="118">
        <f t="shared" si="9"/>
        <v>0</v>
      </c>
    </row>
    <row r="49" spans="1:10" ht="15">
      <c r="A49" s="8" t="str">
        <f>IF(B49="", "Choose from drop-down --&gt;", _xlfn.XLOOKUP(B49,'Label Dropdowns'!$B$2:$B$522,'Label Dropdowns'!$C$2:$C$522))</f>
        <v>Choose from drop-down --&gt;</v>
      </c>
      <c r="B49" s="112"/>
      <c r="C49" s="19"/>
      <c r="D49" s="20"/>
      <c r="E49" s="20"/>
      <c r="F49" s="20"/>
      <c r="G49" s="20"/>
      <c r="H49" s="103"/>
      <c r="I49" s="103"/>
      <c r="J49" s="118">
        <f t="shared" si="9"/>
        <v>0</v>
      </c>
    </row>
    <row r="50" spans="1:10" ht="15">
      <c r="A50" s="8" t="str">
        <f>IF(B50="", "Choose from drop-down --&gt;", _xlfn.XLOOKUP(B50,'Label Dropdowns'!$B$2:$B$522,'Label Dropdowns'!$C$2:$C$522))</f>
        <v>Choose from drop-down --&gt;</v>
      </c>
      <c r="B50" s="112"/>
      <c r="C50" s="19"/>
      <c r="D50" s="20"/>
      <c r="E50" s="20"/>
      <c r="F50" s="20"/>
      <c r="G50" s="20"/>
      <c r="H50" s="103"/>
      <c r="I50" s="103"/>
      <c r="J50" s="118">
        <f t="shared" si="9"/>
        <v>0</v>
      </c>
    </row>
    <row r="51" spans="1:10" ht="15">
      <c r="A51" s="8" t="str">
        <f>IF(B51="", "Choose from drop-down --&gt;", _xlfn.XLOOKUP(B51,'Label Dropdowns'!$B$2:$B$522,'Label Dropdowns'!$C$2:$C$522))</f>
        <v>Choose from drop-down --&gt;</v>
      </c>
      <c r="B51" s="112"/>
      <c r="C51" s="19"/>
      <c r="D51" s="20"/>
      <c r="E51" s="20"/>
      <c r="F51" s="20"/>
      <c r="G51" s="20"/>
      <c r="H51" s="103"/>
      <c r="I51" s="103"/>
      <c r="J51" s="118">
        <f t="shared" si="9"/>
        <v>0</v>
      </c>
    </row>
    <row r="52" spans="1:10" ht="15">
      <c r="A52" s="8" t="str">
        <f>IF(B52="", "Choose from drop-down --&gt;", _xlfn.XLOOKUP(B52,'Label Dropdowns'!$B$2:$B$522,'Label Dropdowns'!$C$2:$C$522))</f>
        <v>Choose from drop-down --&gt;</v>
      </c>
      <c r="B52" s="112"/>
      <c r="C52" s="19"/>
      <c r="D52" s="20"/>
      <c r="E52" s="20"/>
      <c r="F52" s="20"/>
      <c r="G52" s="20"/>
      <c r="H52" s="103"/>
      <c r="I52" s="103"/>
      <c r="J52" s="118">
        <f t="shared" si="9"/>
        <v>0</v>
      </c>
    </row>
    <row r="53" spans="1:10" ht="15">
      <c r="A53" s="8" t="str">
        <f>IF(B53="", "Choose from drop-down --&gt;", _xlfn.XLOOKUP(B53,'Label Dropdowns'!$B$2:$B$522,'Label Dropdowns'!$C$2:$C$522))</f>
        <v>Choose from drop-down --&gt;</v>
      </c>
      <c r="B53" s="112"/>
      <c r="C53" s="19"/>
      <c r="D53" s="20"/>
      <c r="E53" s="20"/>
      <c r="F53" s="20"/>
      <c r="G53" s="20"/>
      <c r="H53" s="103"/>
      <c r="I53" s="103"/>
      <c r="J53" s="118">
        <f t="shared" si="9"/>
        <v>0</v>
      </c>
    </row>
    <row r="54" spans="1:10" ht="15">
      <c r="A54" s="8" t="str">
        <f>IF(B54="", "Choose from drop-down --&gt;", _xlfn.XLOOKUP(B54,'Label Dropdowns'!$B$2:$B$522,'Label Dropdowns'!$C$2:$C$522))</f>
        <v>Choose from drop-down --&gt;</v>
      </c>
      <c r="B54" s="112"/>
      <c r="C54" s="19"/>
      <c r="D54" s="20"/>
      <c r="E54" s="20"/>
      <c r="F54" s="20"/>
      <c r="G54" s="20"/>
      <c r="H54" s="103"/>
      <c r="I54" s="103"/>
      <c r="J54" s="118">
        <f t="shared" si="9"/>
        <v>0</v>
      </c>
    </row>
    <row r="55" spans="1:10" ht="15">
      <c r="A55" s="8" t="str">
        <f>IF(B55="", "Choose from drop-down --&gt;", _xlfn.XLOOKUP(B55,'Label Dropdowns'!$B$2:$B$522,'Label Dropdowns'!$C$2:$C$522))</f>
        <v>Choose from drop-down --&gt;</v>
      </c>
      <c r="B55" s="112"/>
      <c r="C55" s="19"/>
      <c r="D55" s="20"/>
      <c r="E55" s="20"/>
      <c r="F55" s="20"/>
      <c r="G55" s="20"/>
      <c r="H55" s="103"/>
      <c r="I55" s="103"/>
      <c r="J55" s="118">
        <f t="shared" si="9"/>
        <v>0</v>
      </c>
    </row>
    <row r="56" spans="1:10" ht="15">
      <c r="A56" s="8" t="str">
        <f>IF(B56="", "Choose from drop-down --&gt;", _xlfn.XLOOKUP(B56,'Label Dropdowns'!$B$2:$B$522,'Label Dropdowns'!$C$2:$C$522))</f>
        <v>Choose from drop-down --&gt;</v>
      </c>
      <c r="B56" s="112"/>
      <c r="C56" s="19"/>
      <c r="D56" s="20"/>
      <c r="E56" s="20"/>
      <c r="F56" s="20"/>
      <c r="G56" s="20"/>
      <c r="H56" s="103"/>
      <c r="I56" s="103"/>
      <c r="J56" s="118">
        <f t="shared" si="9"/>
        <v>0</v>
      </c>
    </row>
    <row r="57" spans="1:10" ht="16">
      <c r="A57" s="8" t="s">
        <v>1099</v>
      </c>
      <c r="B57" s="115" t="s">
        <v>1750</v>
      </c>
      <c r="C57" s="101">
        <f t="shared" ref="C57:H57" si="10">SUM(C46:C56)</f>
        <v>0</v>
      </c>
      <c r="D57" s="101">
        <f t="shared" si="10"/>
        <v>0</v>
      </c>
      <c r="E57" s="101">
        <f t="shared" si="10"/>
        <v>0</v>
      </c>
      <c r="F57" s="101">
        <f t="shared" si="10"/>
        <v>0</v>
      </c>
      <c r="G57" s="101">
        <f t="shared" si="10"/>
        <v>0</v>
      </c>
      <c r="H57" s="119">
        <f t="shared" si="10"/>
        <v>0</v>
      </c>
      <c r="I57" s="119">
        <f t="shared" ref="I57" si="11">SUM(I46:I56)</f>
        <v>0</v>
      </c>
      <c r="J57" s="119">
        <f>SUM(C57:I57)</f>
        <v>0</v>
      </c>
    </row>
    <row r="58" spans="1:10" ht="32">
      <c r="A58" s="9" t="s">
        <v>1751</v>
      </c>
      <c r="B58" s="113" t="s">
        <v>1749</v>
      </c>
      <c r="C58" s="23">
        <f t="shared" ref="C58:J58" si="12">SUM(C57, C44, C32, C19)</f>
        <v>0</v>
      </c>
      <c r="D58" s="23">
        <f t="shared" si="12"/>
        <v>0</v>
      </c>
      <c r="E58" s="23">
        <f t="shared" si="12"/>
        <v>0</v>
      </c>
      <c r="F58" s="23">
        <f t="shared" si="12"/>
        <v>0</v>
      </c>
      <c r="G58" s="23">
        <f t="shared" si="12"/>
        <v>0</v>
      </c>
      <c r="H58" s="104">
        <f t="shared" si="12"/>
        <v>0</v>
      </c>
      <c r="I58" s="104">
        <f t="shared" si="12"/>
        <v>0</v>
      </c>
      <c r="J58" s="104">
        <f t="shared" si="12"/>
        <v>0</v>
      </c>
    </row>
  </sheetData>
  <conditionalFormatting sqref="D8:G18 D20:G20 D22:G31 C32:I32 D34:G43 C44:I44 D46:G56 C57:G57 D58">
    <cfRule type="expression" dxfId="17" priority="51" stopIfTrue="1">
      <formula>C$6=""</formula>
    </cfRule>
  </conditionalFormatting>
  <conditionalFormatting sqref="D7:I7">
    <cfRule type="expression" dxfId="16" priority="1" stopIfTrue="1">
      <formula>D$7=""</formula>
    </cfRule>
  </conditionalFormatting>
  <conditionalFormatting sqref="J44">
    <cfRule type="expression" dxfId="15" priority="53" stopIfTrue="1">
      <formula>I$6=""</formula>
    </cfRule>
  </conditionalFormatting>
  <dataValidations count="4">
    <dataValidation type="list" allowBlank="1" showInputMessage="1" showErrorMessage="1" sqref="B9:B18 B34:B43" xr:uid="{C05164A8-FCB4-D447-A641-AF82C1FC0132}">
      <formula1>current_assets</formula1>
    </dataValidation>
    <dataValidation type="list" allowBlank="1" showInputMessage="1" showErrorMessage="1" sqref="B22:B31 B46:B56" xr:uid="{E7758463-A14F-B541-9130-AEC634E9AF3C}">
      <formula1>current_liabilities</formula1>
    </dataValidation>
    <dataValidation type="list" allowBlank="1" showInputMessage="1" showErrorMessage="1" sqref="D6:J6" xr:uid="{B34980F1-F3F1-3843-BC5A-2A296C0C0599}">
      <formula1>"Select fund type or delete column, General Fund, Special Revenue Fund, Capital Project, Debt Service, Other"</formula1>
    </dataValidation>
    <dataValidation type="list" allowBlank="1" showInputMessage="1" showErrorMessage="1" sqref="C6" xr:uid="{F6E02613-D880-4D46-8748-5B833C7CAEEC}">
      <formula1>"General Fund, Special Revenue Fund, Capital Project, Debt Service, Other"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299C-3D3B-8F47-AA92-8FD95A662E81}">
  <dimension ref="A1:B32"/>
  <sheetViews>
    <sheetView zoomScaleNormal="75" workbookViewId="0">
      <selection activeCell="D14" sqref="D14"/>
    </sheetView>
  </sheetViews>
  <sheetFormatPr baseColWidth="10" defaultRowHeight="13"/>
  <cols>
    <col min="1" max="1" width="21.83203125" customWidth="1"/>
    <col min="2" max="2" width="21.1640625" customWidth="1"/>
  </cols>
  <sheetData>
    <row r="1" spans="1:2" ht="34">
      <c r="A1" s="45" t="s">
        <v>1074</v>
      </c>
      <c r="B1" s="108" t="str">
        <f>_xlfn.CONCAT('Master Info'!C2, ", ", 'Master Info'!$C$3)</f>
        <v>City of Clayton, California</v>
      </c>
    </row>
    <row r="2" spans="1:2" ht="17">
      <c r="A2" s="46" t="s">
        <v>1105</v>
      </c>
      <c r="B2" s="61" t="s">
        <v>1081</v>
      </c>
    </row>
    <row r="3" spans="1:2" ht="85">
      <c r="A3" s="46" t="s">
        <v>1075</v>
      </c>
      <c r="B3" s="61" t="s">
        <v>1755</v>
      </c>
    </row>
    <row r="4" spans="1:2" ht="17" thickBot="1">
      <c r="A4" s="48" t="s">
        <v>1076</v>
      </c>
      <c r="B4" s="109">
        <f>'Master Info'!C4</f>
        <v>44742</v>
      </c>
    </row>
    <row r="6" spans="1:2" ht="32">
      <c r="A6" s="111" t="s">
        <v>1761</v>
      </c>
      <c r="B6" s="111"/>
    </row>
    <row r="7" spans="1:2" ht="15">
      <c r="A7" s="103"/>
      <c r="B7" s="103">
        <f>'GovFund Balance Sheet'!J57</f>
        <v>0</v>
      </c>
    </row>
    <row r="8" spans="1:2" ht="16">
      <c r="A8" s="111" t="s">
        <v>1756</v>
      </c>
      <c r="B8" s="111"/>
    </row>
    <row r="9" spans="1:2" ht="15">
      <c r="A9" s="103"/>
      <c r="B9" s="103"/>
    </row>
    <row r="10" spans="1:2" ht="15">
      <c r="A10" s="103"/>
      <c r="B10" s="103"/>
    </row>
    <row r="11" spans="1:2" ht="15">
      <c r="A11" s="103"/>
      <c r="B11" s="103"/>
    </row>
    <row r="12" spans="1:2" ht="15">
      <c r="A12" s="103"/>
      <c r="B12" s="103"/>
    </row>
    <row r="13" spans="1:2" ht="15">
      <c r="A13" s="103"/>
      <c r="B13" s="103"/>
    </row>
    <row r="14" spans="1:2" ht="48">
      <c r="A14" s="111" t="s">
        <v>1757</v>
      </c>
      <c r="B14" s="111"/>
    </row>
    <row r="15" spans="1:2" ht="15">
      <c r="A15" s="103"/>
      <c r="B15" s="103"/>
    </row>
    <row r="16" spans="1:2" ht="15">
      <c r="A16" s="103"/>
      <c r="B16" s="103"/>
    </row>
    <row r="17" spans="1:2" ht="15">
      <c r="A17" s="103"/>
      <c r="B17" s="103"/>
    </row>
    <row r="18" spans="1:2" ht="15">
      <c r="A18" s="103"/>
      <c r="B18" s="103"/>
    </row>
    <row r="19" spans="1:2" ht="15">
      <c r="A19" s="103"/>
      <c r="B19" s="103"/>
    </row>
    <row r="20" spans="1:2" ht="32">
      <c r="A20" s="111" t="s">
        <v>1758</v>
      </c>
      <c r="B20" s="111"/>
    </row>
    <row r="21" spans="1:2" ht="15">
      <c r="A21" s="103"/>
      <c r="B21" s="103"/>
    </row>
    <row r="22" spans="1:2" ht="15">
      <c r="A22" s="103"/>
      <c r="B22" s="103"/>
    </row>
    <row r="23" spans="1:2" ht="15">
      <c r="A23" s="103"/>
      <c r="B23" s="103"/>
    </row>
    <row r="24" spans="1:2" ht="15">
      <c r="A24" s="103"/>
      <c r="B24" s="103"/>
    </row>
    <row r="25" spans="1:2" ht="15">
      <c r="A25" s="103"/>
      <c r="B25" s="103"/>
    </row>
    <row r="26" spans="1:2" ht="48">
      <c r="A26" s="111" t="s">
        <v>1759</v>
      </c>
      <c r="B26" s="111"/>
    </row>
    <row r="27" spans="1:2" ht="15">
      <c r="A27" s="103"/>
      <c r="B27" s="103"/>
    </row>
    <row r="28" spans="1:2" ht="15">
      <c r="A28" s="103"/>
      <c r="B28" s="103"/>
    </row>
    <row r="29" spans="1:2" ht="15">
      <c r="A29" s="103"/>
      <c r="B29" s="103"/>
    </row>
    <row r="30" spans="1:2" ht="15">
      <c r="A30" s="103"/>
      <c r="B30" s="103"/>
    </row>
    <row r="31" spans="1:2" ht="15">
      <c r="A31" s="103"/>
      <c r="B31" s="122"/>
    </row>
    <row r="32" spans="1:2" ht="32">
      <c r="A32" s="111" t="s">
        <v>1760</v>
      </c>
      <c r="B32" s="123">
        <f>SUM(B27:B31, B21:B25, B15:B19, B9:B13, B7)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41F4-D4C9-9A45-AFFB-14EF6B58F69B}">
  <sheetPr>
    <tabColor theme="6"/>
  </sheetPr>
  <dimension ref="A1:J71"/>
  <sheetViews>
    <sheetView topLeftCell="A25" zoomScale="94" zoomScaleNormal="94" workbookViewId="0">
      <selection activeCell="J7" sqref="J7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5.83203125" style="50" customWidth="1"/>
    <col min="5" max="6" width="15.33203125" style="50" customWidth="1"/>
    <col min="7" max="7" width="16" style="50" customWidth="1"/>
    <col min="8" max="8" width="15.33203125" style="50" customWidth="1"/>
    <col min="9" max="9" width="15.6640625" style="50" customWidth="1"/>
    <col min="10" max="10" width="13.6640625" style="50" customWidth="1"/>
    <col min="11" max="16384" width="9" style="50"/>
  </cols>
  <sheetData>
    <row r="1" spans="1:10" ht="16">
      <c r="A1" s="45" t="s">
        <v>1074</v>
      </c>
      <c r="B1" s="97" t="s">
        <v>1681</v>
      </c>
      <c r="C1" s="55"/>
      <c r="D1" s="49"/>
      <c r="E1" s="49"/>
      <c r="F1" s="49"/>
      <c r="G1" s="49"/>
      <c r="H1" s="49"/>
      <c r="I1" s="49"/>
    </row>
    <row r="2" spans="1:10" ht="16">
      <c r="A2" s="46" t="s">
        <v>1105</v>
      </c>
      <c r="B2" s="47" t="s">
        <v>1081</v>
      </c>
      <c r="C2" s="55"/>
      <c r="D2" s="49"/>
      <c r="E2" s="49"/>
      <c r="F2" s="49"/>
      <c r="G2" s="49"/>
      <c r="H2" s="49"/>
      <c r="I2" s="49"/>
    </row>
    <row r="3" spans="1:10" ht="34">
      <c r="A3" s="46" t="s">
        <v>1075</v>
      </c>
      <c r="B3" s="61" t="s">
        <v>1082</v>
      </c>
      <c r="C3" s="55"/>
      <c r="D3" s="49"/>
      <c r="E3" s="49"/>
      <c r="F3" s="49"/>
      <c r="G3" s="49"/>
      <c r="H3" s="49"/>
      <c r="I3" s="49"/>
    </row>
    <row r="4" spans="1:10" ht="17" thickBot="1">
      <c r="A4" s="48" t="s">
        <v>1076</v>
      </c>
      <c r="B4" s="60" t="str">
        <f>_xlfn.CONCAT("For the year ended ", TEXT('Master Info'!C4, "mmmm dd, yyyy"))</f>
        <v>For the year ended June 30, 2022</v>
      </c>
      <c r="C4" s="55"/>
      <c r="D4" s="49"/>
      <c r="E4" s="49"/>
      <c r="F4" s="49"/>
      <c r="G4" s="49"/>
      <c r="H4" s="49"/>
      <c r="I4" s="49"/>
    </row>
    <row r="5" spans="1:10" s="52" customFormat="1" ht="11" customHeight="1">
      <c r="A5" s="56"/>
      <c r="B5" s="57"/>
      <c r="C5" s="51"/>
      <c r="D5" s="51"/>
      <c r="E5" s="51"/>
      <c r="F5" s="51"/>
      <c r="G5" s="51"/>
      <c r="H5" s="51"/>
      <c r="I5" s="51"/>
    </row>
    <row r="6" spans="1:10" s="67" customFormat="1" ht="28" customHeight="1">
      <c r="C6" s="68" t="s">
        <v>1083</v>
      </c>
      <c r="D6" s="70" t="s">
        <v>1115</v>
      </c>
      <c r="E6" s="70" t="s">
        <v>1115</v>
      </c>
      <c r="F6" s="70" t="s">
        <v>1115</v>
      </c>
      <c r="G6" s="70" t="s">
        <v>1115</v>
      </c>
      <c r="H6" s="70" t="s">
        <v>1115</v>
      </c>
      <c r="I6" s="70" t="s">
        <v>1115</v>
      </c>
      <c r="J6" s="69"/>
    </row>
    <row r="7" spans="1:10" ht="16">
      <c r="A7" s="6" t="s">
        <v>1</v>
      </c>
      <c r="B7" s="11"/>
      <c r="C7" s="62" t="s">
        <v>1083</v>
      </c>
      <c r="D7" s="71" t="s">
        <v>1116</v>
      </c>
      <c r="E7" s="71" t="s">
        <v>1116</v>
      </c>
      <c r="F7" s="71" t="s">
        <v>1116</v>
      </c>
      <c r="G7" s="71" t="s">
        <v>1116</v>
      </c>
      <c r="H7" s="71" t="s">
        <v>1116</v>
      </c>
      <c r="I7" s="71" t="s">
        <v>1116</v>
      </c>
      <c r="J7" s="63" t="s">
        <v>3</v>
      </c>
    </row>
    <row r="8" spans="1:10" ht="15">
      <c r="A8" s="7"/>
      <c r="B8" s="13" t="s">
        <v>1084</v>
      </c>
      <c r="C8" s="14"/>
      <c r="D8" s="14"/>
      <c r="E8" s="14"/>
      <c r="F8" s="14"/>
      <c r="G8" s="14"/>
      <c r="H8" s="14"/>
      <c r="I8" s="14"/>
      <c r="J8" s="14"/>
    </row>
    <row r="9" spans="1:10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20"/>
      <c r="F9" s="20"/>
      <c r="G9" s="20"/>
      <c r="H9" s="20"/>
      <c r="I9" s="20"/>
      <c r="J9" s="65">
        <f t="shared" ref="J9:J22" si="0">SUM(C9:I9)</f>
        <v>0</v>
      </c>
    </row>
    <row r="10" spans="1:10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20"/>
      <c r="F10" s="20"/>
      <c r="G10" s="20"/>
      <c r="H10" s="20"/>
      <c r="I10" s="20"/>
      <c r="J10" s="65">
        <f t="shared" si="0"/>
        <v>0</v>
      </c>
    </row>
    <row r="11" spans="1:10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20"/>
      <c r="F11" s="20"/>
      <c r="G11" s="20"/>
      <c r="H11" s="20"/>
      <c r="I11" s="20"/>
      <c r="J11" s="65">
        <f t="shared" si="0"/>
        <v>0</v>
      </c>
    </row>
    <row r="12" spans="1:10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20"/>
      <c r="F12" s="20"/>
      <c r="G12" s="20"/>
      <c r="H12" s="20"/>
      <c r="I12" s="20"/>
      <c r="J12" s="65">
        <f t="shared" si="0"/>
        <v>0</v>
      </c>
    </row>
    <row r="13" spans="1:10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20"/>
      <c r="F13" s="20"/>
      <c r="G13" s="20"/>
      <c r="H13" s="20"/>
      <c r="I13" s="20"/>
      <c r="J13" s="65">
        <f t="shared" si="0"/>
        <v>0</v>
      </c>
    </row>
    <row r="14" spans="1:10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20"/>
      <c r="F14" s="20"/>
      <c r="G14" s="20"/>
      <c r="H14" s="20"/>
      <c r="I14" s="20"/>
      <c r="J14" s="65">
        <f t="shared" si="0"/>
        <v>0</v>
      </c>
    </row>
    <row r="15" spans="1:10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20"/>
      <c r="F15" s="20"/>
      <c r="G15" s="20"/>
      <c r="H15" s="20"/>
      <c r="I15" s="20"/>
      <c r="J15" s="65">
        <f t="shared" si="0"/>
        <v>0</v>
      </c>
    </row>
    <row r="16" spans="1:10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20"/>
      <c r="F16" s="20"/>
      <c r="G16" s="20"/>
      <c r="H16" s="20"/>
      <c r="I16" s="20"/>
      <c r="J16" s="65">
        <f t="shared" si="0"/>
        <v>0</v>
      </c>
    </row>
    <row r="17" spans="1:10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20"/>
      <c r="F17" s="20"/>
      <c r="G17" s="20"/>
      <c r="H17" s="20"/>
      <c r="I17" s="20"/>
      <c r="J17" s="65">
        <f t="shared" si="0"/>
        <v>0</v>
      </c>
    </row>
    <row r="18" spans="1:10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20"/>
      <c r="F18" s="20"/>
      <c r="G18" s="20"/>
      <c r="H18" s="20"/>
      <c r="I18" s="20"/>
      <c r="J18" s="65">
        <f t="shared" si="0"/>
        <v>0</v>
      </c>
    </row>
    <row r="19" spans="1:10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20"/>
      <c r="F19" s="20"/>
      <c r="G19" s="20"/>
      <c r="H19" s="20"/>
      <c r="I19" s="20"/>
      <c r="J19" s="65">
        <f t="shared" si="0"/>
        <v>0</v>
      </c>
    </row>
    <row r="20" spans="1:10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20"/>
      <c r="F20" s="20"/>
      <c r="G20" s="20"/>
      <c r="H20" s="20"/>
      <c r="I20" s="20"/>
      <c r="J20" s="65">
        <f t="shared" si="0"/>
        <v>0</v>
      </c>
    </row>
    <row r="21" spans="1:10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20"/>
      <c r="F21" s="20"/>
      <c r="G21" s="20"/>
      <c r="H21" s="20"/>
      <c r="I21" s="20"/>
      <c r="J21" s="65">
        <f t="shared" si="0"/>
        <v>0</v>
      </c>
    </row>
    <row r="22" spans="1:10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20"/>
      <c r="F22" s="20"/>
      <c r="G22" s="20"/>
      <c r="H22" s="20"/>
      <c r="I22" s="20"/>
      <c r="J22" s="65">
        <f t="shared" si="0"/>
        <v>0</v>
      </c>
    </row>
    <row r="23" spans="1:10" ht="15">
      <c r="A23" s="8" t="s">
        <v>1085</v>
      </c>
      <c r="B23" s="9" t="s">
        <v>1086</v>
      </c>
      <c r="C23" s="26">
        <f t="shared" ref="C23:I23" si="1">IF(C7="","",SUM(C9:C22))</f>
        <v>0</v>
      </c>
      <c r="D23" s="26">
        <f t="shared" si="1"/>
        <v>0</v>
      </c>
      <c r="E23" s="26">
        <f t="shared" si="1"/>
        <v>0</v>
      </c>
      <c r="F23" s="26">
        <f t="shared" si="1"/>
        <v>0</v>
      </c>
      <c r="G23" s="26">
        <f t="shared" si="1"/>
        <v>0</v>
      </c>
      <c r="H23" s="26">
        <f t="shared" si="1"/>
        <v>0</v>
      </c>
      <c r="I23" s="26">
        <f t="shared" si="1"/>
        <v>0</v>
      </c>
      <c r="J23" s="26">
        <f>IF(J7="","",SUM(J9:J22))</f>
        <v>0</v>
      </c>
    </row>
    <row r="25" spans="1:10" ht="15">
      <c r="A25" s="7"/>
      <c r="B25" s="13" t="s">
        <v>1087</v>
      </c>
      <c r="C25" s="13"/>
      <c r="D25" s="13"/>
      <c r="E25" s="13"/>
      <c r="F25" s="13"/>
      <c r="G25" s="13"/>
      <c r="H25" s="13"/>
      <c r="I25" s="13"/>
      <c r="J25" s="13"/>
    </row>
    <row r="26" spans="1:10" ht="15">
      <c r="A26" s="7"/>
      <c r="B26" s="15" t="s">
        <v>1088</v>
      </c>
      <c r="C26" s="16"/>
      <c r="D26" s="16"/>
      <c r="E26" s="16"/>
      <c r="F26" s="16"/>
      <c r="G26" s="16"/>
      <c r="H26" s="16"/>
      <c r="I26" s="16"/>
      <c r="J26" s="16"/>
    </row>
    <row r="27" spans="1:10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20"/>
      <c r="F27" s="20"/>
      <c r="G27" s="20"/>
      <c r="H27" s="20"/>
      <c r="I27" s="20"/>
      <c r="J27" s="65">
        <f t="shared" ref="J27:J37" si="2">SUM(C27:I27)</f>
        <v>0</v>
      </c>
    </row>
    <row r="28" spans="1:10" ht="15">
      <c r="A28" s="8" t="str">
        <f>IF(B28="", "Choose from drop-down --&gt;", _xlfn.XLOOKUP(B28,'Label Dropdowns'!$B$2:$B$522,'Label Dropdowns'!$C$2:$C$522))</f>
        <v>Choose from drop-down --&gt;</v>
      </c>
      <c r="B28" s="18"/>
      <c r="C28" s="19"/>
      <c r="D28" s="20"/>
      <c r="E28" s="20"/>
      <c r="F28" s="20"/>
      <c r="G28" s="20"/>
      <c r="H28" s="20"/>
      <c r="I28" s="20"/>
      <c r="J28" s="65">
        <f t="shared" si="2"/>
        <v>0</v>
      </c>
    </row>
    <row r="29" spans="1:10" ht="15">
      <c r="A29" s="8" t="str">
        <f>IF(B29="", "Choose from drop-down --&gt;", _xlfn.XLOOKUP(B29,'Label Dropdowns'!$B$2:$B$522,'Label Dropdowns'!$C$2:$C$522))</f>
        <v>Choose from drop-down --&gt;</v>
      </c>
      <c r="B29" s="18"/>
      <c r="C29" s="19"/>
      <c r="D29" s="20"/>
      <c r="E29" s="20"/>
      <c r="F29" s="20"/>
      <c r="G29" s="20"/>
      <c r="H29" s="20"/>
      <c r="I29" s="20"/>
      <c r="J29" s="65">
        <f t="shared" si="2"/>
        <v>0</v>
      </c>
    </row>
    <row r="30" spans="1:10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20"/>
      <c r="E30" s="20"/>
      <c r="F30" s="20"/>
      <c r="G30" s="20"/>
      <c r="H30" s="20"/>
      <c r="I30" s="20"/>
      <c r="J30" s="65">
        <f t="shared" si="2"/>
        <v>0</v>
      </c>
    </row>
    <row r="31" spans="1:10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20"/>
      <c r="E31" s="20"/>
      <c r="F31" s="20"/>
      <c r="G31" s="20"/>
      <c r="H31" s="20"/>
      <c r="I31" s="20"/>
      <c r="J31" s="65">
        <f t="shared" si="2"/>
        <v>0</v>
      </c>
    </row>
    <row r="32" spans="1:10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20"/>
      <c r="E32" s="20"/>
      <c r="F32" s="20"/>
      <c r="G32" s="20"/>
      <c r="H32" s="20"/>
      <c r="I32" s="20"/>
      <c r="J32" s="65">
        <f t="shared" si="2"/>
        <v>0</v>
      </c>
    </row>
    <row r="33" spans="1:10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20"/>
      <c r="E33" s="20"/>
      <c r="F33" s="20"/>
      <c r="G33" s="20"/>
      <c r="H33" s="20"/>
      <c r="I33" s="20"/>
      <c r="J33" s="65">
        <f t="shared" si="2"/>
        <v>0</v>
      </c>
    </row>
    <row r="34" spans="1:10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20"/>
      <c r="E34" s="20"/>
      <c r="F34" s="20"/>
      <c r="G34" s="20"/>
      <c r="H34" s="20"/>
      <c r="I34" s="20"/>
      <c r="J34" s="65">
        <f t="shared" si="2"/>
        <v>0</v>
      </c>
    </row>
    <row r="35" spans="1:10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20"/>
      <c r="D35" s="20"/>
      <c r="E35" s="20"/>
      <c r="F35" s="20"/>
      <c r="G35" s="20"/>
      <c r="H35" s="20"/>
      <c r="I35" s="20"/>
      <c r="J35" s="65">
        <f t="shared" si="2"/>
        <v>0</v>
      </c>
    </row>
    <row r="36" spans="1:10" ht="15">
      <c r="A36" s="8" t="s">
        <v>1089</v>
      </c>
      <c r="B36" s="9" t="s">
        <v>1090</v>
      </c>
      <c r="C36" s="25">
        <f t="shared" ref="C36:I36" si="3">IF(C7="","",SUM(C27:C35))</f>
        <v>0</v>
      </c>
      <c r="D36" s="25">
        <f t="shared" si="3"/>
        <v>0</v>
      </c>
      <c r="E36" s="25">
        <f t="shared" si="3"/>
        <v>0</v>
      </c>
      <c r="F36" s="25">
        <f t="shared" si="3"/>
        <v>0</v>
      </c>
      <c r="G36" s="25">
        <f t="shared" si="3"/>
        <v>0</v>
      </c>
      <c r="H36" s="25">
        <f t="shared" si="3"/>
        <v>0</v>
      </c>
      <c r="I36" s="25">
        <f t="shared" si="3"/>
        <v>0</v>
      </c>
      <c r="J36" s="66">
        <f t="shared" si="2"/>
        <v>0</v>
      </c>
    </row>
    <row r="37" spans="1:10" ht="32">
      <c r="A37" s="72" t="s">
        <v>1091</v>
      </c>
      <c r="B37" s="73" t="s">
        <v>1092</v>
      </c>
      <c r="C37" s="28">
        <f>C23-C36</f>
        <v>0</v>
      </c>
      <c r="D37" s="28">
        <f t="shared" ref="D37:I37" si="4">D23-D36</f>
        <v>0</v>
      </c>
      <c r="E37" s="28">
        <f t="shared" si="4"/>
        <v>0</v>
      </c>
      <c r="F37" s="28">
        <f t="shared" si="4"/>
        <v>0</v>
      </c>
      <c r="G37" s="28">
        <f t="shared" si="4"/>
        <v>0</v>
      </c>
      <c r="H37" s="28">
        <f t="shared" si="4"/>
        <v>0</v>
      </c>
      <c r="I37" s="28">
        <f t="shared" si="4"/>
        <v>0</v>
      </c>
      <c r="J37" s="64">
        <f t="shared" si="2"/>
        <v>0</v>
      </c>
    </row>
    <row r="38" spans="1:10" ht="15">
      <c r="A38" s="7"/>
      <c r="B38" s="7"/>
      <c r="C38" s="24"/>
      <c r="D38" s="27"/>
      <c r="E38" s="27"/>
      <c r="F38" s="27"/>
      <c r="G38" s="27"/>
      <c r="H38" s="27"/>
      <c r="I38" s="27"/>
      <c r="J38" s="27"/>
    </row>
    <row r="39" spans="1:10" ht="15">
      <c r="A39" s="7"/>
      <c r="B39" s="13" t="s">
        <v>1093</v>
      </c>
      <c r="C39" s="13"/>
      <c r="D39" s="13"/>
      <c r="E39" s="13"/>
      <c r="F39" s="13"/>
      <c r="G39" s="13"/>
      <c r="H39" s="13"/>
      <c r="I39" s="13"/>
      <c r="J39" s="13"/>
    </row>
    <row r="40" spans="1:10" ht="15">
      <c r="A40" s="8" t="str">
        <f>IF(B40="", "Choose from drop-down --&gt;", _xlfn.XLOOKUP(B40,'Label Dropdowns'!$B$2:$B$522,'Label Dropdowns'!$C$2:$C$522))</f>
        <v>Choose from drop-down --&gt;</v>
      </c>
      <c r="B40" s="18"/>
      <c r="C40" s="19"/>
      <c r="D40" s="19"/>
      <c r="E40" s="19"/>
      <c r="F40" s="19"/>
      <c r="G40" s="19"/>
      <c r="H40" s="19"/>
      <c r="I40" s="19"/>
      <c r="J40" s="65">
        <f t="shared" ref="J40:J59" si="5">SUM(C40:I40)</f>
        <v>0</v>
      </c>
    </row>
    <row r="41" spans="1:10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20"/>
      <c r="D41" s="19"/>
      <c r="E41" s="19"/>
      <c r="F41" s="19"/>
      <c r="G41" s="19"/>
      <c r="H41" s="19"/>
      <c r="I41" s="19"/>
      <c r="J41" s="65">
        <f t="shared" si="5"/>
        <v>0</v>
      </c>
    </row>
    <row r="42" spans="1:10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20"/>
      <c r="F42" s="20"/>
      <c r="G42" s="20"/>
      <c r="H42" s="20"/>
      <c r="I42" s="20"/>
      <c r="J42" s="65">
        <f t="shared" si="5"/>
        <v>0</v>
      </c>
    </row>
    <row r="43" spans="1:10" ht="16" customHeight="1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20"/>
      <c r="F43" s="20"/>
      <c r="G43" s="20"/>
      <c r="H43" s="20"/>
      <c r="I43" s="20"/>
      <c r="J43" s="65">
        <f t="shared" si="5"/>
        <v>0</v>
      </c>
    </row>
    <row r="44" spans="1:10" ht="16" customHeight="1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20"/>
      <c r="F44" s="20"/>
      <c r="G44" s="20"/>
      <c r="H44" s="20"/>
      <c r="I44" s="20"/>
      <c r="J44" s="65">
        <f t="shared" si="5"/>
        <v>0</v>
      </c>
    </row>
    <row r="45" spans="1:10" ht="16" customHeight="1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20"/>
      <c r="F45" s="20"/>
      <c r="G45" s="20"/>
      <c r="H45" s="20"/>
      <c r="I45" s="20"/>
      <c r="J45" s="65">
        <f t="shared" si="5"/>
        <v>0</v>
      </c>
    </row>
    <row r="46" spans="1:10" ht="16" hidden="1" customHeight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20"/>
      <c r="F46" s="20"/>
      <c r="G46" s="20"/>
      <c r="H46" s="20"/>
      <c r="I46" s="20"/>
      <c r="J46" s="65">
        <f t="shared" si="5"/>
        <v>0</v>
      </c>
    </row>
    <row r="47" spans="1:10" ht="16" hidden="1" customHeight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20"/>
      <c r="F47" s="20"/>
      <c r="G47" s="20"/>
      <c r="H47" s="20"/>
      <c r="I47" s="20"/>
      <c r="J47" s="65">
        <f t="shared" si="5"/>
        <v>0</v>
      </c>
    </row>
    <row r="48" spans="1:10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20"/>
      <c r="F48" s="20"/>
      <c r="G48" s="20"/>
      <c r="H48" s="20"/>
      <c r="I48" s="20"/>
      <c r="J48" s="65">
        <f t="shared" si="5"/>
        <v>0</v>
      </c>
    </row>
    <row r="49" spans="1:10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20"/>
      <c r="F49" s="20"/>
      <c r="G49" s="20"/>
      <c r="H49" s="20"/>
      <c r="I49" s="20"/>
      <c r="J49" s="65">
        <f t="shared" si="5"/>
        <v>0</v>
      </c>
    </row>
    <row r="50" spans="1:10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19"/>
      <c r="D50" s="20"/>
      <c r="E50" s="20"/>
      <c r="F50" s="20"/>
      <c r="G50" s="20"/>
      <c r="H50" s="20"/>
      <c r="I50" s="20"/>
      <c r="J50" s="65">
        <f t="shared" si="5"/>
        <v>0</v>
      </c>
    </row>
    <row r="51" spans="1:10" ht="15">
      <c r="A51" s="8" t="str">
        <f>IF(B51="", "Choose from drop-down --&gt;", _xlfn.XLOOKUP(B51,'Label Dropdowns'!$B$2:$B$522,'Label Dropdowns'!$C$2:$C$522))</f>
        <v>Choose from drop-down --&gt;</v>
      </c>
      <c r="B51" s="18"/>
      <c r="C51" s="19"/>
      <c r="D51" s="20"/>
      <c r="E51" s="20"/>
      <c r="F51" s="20"/>
      <c r="G51" s="20"/>
      <c r="H51" s="20"/>
      <c r="I51" s="20"/>
      <c r="J51" s="65">
        <f t="shared" si="5"/>
        <v>0</v>
      </c>
    </row>
    <row r="52" spans="1:10" ht="15">
      <c r="A52" s="8" t="str">
        <f>IF(B52="", "Choose from drop-down --&gt;", _xlfn.XLOOKUP(B52,'Label Dropdowns'!$B$2:$B$522,'Label Dropdowns'!$C$2:$C$522))</f>
        <v>Choose from drop-down --&gt;</v>
      </c>
      <c r="B52" s="18"/>
      <c r="C52" s="19"/>
      <c r="D52" s="20"/>
      <c r="E52" s="20"/>
      <c r="F52" s="20"/>
      <c r="G52" s="20"/>
      <c r="H52" s="20"/>
      <c r="I52" s="20"/>
      <c r="J52" s="65">
        <f t="shared" si="5"/>
        <v>0</v>
      </c>
    </row>
    <row r="53" spans="1:10" ht="15">
      <c r="A53" s="8" t="str">
        <f>IF(B53="", "Choose from drop-down --&gt;", _xlfn.XLOOKUP(B53,'Label Dropdowns'!$B$2:$B$522,'Label Dropdowns'!$C$2:$C$522))</f>
        <v>Choose from drop-down --&gt;</v>
      </c>
      <c r="B53" s="18"/>
      <c r="C53" s="19"/>
      <c r="D53" s="20"/>
      <c r="E53" s="20"/>
      <c r="F53" s="20"/>
      <c r="G53" s="20"/>
      <c r="H53" s="20"/>
      <c r="I53" s="20"/>
      <c r="J53" s="65">
        <f t="shared" si="5"/>
        <v>0</v>
      </c>
    </row>
    <row r="54" spans="1:10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20"/>
      <c r="E54" s="20"/>
      <c r="F54" s="20"/>
      <c r="G54" s="20"/>
      <c r="H54" s="20"/>
      <c r="I54" s="20"/>
      <c r="J54" s="65">
        <f t="shared" si="5"/>
        <v>0</v>
      </c>
    </row>
    <row r="55" spans="1:10" ht="15" hidden="1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20"/>
      <c r="E55" s="20"/>
      <c r="F55" s="20"/>
      <c r="G55" s="20"/>
      <c r="H55" s="20"/>
      <c r="I55" s="20"/>
      <c r="J55" s="65">
        <f t="shared" si="5"/>
        <v>0</v>
      </c>
    </row>
    <row r="56" spans="1:10" ht="15" hidden="1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20"/>
      <c r="F56" s="20"/>
      <c r="G56" s="20"/>
      <c r="H56" s="20"/>
      <c r="I56" s="20"/>
      <c r="J56" s="65">
        <f t="shared" si="5"/>
        <v>0</v>
      </c>
    </row>
    <row r="57" spans="1:10" ht="15" hidden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20"/>
      <c r="F57" s="20"/>
      <c r="G57" s="20"/>
      <c r="H57" s="20"/>
      <c r="I57" s="20"/>
      <c r="J57" s="65">
        <f t="shared" si="5"/>
        <v>0</v>
      </c>
    </row>
    <row r="58" spans="1:10" ht="15" hidden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20"/>
      <c r="F58" s="20"/>
      <c r="G58" s="20"/>
      <c r="H58" s="20"/>
      <c r="I58" s="20"/>
      <c r="J58" s="65">
        <f t="shared" si="5"/>
        <v>0</v>
      </c>
    </row>
    <row r="59" spans="1:10" ht="15" hidden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20"/>
      <c r="F59" s="20"/>
      <c r="G59" s="20"/>
      <c r="H59" s="20"/>
      <c r="I59" s="20"/>
      <c r="J59" s="65">
        <f t="shared" si="5"/>
        <v>0</v>
      </c>
    </row>
    <row r="60" spans="1:10" ht="15">
      <c r="A60" s="9" t="s">
        <v>1094</v>
      </c>
      <c r="B60" s="10" t="s">
        <v>1095</v>
      </c>
      <c r="C60" s="25">
        <f>IF(C6="","",SUM(C40:C59))</f>
        <v>0</v>
      </c>
      <c r="D60" s="25">
        <f t="shared" ref="D60:I60" si="6">IF(D6="","",SUM(D40:D59))</f>
        <v>0</v>
      </c>
      <c r="E60" s="25">
        <f t="shared" si="6"/>
        <v>0</v>
      </c>
      <c r="F60" s="25">
        <f t="shared" si="6"/>
        <v>0</v>
      </c>
      <c r="G60" s="25">
        <f t="shared" si="6"/>
        <v>0</v>
      </c>
      <c r="H60" s="25">
        <f t="shared" si="6"/>
        <v>0</v>
      </c>
      <c r="I60" s="25">
        <f t="shared" si="6"/>
        <v>0</v>
      </c>
      <c r="J60" s="25">
        <f t="shared" ref="J60" si="7">IF(J31="","",SUM(J40:J59))</f>
        <v>0</v>
      </c>
    </row>
    <row r="61" spans="1:10" ht="15">
      <c r="A61" s="7"/>
      <c r="B61" s="7"/>
      <c r="C61" s="24"/>
      <c r="D61" s="24"/>
      <c r="E61" s="24"/>
      <c r="F61" s="24"/>
      <c r="G61" s="24"/>
      <c r="H61" s="24"/>
      <c r="I61" s="24"/>
      <c r="J61" s="24"/>
    </row>
    <row r="62" spans="1:10" ht="15">
      <c r="A62" s="7"/>
      <c r="B62" s="13" t="s">
        <v>1098</v>
      </c>
      <c r="C62" s="13"/>
      <c r="D62" s="13"/>
      <c r="E62" s="13"/>
      <c r="F62" s="13"/>
      <c r="G62" s="13"/>
      <c r="H62" s="13"/>
      <c r="I62" s="13"/>
      <c r="J62" s="13"/>
    </row>
    <row r="63" spans="1:10" ht="15">
      <c r="A63" s="8" t="s">
        <v>1099</v>
      </c>
      <c r="B63" s="18" t="s">
        <v>1100</v>
      </c>
      <c r="C63" s="19"/>
      <c r="D63" s="20"/>
      <c r="E63" s="20"/>
      <c r="F63" s="20"/>
      <c r="G63" s="20"/>
      <c r="H63" s="20"/>
      <c r="I63" s="20"/>
      <c r="J63" s="65">
        <f t="shared" ref="J63:J69" si="8">SUM(C63:I63)</f>
        <v>0</v>
      </c>
    </row>
    <row r="64" spans="1:10" ht="15">
      <c r="A64" s="8" t="s">
        <v>1099</v>
      </c>
      <c r="B64" s="18" t="s">
        <v>1101</v>
      </c>
      <c r="C64" s="19"/>
      <c r="D64" s="20"/>
      <c r="E64" s="20"/>
      <c r="F64" s="20"/>
      <c r="G64" s="20"/>
      <c r="H64" s="20"/>
      <c r="I64" s="20"/>
      <c r="J64" s="65">
        <f t="shared" si="8"/>
        <v>0</v>
      </c>
    </row>
    <row r="65" spans="1:10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20"/>
      <c r="F65" s="20"/>
      <c r="G65" s="20"/>
      <c r="H65" s="20"/>
      <c r="I65" s="20"/>
      <c r="J65" s="65">
        <f t="shared" si="8"/>
        <v>0</v>
      </c>
    </row>
    <row r="66" spans="1:10" ht="15" hidden="1">
      <c r="A66" s="8" t="str">
        <f>IF(B66="", "Choose from drop-down --&gt;", _xlfn.XLOOKUP(B66,'Label Dropdowns'!$B$2:$B$522,'Label Dropdowns'!$C$2:$C$522))</f>
        <v>Choose from drop-down --&gt;</v>
      </c>
      <c r="B66" s="18"/>
      <c r="C66" s="19"/>
      <c r="D66" s="20"/>
      <c r="E66" s="20"/>
      <c r="F66" s="20"/>
      <c r="G66" s="20"/>
      <c r="H66" s="20"/>
      <c r="I66" s="20"/>
      <c r="J66" s="65">
        <f t="shared" si="8"/>
        <v>0</v>
      </c>
    </row>
    <row r="67" spans="1:10" ht="15" hidden="1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20"/>
      <c r="F67" s="20"/>
      <c r="G67" s="20"/>
      <c r="H67" s="20"/>
      <c r="I67" s="20"/>
      <c r="J67" s="65">
        <f t="shared" si="8"/>
        <v>0</v>
      </c>
    </row>
    <row r="68" spans="1:10" ht="15" hidden="1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20"/>
      <c r="F68" s="20"/>
      <c r="G68" s="20"/>
      <c r="H68" s="20"/>
      <c r="I68" s="20"/>
      <c r="J68" s="65">
        <f t="shared" si="8"/>
        <v>0</v>
      </c>
    </row>
    <row r="69" spans="1:10" ht="15" hidden="1">
      <c r="A69" s="8" t="str">
        <f>IF(B69="", "Choose from drop-down --&gt;", _xlfn.XLOOKUP(B69,'Label Dropdowns'!$B$2:$B$522,'Label Dropdowns'!$C$2:$C$522))</f>
        <v>Choose from drop-down --&gt;</v>
      </c>
      <c r="B69" s="18"/>
      <c r="C69" s="20"/>
      <c r="D69" s="20"/>
      <c r="E69" s="20"/>
      <c r="F69" s="20"/>
      <c r="G69" s="20"/>
      <c r="H69" s="20"/>
      <c r="I69" s="20"/>
      <c r="J69" s="65">
        <f t="shared" si="8"/>
        <v>0</v>
      </c>
    </row>
    <row r="70" spans="1:10" ht="15">
      <c r="A70" s="9" t="s">
        <v>1096</v>
      </c>
      <c r="B70" s="10" t="s">
        <v>1097</v>
      </c>
      <c r="C70" s="26">
        <f>C64-C63</f>
        <v>0</v>
      </c>
      <c r="D70" s="26">
        <f t="shared" ref="D70:J70" si="9">D64-D63</f>
        <v>0</v>
      </c>
      <c r="E70" s="26">
        <f t="shared" si="9"/>
        <v>0</v>
      </c>
      <c r="F70" s="26">
        <f t="shared" si="9"/>
        <v>0</v>
      </c>
      <c r="G70" s="26">
        <f t="shared" si="9"/>
        <v>0</v>
      </c>
      <c r="H70" s="26">
        <f t="shared" si="9"/>
        <v>0</v>
      </c>
      <c r="I70" s="26">
        <f t="shared" si="9"/>
        <v>0</v>
      </c>
      <c r="J70" s="26">
        <f t="shared" si="9"/>
        <v>0</v>
      </c>
    </row>
    <row r="71" spans="1:10" ht="15">
      <c r="A71" s="7"/>
      <c r="B71" s="29"/>
      <c r="C71" s="29"/>
      <c r="D71" s="29"/>
      <c r="E71" s="29"/>
      <c r="F71" s="29"/>
      <c r="G71" s="29"/>
      <c r="H71" s="29"/>
      <c r="I71" s="29"/>
      <c r="J71" s="29"/>
    </row>
  </sheetData>
  <sheetProtection formatRows="0" insertRows="0" deleteRows="0"/>
  <phoneticPr fontId="14" type="noConversion"/>
  <conditionalFormatting sqref="D7:I7 D8:J23 C23 D25:J36 C36 C37:J37 D38:J71 C60:J60 C70">
    <cfRule type="expression" dxfId="14" priority="17" stopIfTrue="1">
      <formula>C$7=""</formula>
    </cfRule>
  </conditionalFormatting>
  <dataValidations count="7">
    <dataValidation type="list" allowBlank="1" showInputMessage="1" showErrorMessage="1" sqref="B9:B22" xr:uid="{01544FF9-537B-8F47-BAD2-6BA555B7160B}">
      <formula1>current_assets</formula1>
    </dataValidation>
    <dataValidation type="list" allowBlank="1" showInputMessage="1" showErrorMessage="1" sqref="B51:B59" xr:uid="{25D64AF8-C7A3-8141-9C6A-2B0B8C26B31A}">
      <formula1>noncurrent_liabilities</formula1>
    </dataValidation>
    <dataValidation type="list" allowBlank="1" showInputMessage="1" showErrorMessage="1" sqref="B40:B50" xr:uid="{3B440D9A-91E0-2247-B270-4B96A0905DFE}">
      <formula1>current_liabilities</formula1>
    </dataValidation>
    <dataValidation type="list" allowBlank="1" showInputMessage="1" showErrorMessage="1" sqref="B27:B35" xr:uid="{D4D1AB10-08C4-B544-9EDE-7CF75EB31E07}">
      <formula1>deferred_outflows</formula1>
    </dataValidation>
    <dataValidation type="list" allowBlank="1" showInputMessage="1" showErrorMessage="1" sqref="C6" xr:uid="{6A429986-25B6-4244-AD8C-D62A4DC205CC}">
      <formula1>"General Fund, Special Revenue Fund, Capital Project, Debt Service, Other"</formula1>
    </dataValidation>
    <dataValidation type="list" allowBlank="1" showInputMessage="1" showErrorMessage="1" sqref="D6:I6" xr:uid="{E4F49D7F-DA99-234D-8DF6-8B9E5A7C2E7B}">
      <formula1>"Select fund type or delete column, General Fund, Special Revenue Fund, Capital Project, Debt Service, Other"</formula1>
    </dataValidation>
    <dataValidation type="list" allowBlank="1" showInputMessage="1" showErrorMessage="1" sqref="B63:B69" xr:uid="{B2F6E0FA-B17A-244A-850A-90286ADA4EFD}">
      <formula1>deferred_inflows</formula1>
    </dataValidation>
  </dataValidation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9A8B-CD70-4E43-B731-FB7C17794303}">
  <dimension ref="A1:E102"/>
  <sheetViews>
    <sheetView zoomScale="120" zoomScaleNormal="120" workbookViewId="0">
      <selection activeCell="I11" sqref="I11"/>
    </sheetView>
  </sheetViews>
  <sheetFormatPr baseColWidth="10" defaultRowHeight="13"/>
  <cols>
    <col min="1" max="1" width="29.83203125" customWidth="1"/>
    <col min="2" max="2" width="27.33203125" customWidth="1"/>
    <col min="3" max="3" width="23" customWidth="1"/>
    <col min="4" max="4" width="20.332031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1102</v>
      </c>
      <c r="C2" s="31"/>
      <c r="D2" s="31"/>
    </row>
    <row r="3" spans="1:5" ht="16">
      <c r="A3" s="4" t="s">
        <v>1075</v>
      </c>
      <c r="B3" s="30" t="s">
        <v>0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1103</v>
      </c>
      <c r="D6" s="35" t="s">
        <v>1104</v>
      </c>
      <c r="E6" s="35" t="s">
        <v>3</v>
      </c>
    </row>
    <row r="8" spans="1:5" ht="15">
      <c r="A8" s="7"/>
      <c r="B8" s="13" t="s">
        <v>4</v>
      </c>
      <c r="C8" s="14"/>
      <c r="D8" s="14"/>
      <c r="E8" s="13"/>
    </row>
    <row r="9" spans="1:5" ht="15">
      <c r="A9" s="7"/>
      <c r="B9" s="15" t="s">
        <v>5</v>
      </c>
      <c r="C9" s="16"/>
      <c r="D9" s="16"/>
      <c r="E9" s="16"/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ref="E11:E23" si="0">SUM(C11:D11)</f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 hidden="1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 hidden="1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 hidden="1">
      <c r="A23" s="8" t="str">
        <f>IF(B23="", "Choose from drop-down --&gt;", _xlfn.XLOOKUP(B23,'Label Dropdowns'!$B$2:$B$522,'Label Dropdowns'!$C$2:$C$522))</f>
        <v>Choose from drop-down --&gt;</v>
      </c>
      <c r="B23" s="18"/>
      <c r="C23" s="19"/>
      <c r="D23" s="20"/>
      <c r="E23" s="17">
        <f t="shared" si="0"/>
        <v>0</v>
      </c>
    </row>
    <row r="24" spans="1:5" ht="15">
      <c r="A24" s="8" t="s">
        <v>10</v>
      </c>
      <c r="B24" s="8" t="s">
        <v>11</v>
      </c>
      <c r="C24" s="17" cm="1">
        <f t="array" aca="1" ref="C24" ca="1">SUM(INDIRECT(ADDRESS(CELL("row",INDEX($B:$B,_xlfn.XMATCH("Current Assets:",$B:$B,1)))+1,COLUMN())&amp;":"&amp;ADDRESS(ROW()-1,COLUMN())))</f>
        <v>0</v>
      </c>
      <c r="D24" s="17" cm="1">
        <f t="array" aca="1" ref="D24" ca="1">SUM(INDIRECT(ADDRESS(CELL("row",INDEX($B:$B,_xlfn.XMATCH("Current Assets:",$B:$B,1)))+1,COLUMN())&amp;":"&amp;ADDRESS(ROW()-1,COLUMN())))</f>
        <v>0</v>
      </c>
      <c r="E24" s="17">
        <f ca="1">SUM(C24:D24)</f>
        <v>0</v>
      </c>
    </row>
    <row r="25" spans="1:5" ht="15">
      <c r="A25" s="7"/>
      <c r="B25" s="130" t="s">
        <v>12</v>
      </c>
      <c r="C25" s="131"/>
      <c r="D25" s="131"/>
      <c r="E25" s="132"/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ref="E26:E39" si="1">SUM(C26:D26)</f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9"/>
      <c r="C30" s="19"/>
      <c r="D30" s="20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 hidden="1">
      <c r="A37" s="8" t="str">
        <f>IF(B37="", "Choose from drop-down --&gt;", _xlfn.XLOOKUP(B37,'Label Dropdowns'!$B$2:$B$522,'Label Dropdowns'!$C$2:$C$522))</f>
        <v>Choose from drop-down --&gt;</v>
      </c>
      <c r="B37" s="18"/>
      <c r="C37" s="19"/>
      <c r="D37" s="19"/>
      <c r="E37" s="17">
        <f t="shared" si="1"/>
        <v>0</v>
      </c>
    </row>
    <row r="38" spans="1:5" ht="15">
      <c r="A38" s="8" t="s">
        <v>17</v>
      </c>
      <c r="B38" s="8" t="s">
        <v>18</v>
      </c>
      <c r="C38" s="17" cm="1">
        <f t="array" aca="1" ref="C38" ca="1">SUM(INDIRECT(ADDRESS(CELL("row",INDEX($B:$B,_xlfn.XMATCH("Noncurrent Assets:",$B:$B,1)))+1,COLUMN())&amp;":"&amp;ADDRESS(ROW()-1,COLUMN())))</f>
        <v>0</v>
      </c>
      <c r="D38" s="17" cm="1">
        <f t="array" aca="1" ref="D38" ca="1">SUM(INDIRECT(ADDRESS(CELL("row",INDEX($B:$B,_xlfn.XMATCH("Noncurrent Assets:",$B:$B,1)))+1,COLUMN())&amp;":"&amp;ADDRESS(ROW()-1,COLUMN())))</f>
        <v>0</v>
      </c>
      <c r="E38" s="17">
        <f t="shared" ca="1" si="1"/>
        <v>0</v>
      </c>
    </row>
    <row r="39" spans="1:5" ht="15">
      <c r="A39" s="8" t="s">
        <v>19</v>
      </c>
      <c r="B39" s="10" t="s">
        <v>20</v>
      </c>
      <c r="C39" s="23">
        <f ca="1">SUM(_xlfn.XLOOKUP("Total Current Assets",$B:$B,C:C),(_xlfn.XLOOKUP("Total Noncurrent Assets",$B:$B,C:C)))</f>
        <v>0</v>
      </c>
      <c r="D39" s="23">
        <f ca="1">SUM(_xlfn.XLOOKUP("Total Current Assets",$B:$B,D:D),(_xlfn.XLOOKUP("Total Noncurrent Assets",$B:$B,D:D)))</f>
        <v>0</v>
      </c>
      <c r="E39" s="23">
        <f t="shared" ca="1" si="1"/>
        <v>0</v>
      </c>
    </row>
    <row r="40" spans="1:5" ht="15">
      <c r="A40" s="7"/>
      <c r="B40" s="7"/>
      <c r="C40" s="24"/>
      <c r="D40" s="24"/>
      <c r="E40" s="24"/>
    </row>
    <row r="41" spans="1:5" ht="15">
      <c r="A41" s="7"/>
      <c r="B41" s="13" t="s">
        <v>21</v>
      </c>
      <c r="C41" s="13"/>
      <c r="D41" s="13"/>
      <c r="E41" s="13"/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ref="E42:E51" si="2">SUM(C42:D42)</f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17">
        <f t="shared" si="2"/>
        <v>0</v>
      </c>
    </row>
    <row r="50" spans="1:5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20"/>
      <c r="D50" s="20"/>
      <c r="E50" s="17">
        <f t="shared" si="2"/>
        <v>0</v>
      </c>
    </row>
    <row r="51" spans="1:5" ht="15">
      <c r="A51" s="8" t="s">
        <v>24</v>
      </c>
      <c r="B51" s="10" t="s">
        <v>25</v>
      </c>
      <c r="C51" s="25" cm="1">
        <f t="array" aca="1" ref="C51" ca="1">SUM(INDIRECT(ADDRESS(CELL("row",INDEX($B:$B,_xlfn.XMATCH("DEFERRED OUTFLOW OF RESOURCES",$B:$B,1)))+1,COLUMN())&amp;":"&amp;ADDRESS(ROW()-1,COLUMN())))</f>
        <v>0</v>
      </c>
      <c r="D51" s="25" cm="1">
        <f t="array" aca="1" ref="D51" ca="1">SUM(INDIRECT(ADDRESS(CELL("row",INDEX($B:$B,_xlfn.XMATCH("DEFERRED OUTFLOW OF RESOURCES",$B:$B,1)))+1,COLUMN())&amp;":"&amp;ADDRESS(ROW()-1,COLUMN())))</f>
        <v>0</v>
      </c>
      <c r="E51" s="26">
        <f t="shared" ca="1" si="2"/>
        <v>0</v>
      </c>
    </row>
    <row r="52" spans="1:5" ht="15">
      <c r="A52" s="7"/>
      <c r="B52" s="7"/>
      <c r="C52" s="24"/>
      <c r="D52" s="27"/>
      <c r="E52" s="24"/>
    </row>
    <row r="53" spans="1:5" ht="15">
      <c r="A53" s="7"/>
      <c r="B53" s="13" t="s">
        <v>26</v>
      </c>
      <c r="C53" s="13"/>
      <c r="D53" s="13"/>
      <c r="E53" s="13"/>
    </row>
    <row r="54" spans="1:5" ht="15">
      <c r="A54" s="7"/>
      <c r="B54" s="15" t="s">
        <v>1078</v>
      </c>
      <c r="C54" s="16"/>
      <c r="D54" s="16"/>
      <c r="E54" s="16"/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19"/>
      <c r="E55" s="17">
        <f t="shared" ref="E55:E78" si="3">SUM(C55:D55)</f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20"/>
      <c r="D56" s="19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 hidden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 hidden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17">
        <f t="shared" si="3"/>
        <v>0</v>
      </c>
    </row>
    <row r="66" spans="1:5" ht="15">
      <c r="A66" s="8" t="s">
        <v>33</v>
      </c>
      <c r="B66" s="8" t="s">
        <v>34</v>
      </c>
      <c r="C66" s="17" cm="1">
        <f t="array" aca="1" ref="C66" ca="1">SUM(INDIRECT(ADDRESS(CELL("row",INDEX($B:$B,_xlfn.XMATCH("Current Liabilities:",$B:$B,1)))+1,COLUMN())&amp;":"&amp;ADDRESS(ROW()-1,COLUMN())))</f>
        <v>0</v>
      </c>
      <c r="D66" s="17" cm="1">
        <f t="array" aca="1" ref="D66" ca="1">SUM(INDIRECT(ADDRESS(CELL("row",INDEX($B:$B,_xlfn.XMATCH("Current Liabilities:",$B:$B,1)))+1,COLUMN())&amp;":"&amp;ADDRESS(ROW()-1,COLUMN())))</f>
        <v>0</v>
      </c>
      <c r="E66" s="17">
        <f t="shared" ca="1" si="3"/>
        <v>0</v>
      </c>
    </row>
    <row r="67" spans="1:5" ht="15">
      <c r="A67" s="7"/>
      <c r="B67" s="15" t="s">
        <v>1079</v>
      </c>
      <c r="C67" s="15"/>
      <c r="D67" s="15"/>
      <c r="E67" s="15"/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 hidden="1">
      <c r="A76" s="8" t="str">
        <f>IF(B76="", "Choose from drop-down --&gt;", _xlfn.XLOOKUP(B76,'Label Dropdowns'!$B$2:$B$522,'Label Dropdowns'!$C$2:$C$522))</f>
        <v>Choose from drop-down --&gt;</v>
      </c>
      <c r="B76" s="18"/>
      <c r="C76" s="19"/>
      <c r="D76" s="20"/>
      <c r="E76" s="17">
        <f t="shared" si="3"/>
        <v>0</v>
      </c>
    </row>
    <row r="77" spans="1:5" ht="15">
      <c r="A77" s="8" t="s">
        <v>38</v>
      </c>
      <c r="B77" s="8" t="s">
        <v>39</v>
      </c>
      <c r="C77" s="17" cm="1">
        <f t="array" aca="1" ref="C77" ca="1">SUM(INDIRECT(ADDRESS(CELL("row",INDEX($B:$B,_xlfn.XMATCH("Noncurrent Liabilities:",$B:$B,1)))+1,COLUMN())&amp;":"&amp;ADDRESS(ROW()-1,COLUMN())))</f>
        <v>0</v>
      </c>
      <c r="D77" s="17" cm="1">
        <f t="array" aca="1" ref="D77" ca="1">SUM(INDIRECT(ADDRESS(CELL("row",INDEX($B:$B,_xlfn.XMATCH("Noncurrent Liabilities:",$B:$B,1)))+1,COLUMN())&amp;":"&amp;ADDRESS(ROW()-1,COLUMN())))</f>
        <v>0</v>
      </c>
      <c r="E77" s="17">
        <f t="shared" ca="1" si="3"/>
        <v>0</v>
      </c>
    </row>
    <row r="78" spans="1:5" ht="15">
      <c r="A78" s="9" t="s">
        <v>40</v>
      </c>
      <c r="B78" s="10" t="s">
        <v>41</v>
      </c>
      <c r="C78" s="23">
        <f ca="1">SUM(_xlfn.XLOOKUP("Total Current Liabilities",$B:$B,C:C),(_xlfn.XLOOKUP("Total Noncurrent Liabilities",$B:$B,C:C)))</f>
        <v>0</v>
      </c>
      <c r="D78" s="23">
        <f ca="1">SUM(_xlfn.XLOOKUP("Total Current Liabilities",$B:$B,D:D),(_xlfn.XLOOKUP("Total Noncurrent Liabilities",$B:$B,D:D)))</f>
        <v>0</v>
      </c>
      <c r="E78" s="23">
        <f t="shared" ca="1" si="3"/>
        <v>0</v>
      </c>
    </row>
    <row r="79" spans="1:5" ht="15">
      <c r="A79" s="7"/>
      <c r="B79" s="7"/>
      <c r="C79" s="24"/>
      <c r="D79" s="24"/>
      <c r="E79" s="24"/>
    </row>
    <row r="80" spans="1:5" ht="15">
      <c r="A80" s="7"/>
      <c r="B80" s="13" t="s">
        <v>42</v>
      </c>
      <c r="C80" s="13"/>
      <c r="D80" s="13"/>
      <c r="E80" s="13"/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ref="E81:E90" si="4">SUM(C81:D81)</f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19"/>
      <c r="D88" s="20"/>
      <c r="E88" s="28">
        <f t="shared" si="4"/>
        <v>0</v>
      </c>
    </row>
    <row r="89" spans="1:5" ht="15" hidden="1">
      <c r="A89" s="8" t="str">
        <f>IF(B89="", "Choose from drop-down --&gt;", _xlfn.XLOOKUP(B89,'Label Dropdowns'!$B$2:$B$522,'Label Dropdowns'!$C$2:$C$522))</f>
        <v>Choose from drop-down --&gt;</v>
      </c>
      <c r="B89" s="18"/>
      <c r="C89" s="20"/>
      <c r="D89" s="20"/>
      <c r="E89" s="28">
        <f t="shared" si="4"/>
        <v>0</v>
      </c>
    </row>
    <row r="90" spans="1:5" ht="15">
      <c r="A90" s="9" t="s">
        <v>45</v>
      </c>
      <c r="B90" s="10" t="s">
        <v>46</v>
      </c>
      <c r="C90" s="26" cm="1">
        <f t="array" aca="1" ref="C90" ca="1">SUM(INDIRECT(ADDRESS(CELL("row",INDEX($B:$B,_xlfn.XMATCH("DEFERRED INFLOWS OF RESOURCES",$B:$B,1)))+1,COLUMN())&amp;":"&amp;ADDRESS(ROW()-1,COLUMN())))</f>
        <v>0</v>
      </c>
      <c r="D90" s="26" cm="1">
        <f t="array" aca="1" ref="D90" ca="1">SUM(INDIRECT(ADDRESS(CELL("row",INDEX($B:$B,_xlfn.XMATCH("DEFERRED INFLOWS OF RESOURCES",$B:$B,1)))+1,COLUMN())&amp;":"&amp;ADDRESS(ROW()-1,COLUMN())))</f>
        <v>0</v>
      </c>
      <c r="E90" s="26">
        <f t="shared" ca="1" si="4"/>
        <v>0</v>
      </c>
    </row>
    <row r="91" spans="1:5" ht="15">
      <c r="A91" s="7"/>
      <c r="B91" s="29"/>
      <c r="C91" s="29"/>
      <c r="D91" s="29"/>
      <c r="E91" s="29"/>
    </row>
    <row r="92" spans="1:5" ht="15">
      <c r="A92" s="7"/>
      <c r="B92" s="13" t="s">
        <v>47</v>
      </c>
      <c r="C92" s="13"/>
      <c r="D92" s="13"/>
      <c r="E92" s="13"/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ref="E93:E101" si="5">SUM(C93:D93)</f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19"/>
      <c r="E99" s="17">
        <f t="shared" si="5"/>
        <v>0</v>
      </c>
    </row>
    <row r="100" spans="1:5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20"/>
      <c r="E100" s="17">
        <f t="shared" si="5"/>
        <v>0</v>
      </c>
    </row>
    <row r="101" spans="1:5" ht="15" hidden="1">
      <c r="A101" s="8" t="str">
        <f>IF(B101="", "Choose from drop-down --&gt;", _xlfn.XLOOKUP(B101,'Label Dropdowns'!$B$2:$B$522,'Label Dropdowns'!$C$2:$C$522))</f>
        <v>Choose from drop-down --&gt;</v>
      </c>
      <c r="B101" s="18"/>
      <c r="C101" s="19"/>
      <c r="D101" s="19"/>
      <c r="E101" s="17">
        <f t="shared" si="5"/>
        <v>0</v>
      </c>
    </row>
    <row r="102" spans="1:5" ht="15">
      <c r="A102" s="10" t="s">
        <v>51</v>
      </c>
      <c r="B102" s="10" t="s">
        <v>52</v>
      </c>
      <c r="C102" s="23" cm="1">
        <f t="array" aca="1" ref="C102" ca="1">SUM(INDIRECT(ADDRESS(CELL("row",INDEX($B:$B,_xlfn.XMATCH("NET POSITION",$B:$B,1)))+1,COLUMN())&amp;":"&amp;ADDRESS(ROW()-1,COLUMN())))</f>
        <v>0</v>
      </c>
      <c r="D102" s="23" cm="1">
        <f t="array" aca="1" ref="D102" ca="1">SUM(INDIRECT(ADDRESS(CELL("row",INDEX($B:$B,_xlfn.XMATCH("NET POSITION",$B:$B,1)))+1,COLUMN())&amp;":"&amp;ADDRESS(ROW()-1,COLUMN())))</f>
        <v>0</v>
      </c>
      <c r="E102" s="23" cm="1">
        <f t="array" aca="1" ref="E102" ca="1">SUM(INDIRECT(ADDRESS(CELL("row",INDEX($B:$B,_xlfn.XMATCH("NET POSITION",$B:$B,1)))+1,COLUMN())&amp;":"&amp;ADDRESS(ROW()-1,COLUMN())))</f>
        <v>0</v>
      </c>
    </row>
  </sheetData>
  <sheetProtection sheet="1" objects="1" scenarios="1"/>
  <mergeCells count="1">
    <mergeCell ref="B25:E25"/>
  </mergeCells>
  <conditionalFormatting sqref="C102">
    <cfRule type="cellIs" dxfId="13" priority="4" stopIfTrue="1" operator="equal">
      <formula>$C$102</formula>
    </cfRule>
    <cfRule type="cellIs" dxfId="12" priority="8" stopIfTrue="1" operator="notEqual">
      <formula>$C$102</formula>
    </cfRule>
  </conditionalFormatting>
  <conditionalFormatting sqref="C102:E102">
    <cfRule type="cellIs" dxfId="11" priority="1" stopIfTrue="1" operator="equal">
      <formula>0</formula>
    </cfRule>
  </conditionalFormatting>
  <conditionalFormatting sqref="D102">
    <cfRule type="cellIs" dxfId="10" priority="5" stopIfTrue="1" operator="equal">
      <formula>$D$102</formula>
    </cfRule>
    <cfRule type="cellIs" dxfId="9" priority="7" operator="notEqual">
      <formula>$D$102</formula>
    </cfRule>
  </conditionalFormatting>
  <conditionalFormatting sqref="E102">
    <cfRule type="cellIs" dxfId="8" priority="6" stopIfTrue="1" operator="notEqual">
      <formula>$E$102</formula>
    </cfRule>
    <cfRule type="cellIs" dxfId="7" priority="9" operator="equal">
      <formula>$E$102</formula>
    </cfRule>
  </conditionalFormatting>
  <dataValidations count="7">
    <dataValidation type="list" allowBlank="1" showInputMessage="1" showErrorMessage="1" sqref="B10:B23" xr:uid="{5216BECB-30A9-364B-A3FE-3C6D07FF79E5}">
      <formula1>current_assets</formula1>
    </dataValidation>
    <dataValidation type="list" allowBlank="1" showInputMessage="1" showErrorMessage="1" sqref="B26:B37" xr:uid="{1C68B9CD-BC4B-1C4A-9ED7-21B61F928AA2}">
      <formula1>noncurrent_assets</formula1>
    </dataValidation>
    <dataValidation type="list" allowBlank="1" showInputMessage="1" showErrorMessage="1" sqref="B93:B101" xr:uid="{C51E0E44-CF2C-2546-B952-A1B75DE819D0}">
      <formula1>net_position</formula1>
    </dataValidation>
    <dataValidation type="list" allowBlank="1" showInputMessage="1" showErrorMessage="1" sqref="B81:B89" xr:uid="{731C61B1-7E72-BE45-AC93-F1A94B43F5EA}">
      <formula1>deferred_inflows</formula1>
    </dataValidation>
    <dataValidation type="list" allowBlank="1" showInputMessage="1" showErrorMessage="1" sqref="B68:B76" xr:uid="{BD0A5E91-649F-274F-86C8-D0B4F9B73AAD}">
      <formula1>noncurrent_liabilities</formula1>
    </dataValidation>
    <dataValidation type="list" allowBlank="1" showInputMessage="1" showErrorMessage="1" sqref="B55:B65" xr:uid="{8609995E-CCC0-A549-B0D4-66C714CBB6FF}">
      <formula1>current_liabilities</formula1>
    </dataValidation>
    <dataValidation type="list" allowBlank="1" showInputMessage="1" showErrorMessage="1" sqref="B42:B50" xr:uid="{E0CC80CC-F2D6-794E-B236-99527455B4DB}">
      <formula1>deferred_outflows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7AB5-4C32-7545-9FCB-B1E2421FAC8B}">
  <dimension ref="A1:E101"/>
  <sheetViews>
    <sheetView workbookViewId="0">
      <selection activeCell="L36" sqref="L36"/>
    </sheetView>
  </sheetViews>
  <sheetFormatPr baseColWidth="10" defaultRowHeight="13"/>
  <cols>
    <col min="1" max="1" width="35.1640625" customWidth="1"/>
    <col min="2" max="2" width="29.1640625" customWidth="1"/>
    <col min="3" max="3" width="23.33203125" customWidth="1"/>
    <col min="4" max="4" width="26.66406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1102</v>
      </c>
      <c r="C2" s="31"/>
      <c r="D2" s="31"/>
    </row>
    <row r="3" spans="1:5" ht="34" customHeight="1">
      <c r="A3" s="4" t="s">
        <v>1075</v>
      </c>
      <c r="B3" s="32" t="s">
        <v>1107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1103</v>
      </c>
      <c r="D6" s="35" t="s">
        <v>1104</v>
      </c>
      <c r="E6" s="35" t="s">
        <v>3</v>
      </c>
    </row>
    <row r="8" spans="1:5" ht="15">
      <c r="A8" s="7"/>
      <c r="B8" s="13" t="s">
        <v>1108</v>
      </c>
      <c r="C8" s="14"/>
      <c r="D8" s="14"/>
      <c r="E8" s="13"/>
    </row>
    <row r="9" spans="1:5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>
        <f>SUM(C9:D9)</f>
        <v>0</v>
      </c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 t="shared" ref="E10:E22" si="0"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si="0"/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>
      <c r="A23" s="8"/>
      <c r="B23" s="8" t="s">
        <v>1109</v>
      </c>
      <c r="C23" s="17" cm="1">
        <f t="array" aca="1" ref="C23" ca="1">SUM(INDIRECT(ADDRESS(CELL("row",INDEX($B:$B,_xlfn.XMATCH("Current Assets:",$B:$B,1)))+1,COLUMN())&amp;":"&amp;ADDRESS(ROW()-1,COLUMN())))</f>
        <v>0</v>
      </c>
      <c r="D23" s="17" cm="1">
        <f t="array" aca="1" ref="D23" ca="1">SUM(INDIRECT(ADDRESS(CELL("row",INDEX($B:$B,_xlfn.XMATCH("Current Assets:",$B:$B,1)))+1,COLUMN())&amp;":"&amp;ADDRESS(ROW()-1,COLUMN())))</f>
        <v>0</v>
      </c>
      <c r="E23" s="17">
        <f ca="1">SUM(C23:D23)</f>
        <v>0</v>
      </c>
    </row>
    <row r="24" spans="1:5" ht="15">
      <c r="A24" s="7"/>
      <c r="B24" s="13" t="s">
        <v>1110</v>
      </c>
      <c r="C24" s="14"/>
      <c r="D24" s="14"/>
      <c r="E24" s="13"/>
    </row>
    <row r="25" spans="1:5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>
        <f t="shared" ref="E25:E38" si="1">SUM(C25:D25)</f>
        <v>0</v>
      </c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si="1"/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>
      <c r="A37" s="8" t="s">
        <v>17</v>
      </c>
      <c r="B37" s="8" t="s">
        <v>18</v>
      </c>
      <c r="C37" s="17" cm="1">
        <f t="array" aca="1" ref="C37" ca="1">SUM(INDIRECT(ADDRESS(CELL("row",INDEX($B:$B,_xlfn.XMATCH("Noncurrent Assets:",$B:$B,1)))+1,COLUMN())&amp;":"&amp;ADDRESS(ROW()-1,COLUMN())))</f>
        <v>0</v>
      </c>
      <c r="D37" s="17" cm="1">
        <f t="array" aca="1" ref="D37" ca="1">SUM(INDIRECT(ADDRESS(CELL("row",INDEX($B:$B,_xlfn.XMATCH("Noncurrent Assets:",$B:$B,1)))+1,COLUMN())&amp;":"&amp;ADDRESS(ROW()-1,COLUMN())))</f>
        <v>0</v>
      </c>
      <c r="E37" s="17">
        <f t="shared" ca="1" si="1"/>
        <v>0</v>
      </c>
    </row>
    <row r="38" spans="1:5" ht="15">
      <c r="A38" s="8" t="s">
        <v>19</v>
      </c>
      <c r="B38" s="10" t="s">
        <v>20</v>
      </c>
      <c r="C38" s="23" t="e">
        <f>SUM(_xlfn.XLOOKUP("Total Current Assets",$B:$B,C:C),(_xlfn.XLOOKUP("Total Noncurrent Assets",$B:$B,C:C)))</f>
        <v>#N/A</v>
      </c>
      <c r="D38" s="23" t="e">
        <f>SUM(_xlfn.XLOOKUP("Total Current Assets",$B:$B,D:D),(_xlfn.XLOOKUP("Total Noncurrent Assets",$B:$B,D:D)))</f>
        <v>#N/A</v>
      </c>
      <c r="E38" s="23" t="e">
        <f t="shared" si="1"/>
        <v>#N/A</v>
      </c>
    </row>
    <row r="39" spans="1:5" ht="15">
      <c r="A39" s="7"/>
      <c r="B39" s="7"/>
      <c r="C39" s="24"/>
      <c r="D39" s="24"/>
      <c r="E39" s="24"/>
    </row>
    <row r="40" spans="1:5" ht="15">
      <c r="A40" s="7"/>
      <c r="B40" s="13" t="s">
        <v>21</v>
      </c>
      <c r="C40" s="13"/>
      <c r="D40" s="13"/>
      <c r="E40" s="13"/>
    </row>
    <row r="41" spans="1:5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>
        <f t="shared" ref="E41:E50" si="2">SUM(C41:D41)</f>
        <v>0</v>
      </c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si="2"/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si="2"/>
        <v>0</v>
      </c>
    </row>
    <row r="50" spans="1:5" ht="15">
      <c r="A50" s="8" t="s">
        <v>24</v>
      </c>
      <c r="B50" s="10" t="s">
        <v>25</v>
      </c>
      <c r="C50" s="25" cm="1">
        <f t="array" aca="1" ref="C50" ca="1">SUM(INDIRECT(ADDRESS(CELL("row",INDEX($B:$B,_xlfn.XMATCH("DEFERRED OUTFLOW OF RESOURCES",$B:$B,1)))+1,COLUMN())&amp;":"&amp;ADDRESS(ROW()-1,COLUMN())))</f>
        <v>0</v>
      </c>
      <c r="D50" s="25" cm="1">
        <f t="array" aca="1" ref="D50" ca="1">SUM(INDIRECT(ADDRESS(CELL("row",INDEX($B:$B,_xlfn.XMATCH("DEFERRED OUTFLOW OF RESOURCES",$B:$B,1)))+1,COLUMN())&amp;":"&amp;ADDRESS(ROW()-1,COLUMN())))</f>
        <v>0</v>
      </c>
      <c r="E50" s="26">
        <f t="shared" ca="1" si="2"/>
        <v>0</v>
      </c>
    </row>
    <row r="51" spans="1:5" ht="15">
      <c r="A51" s="7"/>
      <c r="B51" s="7"/>
      <c r="C51" s="24"/>
      <c r="D51" s="27"/>
      <c r="E51" s="24"/>
    </row>
    <row r="52" spans="1:5" ht="15">
      <c r="A52" s="7"/>
      <c r="B52" s="13" t="s">
        <v>26</v>
      </c>
      <c r="C52" s="13"/>
      <c r="D52" s="13"/>
      <c r="E52" s="13"/>
    </row>
    <row r="53" spans="1:5" ht="15">
      <c r="A53" s="7"/>
      <c r="B53" s="15" t="s">
        <v>1078</v>
      </c>
      <c r="C53" s="16"/>
      <c r="D53" s="16"/>
      <c r="E53" s="16"/>
    </row>
    <row r="54" spans="1:5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>
        <f t="shared" ref="E54:E77" si="3">SUM(C54:D54)</f>
        <v>0</v>
      </c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>
        <f t="shared" si="3"/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>
      <c r="A65" s="8" t="s">
        <v>33</v>
      </c>
      <c r="B65" s="8" t="s">
        <v>34</v>
      </c>
      <c r="C65" s="17" cm="1">
        <f t="array" aca="1" ref="C65" ca="1">SUM(INDIRECT(ADDRESS(CELL("row",INDEX($B:$B,_xlfn.XMATCH("Current Liabilities:",$B:$B,1)))+1,COLUMN())&amp;":"&amp;ADDRESS(ROW()-1,COLUMN())))</f>
        <v>0</v>
      </c>
      <c r="D65" s="17" cm="1">
        <f t="array" aca="1" ref="D65" ca="1">SUM(INDIRECT(ADDRESS(CELL("row",INDEX($B:$B,_xlfn.XMATCH("Current Liabilities:",$B:$B,1)))+1,COLUMN())&amp;":"&amp;ADDRESS(ROW()-1,COLUMN())))</f>
        <v>0</v>
      </c>
      <c r="E65" s="17">
        <f t="shared" ca="1" si="3"/>
        <v>0</v>
      </c>
    </row>
    <row r="66" spans="1:5" ht="15">
      <c r="A66" s="7"/>
      <c r="B66" s="15" t="s">
        <v>1079</v>
      </c>
      <c r="C66" s="15"/>
      <c r="D66" s="15"/>
      <c r="E66" s="15"/>
    </row>
    <row r="67" spans="1:5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>
        <f t="shared" si="3"/>
        <v>0</v>
      </c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>
      <c r="A76" s="8" t="s">
        <v>38</v>
      </c>
      <c r="B76" s="8" t="s">
        <v>39</v>
      </c>
      <c r="C76" s="17" cm="1">
        <f t="array" aca="1" ref="C76" ca="1">SUM(INDIRECT(ADDRESS(CELL("row",INDEX($B:$B,_xlfn.XMATCH("Noncurrent Liabilities:",$B:$B,1)))+1,COLUMN())&amp;":"&amp;ADDRESS(ROW()-1,COLUMN())))</f>
        <v>0</v>
      </c>
      <c r="D76" s="17" cm="1">
        <f t="array" aca="1" ref="D76" ca="1">SUM(INDIRECT(ADDRESS(CELL("row",INDEX($B:$B,_xlfn.XMATCH("Noncurrent Liabilities:",$B:$B,1)))+1,COLUMN())&amp;":"&amp;ADDRESS(ROW()-1,COLUMN())))</f>
        <v>0</v>
      </c>
      <c r="E76" s="17">
        <f t="shared" ca="1" si="3"/>
        <v>0</v>
      </c>
    </row>
    <row r="77" spans="1:5" ht="15">
      <c r="A77" s="9" t="s">
        <v>40</v>
      </c>
      <c r="B77" s="10" t="s">
        <v>41</v>
      </c>
      <c r="C77" s="23">
        <f ca="1">SUM(_xlfn.XLOOKUP("Total Current Liabilities",$B:$B,C:C),(_xlfn.XLOOKUP("Total Noncurrent Liabilities",$B:$B,C:C)))</f>
        <v>0</v>
      </c>
      <c r="D77" s="23">
        <f ca="1">SUM(_xlfn.XLOOKUP("Total Current Liabilities",$B:$B,D:D),(_xlfn.XLOOKUP("Total Noncurrent Liabilities",$B:$B,D:D)))</f>
        <v>0</v>
      </c>
      <c r="E77" s="23">
        <f t="shared" ca="1" si="3"/>
        <v>0</v>
      </c>
    </row>
    <row r="78" spans="1:5" ht="15">
      <c r="A78" s="7"/>
      <c r="B78" s="7"/>
      <c r="C78" s="24"/>
      <c r="D78" s="24"/>
      <c r="E78" s="24"/>
    </row>
    <row r="79" spans="1:5" ht="15">
      <c r="A79" s="7"/>
      <c r="B79" s="13" t="s">
        <v>42</v>
      </c>
      <c r="C79" s="13"/>
      <c r="D79" s="13"/>
      <c r="E79" s="13"/>
    </row>
    <row r="80" spans="1:5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28">
        <f t="shared" ref="E80:E89" si="4">SUM(C80:D80)</f>
        <v>0</v>
      </c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si="4"/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si="4"/>
        <v>0</v>
      </c>
    </row>
    <row r="89" spans="1:5" ht="15">
      <c r="A89" s="9" t="s">
        <v>45</v>
      </c>
      <c r="B89" s="10" t="s">
        <v>46</v>
      </c>
      <c r="C89" s="26" cm="1">
        <f t="array" aca="1" ref="C89" ca="1">SUM(INDIRECT(ADDRESS(CELL("row",INDEX($B:$B,_xlfn.XMATCH("DEFERRED INFLOWS OF RESOURCES",$B:$B,1)))+1,COLUMN())&amp;":"&amp;ADDRESS(ROW()-1,COLUMN())))</f>
        <v>0</v>
      </c>
      <c r="D89" s="26" cm="1">
        <f t="array" aca="1" ref="D89" ca="1">SUM(INDIRECT(ADDRESS(CELL("row",INDEX($B:$B,_xlfn.XMATCH("DEFERRED INFLOWS OF RESOURCES",$B:$B,1)))+1,COLUMN())&amp;":"&amp;ADDRESS(ROW()-1,COLUMN())))</f>
        <v>0</v>
      </c>
      <c r="E89" s="26">
        <f t="shared" ca="1" si="4"/>
        <v>0</v>
      </c>
    </row>
    <row r="90" spans="1:5" ht="15">
      <c r="A90" s="7"/>
      <c r="B90" s="29"/>
      <c r="C90" s="29"/>
      <c r="D90" s="29"/>
      <c r="E90" s="29"/>
    </row>
    <row r="91" spans="1:5" ht="15">
      <c r="A91" s="7"/>
      <c r="B91" s="13" t="s">
        <v>47</v>
      </c>
      <c r="C91" s="13"/>
      <c r="D91" s="13"/>
      <c r="E91" s="13"/>
    </row>
    <row r="92" spans="1:5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>
        <f t="shared" ref="E92:E100" si="5">SUM(C92:D92)</f>
        <v>0</v>
      </c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si="5"/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si="5"/>
        <v>0</v>
      </c>
    </row>
    <row r="100" spans="1:5" ht="15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5"/>
        <v>0</v>
      </c>
    </row>
    <row r="101" spans="1:5" ht="15">
      <c r="A101" s="10" t="s">
        <v>51</v>
      </c>
      <c r="B101" s="10" t="s">
        <v>52</v>
      </c>
      <c r="C101" s="23" cm="1">
        <f t="array" aca="1" ref="C101" ca="1">SUM(INDIRECT(ADDRESS(CELL("row",INDEX($B:$B,_xlfn.XMATCH("NET POSITION",$B:$B,1)))+1,COLUMN())&amp;":"&amp;ADDRESS(ROW()-1,COLUMN())))</f>
        <v>0</v>
      </c>
      <c r="D101" s="23" cm="1">
        <f t="array" aca="1" ref="D101" ca="1">SUM(INDIRECT(ADDRESS(CELL("row",INDEX($B:$B,_xlfn.XMATCH("NET POSITION",$B:$B,1)))+1,COLUMN())&amp;":"&amp;ADDRESS(ROW()-1,COLUMN())))</f>
        <v>0</v>
      </c>
      <c r="E101" s="23" cm="1">
        <f t="array" aca="1" ref="E101" ca="1">SUM(INDIRECT(ADDRESS(CELL("row",INDEX($B:$B,_xlfn.XMATCH("NET POSITION",$B:$B,1)))+1,COLUMN())&amp;":"&amp;ADDRESS(ROW()-1,COLUMN())))</f>
        <v>0</v>
      </c>
    </row>
  </sheetData>
  <conditionalFormatting sqref="C101">
    <cfRule type="cellIs" dxfId="6" priority="4" stopIfTrue="1" operator="equal">
      <formula>$C$101</formula>
    </cfRule>
    <cfRule type="cellIs" dxfId="5" priority="8" stopIfTrue="1" operator="notEqual">
      <formula>$C$101</formula>
    </cfRule>
  </conditionalFormatting>
  <conditionalFormatting sqref="C101:E101">
    <cfRule type="cellIs" dxfId="4" priority="1" stopIfTrue="1" operator="equal">
      <formula>0</formula>
    </cfRule>
  </conditionalFormatting>
  <conditionalFormatting sqref="D101">
    <cfRule type="cellIs" dxfId="3" priority="5" stopIfTrue="1" operator="equal">
      <formula>$D$101</formula>
    </cfRule>
    <cfRule type="cellIs" dxfId="2" priority="7" operator="notEqual">
      <formula>$D$101</formula>
    </cfRule>
  </conditionalFormatting>
  <conditionalFormatting sqref="E101">
    <cfRule type="cellIs" dxfId="1" priority="6" stopIfTrue="1" operator="notEqual">
      <formula>$E$101</formula>
    </cfRule>
    <cfRule type="cellIs" dxfId="0" priority="9" operator="equal">
      <formula>$E$101</formula>
    </cfRule>
  </conditionalFormatting>
  <dataValidations count="7">
    <dataValidation type="list" allowBlank="1" showInputMessage="1" showErrorMessage="1" sqref="B41:B49" xr:uid="{9BC0AF47-8E6A-144C-B8AC-ED095E97A81D}">
      <formula1>deferred_outflows</formula1>
    </dataValidation>
    <dataValidation type="list" allowBlank="1" showInputMessage="1" showErrorMessage="1" sqref="B54:B64" xr:uid="{5C058698-9073-DC49-8BB5-F4FB5112E246}">
      <formula1>current_liabilities</formula1>
    </dataValidation>
    <dataValidation type="list" allowBlank="1" showInputMessage="1" showErrorMessage="1" sqref="B67:B75" xr:uid="{3F616EBA-A90E-4541-9183-0F01CFC3F5F8}">
      <formula1>noncurrent_liabilities</formula1>
    </dataValidation>
    <dataValidation type="list" allowBlank="1" showInputMessage="1" showErrorMessage="1" sqref="B80:B88" xr:uid="{EBEC4932-F8CB-1846-89BE-0CC169CA7F33}">
      <formula1>deferred_inflows</formula1>
    </dataValidation>
    <dataValidation type="list" allowBlank="1" showInputMessage="1" showErrorMessage="1" sqref="B92:B100" xr:uid="{8A04D23E-8118-1A4B-8A84-8F6AD5B16721}">
      <formula1>net_position</formula1>
    </dataValidation>
    <dataValidation type="list" allowBlank="1" showInputMessage="1" showErrorMessage="1" sqref="B25:B36" xr:uid="{FA5EF3AC-325A-BC4B-874B-CA2CF2946D73}">
      <formula1>noncurrent_assets</formula1>
    </dataValidation>
    <dataValidation type="list" allowBlank="1" showInputMessage="1" showErrorMessage="1" sqref="B9:B22" xr:uid="{5C4A5840-DD0A-C841-8FFC-758CD4B37D08}">
      <formula1>current_assets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Label Dropdowns</vt:lpstr>
      <vt:lpstr>Statement of activities labels</vt:lpstr>
      <vt:lpstr>Master Info</vt:lpstr>
      <vt:lpstr>Statement of Net Position</vt:lpstr>
      <vt:lpstr>Statement of Activities</vt:lpstr>
      <vt:lpstr>GovFund Balance Sheet</vt:lpstr>
      <vt:lpstr>Reconciliation Table</vt:lpstr>
      <vt:lpstr>GovFund Stmt of Rev Exp and Chg</vt:lpstr>
      <vt:lpstr>Prop Fund Stmt of Net Position</vt:lpstr>
      <vt:lpstr>Prop Fund Stmt of Rev Exp Bal</vt:lpstr>
      <vt:lpstr>current_assets</vt:lpstr>
      <vt:lpstr>current_liabilities</vt:lpstr>
      <vt:lpstr>deferred_inflows</vt:lpstr>
      <vt:lpstr>deferred_outflows</vt:lpstr>
      <vt:lpstr>general_revenues</vt:lpstr>
      <vt:lpstr>net_position</vt:lpstr>
      <vt:lpstr>noncurrent_assets</vt:lpstr>
      <vt:lpstr>noncurrent_liabilities</vt:lpstr>
      <vt:lpstr>program_revenues</vt:lpstr>
      <vt:lpstr>transfers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Kato, Luca</cp:lastModifiedBy>
  <dcterms:created xsi:type="dcterms:W3CDTF">2023-07-21T19:59:00Z</dcterms:created>
  <dcterms:modified xsi:type="dcterms:W3CDTF">2024-04-10T17:02:07Z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