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app/static/input_files/"/>
    </mc:Choice>
  </mc:AlternateContent>
  <xr:revisionPtr revIDLastSave="0" documentId="13_ncr:1_{B46C8758-762C-624D-BD03-67DC3FEA3AC4}" xr6:coauthVersionLast="47" xr6:coauthVersionMax="47" xr10:uidLastSave="{00000000-0000-0000-0000-000000000000}"/>
  <bookViews>
    <workbookView xWindow="0" yWindow="740" windowWidth="28800" windowHeight="17280" tabRatio="834" firstSheet="7" activeTab="10" xr2:uid="{00000000-000D-0000-FFFF-FFFF00000000}"/>
  </bookViews>
  <sheets>
    <sheet name="Lookup Net Position" sheetId="8" r:id="rId1"/>
    <sheet name="Lookup GovWide Stmt Activities" sheetId="20" state="hidden" r:id="rId2"/>
    <sheet name="Lookup PropFunds" sheetId="23" r:id="rId3"/>
    <sheet name="Lookup PropFunds CashFlows" sheetId="26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Reconciliation of Govt Funds" sheetId="30" r:id="rId10"/>
    <sheet name="GovFund Stmt of Rev Exp and Chg" sheetId="15" r:id="rId11"/>
    <sheet name="Lookup GovFund Stmt Rev Exp Ch" sheetId="31" r:id="rId12"/>
    <sheet name="Prop Funds - Net Position" sheetId="22" r:id="rId13"/>
    <sheet name="PropFund Stmt of Rev Exp and Ch" sheetId="24" r:id="rId14"/>
    <sheet name="Prop Fund Cash Flows" sheetId="27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10" hidden="1">'GovFund Stmt of Rev Exp and Chg'!#REF!</definedName>
    <definedName name="_xlnm._FilterDatabase" localSheetId="0" hidden="1">'Lookup Net Position'!$A$1:$C$522</definedName>
    <definedName name="_xlnm._FilterDatabase" localSheetId="14" hidden="1">'Prop Fund Cash Flows'!$B$26:$B$37</definedName>
    <definedName name="_xlnm._FilterDatabase" localSheetId="12" hidden="1">'Prop Funds - Net Position'!$B$26:$B$37</definedName>
    <definedName name="_xlnm._FilterDatabase" localSheetId="13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15" l="1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39" i="15"/>
  <c r="A31" i="15"/>
  <c r="A27" i="15"/>
  <c r="A28" i="15"/>
  <c r="A29" i="15"/>
  <c r="A30" i="15"/>
  <c r="A32" i="15"/>
  <c r="A33" i="15"/>
  <c r="A34" i="15"/>
  <c r="A26" i="15"/>
  <c r="A9" i="15"/>
  <c r="A17" i="15"/>
  <c r="A18" i="15"/>
  <c r="A19" i="15"/>
  <c r="A20" i="15"/>
  <c r="A21" i="15"/>
  <c r="A22" i="15"/>
  <c r="A10" i="15"/>
  <c r="A11" i="15"/>
  <c r="A12" i="15"/>
  <c r="A13" i="15"/>
  <c r="A14" i="15"/>
  <c r="A15" i="15"/>
  <c r="A16" i="15"/>
  <c r="D161" i="31"/>
  <c r="D162" i="31"/>
  <c r="D163" i="31"/>
  <c r="D164" i="31"/>
  <c r="D165" i="31"/>
  <c r="D166" i="31"/>
  <c r="D167" i="31"/>
  <c r="D168" i="31"/>
  <c r="D169" i="31"/>
  <c r="D170" i="31"/>
  <c r="D171" i="31"/>
  <c r="D395" i="31"/>
  <c r="C395" i="31"/>
  <c r="C161" i="31"/>
  <c r="C162" i="31"/>
  <c r="C163" i="31"/>
  <c r="C164" i="31"/>
  <c r="C165" i="31"/>
  <c r="C166" i="31"/>
  <c r="C167" i="31"/>
  <c r="C168" i="31"/>
  <c r="C169" i="31"/>
  <c r="C170" i="31"/>
  <c r="C171" i="31"/>
  <c r="D382" i="31"/>
  <c r="D172" i="31"/>
  <c r="D383" i="31"/>
  <c r="D173" i="31"/>
  <c r="D174" i="31"/>
  <c r="D175" i="31"/>
  <c r="D384" i="31"/>
  <c r="D176" i="31"/>
  <c r="D177" i="31"/>
  <c r="D178" i="31"/>
  <c r="D385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386" i="31"/>
  <c r="D192" i="31"/>
  <c r="D193" i="31"/>
  <c r="D194" i="31"/>
  <c r="D195" i="31"/>
  <c r="D196" i="31"/>
  <c r="D197" i="31"/>
  <c r="D198" i="31"/>
  <c r="D199" i="31"/>
  <c r="D200" i="31"/>
  <c r="D387" i="31"/>
  <c r="D201" i="31"/>
  <c r="D202" i="31"/>
  <c r="D203" i="31"/>
  <c r="D204" i="31"/>
  <c r="D205" i="31"/>
  <c r="D206" i="31"/>
  <c r="D207" i="31"/>
  <c r="D208" i="31"/>
  <c r="D209" i="31"/>
  <c r="D210" i="31"/>
  <c r="D211" i="31"/>
  <c r="D212" i="31"/>
  <c r="D388" i="31"/>
  <c r="D213" i="31"/>
  <c r="D214" i="31"/>
  <c r="D215" i="31"/>
  <c r="D216" i="31"/>
  <c r="D217" i="31"/>
  <c r="D218" i="31"/>
  <c r="D219" i="31"/>
  <c r="D220" i="31"/>
  <c r="D221" i="31"/>
  <c r="D389" i="31"/>
  <c r="D222" i="31"/>
  <c r="D223" i="31"/>
  <c r="D224" i="31"/>
  <c r="D225" i="31"/>
  <c r="D226" i="31"/>
  <c r="D227" i="31"/>
  <c r="D228" i="31"/>
  <c r="D229" i="31"/>
  <c r="D230" i="31"/>
  <c r="D231" i="31"/>
  <c r="D232" i="31"/>
  <c r="D233" i="31"/>
  <c r="D234" i="31"/>
  <c r="D235" i="31"/>
  <c r="D236" i="31"/>
  <c r="D237" i="31"/>
  <c r="D238" i="31"/>
  <c r="D390" i="31"/>
  <c r="D239" i="31"/>
  <c r="D240" i="31"/>
  <c r="D241" i="31"/>
  <c r="D242" i="31"/>
  <c r="D243" i="31"/>
  <c r="D244" i="31"/>
  <c r="D245" i="31"/>
  <c r="D246" i="31"/>
  <c r="D247" i="31"/>
  <c r="D248" i="31"/>
  <c r="D249" i="31"/>
  <c r="D250" i="31"/>
  <c r="D251" i="31"/>
  <c r="D252" i="31"/>
  <c r="D253" i="31"/>
  <c r="D254" i="31"/>
  <c r="D255" i="31"/>
  <c r="D256" i="31"/>
  <c r="D257" i="31"/>
  <c r="D258" i="31"/>
  <c r="D259" i="31"/>
  <c r="D260" i="31"/>
  <c r="D261" i="31"/>
  <c r="D262" i="31"/>
  <c r="D263" i="31"/>
  <c r="D264" i="31"/>
  <c r="D391" i="31"/>
  <c r="D265" i="31"/>
  <c r="D266" i="31"/>
  <c r="D267" i="31"/>
  <c r="D268" i="31"/>
  <c r="D269" i="31"/>
  <c r="D270" i="31"/>
  <c r="D271" i="31"/>
  <c r="D272" i="31"/>
  <c r="D273" i="31"/>
  <c r="D274" i="31"/>
  <c r="D275" i="31"/>
  <c r="D276" i="31"/>
  <c r="D277" i="31"/>
  <c r="D278" i="31"/>
  <c r="D279" i="31"/>
  <c r="D280" i="31"/>
  <c r="D281" i="31"/>
  <c r="D282" i="31"/>
  <c r="D283" i="31"/>
  <c r="D284" i="31"/>
  <c r="D285" i="31"/>
  <c r="D286" i="31"/>
  <c r="D287" i="31"/>
  <c r="D288" i="31"/>
  <c r="D289" i="31"/>
  <c r="D290" i="31"/>
  <c r="D291" i="31"/>
  <c r="D392" i="31"/>
  <c r="D292" i="31"/>
  <c r="D293" i="31"/>
  <c r="D294" i="31"/>
  <c r="D295" i="31"/>
  <c r="D296" i="31"/>
  <c r="D297" i="31"/>
  <c r="D298" i="31"/>
  <c r="D299" i="31"/>
  <c r="D300" i="31"/>
  <c r="D301" i="31"/>
  <c r="D302" i="31"/>
  <c r="D303" i="31"/>
  <c r="D304" i="31"/>
  <c r="D393" i="31"/>
  <c r="D305" i="31"/>
  <c r="D306" i="31"/>
  <c r="D307" i="31"/>
  <c r="D308" i="31"/>
  <c r="D309" i="31"/>
  <c r="D310" i="31"/>
  <c r="D311" i="31"/>
  <c r="D312" i="31"/>
  <c r="D313" i="31"/>
  <c r="D314" i="31"/>
  <c r="D315" i="31"/>
  <c r="D316" i="31"/>
  <c r="D317" i="31"/>
  <c r="D318" i="31"/>
  <c r="D319" i="31"/>
  <c r="D320" i="31"/>
  <c r="D321" i="31"/>
  <c r="D394" i="31"/>
  <c r="D322" i="31"/>
  <c r="D323" i="31"/>
  <c r="D324" i="31"/>
  <c r="D325" i="31"/>
  <c r="D326" i="31"/>
  <c r="D327" i="31"/>
  <c r="D328" i="31"/>
  <c r="D329" i="31"/>
  <c r="D330" i="31"/>
  <c r="D331" i="31"/>
  <c r="D332" i="31"/>
  <c r="D333" i="31"/>
  <c r="D334" i="31"/>
  <c r="D335" i="31"/>
  <c r="D336" i="31"/>
  <c r="D337" i="31"/>
  <c r="D338" i="31"/>
  <c r="D339" i="31"/>
  <c r="D340" i="31"/>
  <c r="D341" i="31"/>
  <c r="D342" i="31"/>
  <c r="D343" i="31"/>
  <c r="D344" i="31"/>
  <c r="D345" i="31"/>
  <c r="D346" i="31"/>
  <c r="D347" i="31"/>
  <c r="D348" i="31"/>
  <c r="D349" i="31"/>
  <c r="D350" i="31"/>
  <c r="D351" i="31"/>
  <c r="D352" i="31"/>
  <c r="D353" i="31"/>
  <c r="D354" i="31"/>
  <c r="D355" i="31"/>
  <c r="D381" i="31"/>
  <c r="D160" i="31"/>
  <c r="C381" i="31"/>
  <c r="C382" i="31"/>
  <c r="C172" i="31"/>
  <c r="C383" i="31"/>
  <c r="C173" i="31"/>
  <c r="C174" i="31"/>
  <c r="C175" i="31"/>
  <c r="C384" i="31"/>
  <c r="C176" i="31"/>
  <c r="C177" i="31"/>
  <c r="C178" i="31"/>
  <c r="C385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386" i="31"/>
  <c r="C192" i="31"/>
  <c r="C193" i="31"/>
  <c r="C194" i="31"/>
  <c r="C195" i="31"/>
  <c r="C196" i="31"/>
  <c r="C197" i="31"/>
  <c r="C198" i="31"/>
  <c r="C199" i="31"/>
  <c r="C200" i="31"/>
  <c r="C387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388" i="31"/>
  <c r="C213" i="31"/>
  <c r="C214" i="31"/>
  <c r="C215" i="31"/>
  <c r="C216" i="31"/>
  <c r="C217" i="31"/>
  <c r="C218" i="31"/>
  <c r="C219" i="31"/>
  <c r="C220" i="31"/>
  <c r="C221" i="31"/>
  <c r="C389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390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391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392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93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94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D357" i="31"/>
  <c r="D358" i="31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359" i="31"/>
  <c r="D26" i="31"/>
  <c r="D27" i="31"/>
  <c r="D360" i="31"/>
  <c r="D28" i="31"/>
  <c r="D29" i="31"/>
  <c r="D30" i="31"/>
  <c r="D31" i="31"/>
  <c r="D32" i="31"/>
  <c r="D33" i="31"/>
  <c r="D34" i="31"/>
  <c r="D35" i="31"/>
  <c r="D36" i="31"/>
  <c r="D37" i="31"/>
  <c r="D361" i="31"/>
  <c r="D38" i="31"/>
  <c r="D39" i="31"/>
  <c r="D362" i="31"/>
  <c r="D40" i="31"/>
  <c r="D41" i="31"/>
  <c r="D42" i="31"/>
  <c r="D43" i="31"/>
  <c r="D363" i="31"/>
  <c r="D364" i="31"/>
  <c r="D44" i="31"/>
  <c r="D45" i="31"/>
  <c r="D46" i="31"/>
  <c r="D47" i="31"/>
  <c r="D48" i="31"/>
  <c r="D49" i="31"/>
  <c r="D50" i="31"/>
  <c r="D51" i="31"/>
  <c r="D52" i="31"/>
  <c r="D365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366" i="31"/>
  <c r="D70" i="31"/>
  <c r="D367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368" i="31"/>
  <c r="D92" i="31"/>
  <c r="D93" i="31"/>
  <c r="D94" i="31"/>
  <c r="D95" i="31"/>
  <c r="D96" i="31"/>
  <c r="D369" i="31"/>
  <c r="D370" i="31"/>
  <c r="D97" i="31"/>
  <c r="D98" i="31"/>
  <c r="D99" i="31"/>
  <c r="D100" i="31"/>
  <c r="D101" i="31"/>
  <c r="D102" i="31"/>
  <c r="D103" i="31"/>
  <c r="D104" i="31"/>
  <c r="D371" i="31"/>
  <c r="D105" i="31"/>
  <c r="D106" i="31"/>
  <c r="D107" i="31"/>
  <c r="D372" i="31"/>
  <c r="D108" i="31"/>
  <c r="D109" i="31"/>
  <c r="D110" i="31"/>
  <c r="D111" i="31"/>
  <c r="D112" i="31"/>
  <c r="D113" i="31"/>
  <c r="D114" i="31"/>
  <c r="D373" i="31"/>
  <c r="D115" i="31"/>
  <c r="D116" i="31"/>
  <c r="D117" i="31"/>
  <c r="D118" i="31"/>
  <c r="D119" i="31"/>
  <c r="D120" i="31"/>
  <c r="D374" i="31"/>
  <c r="D121" i="31"/>
  <c r="D122" i="31"/>
  <c r="D123" i="31"/>
  <c r="D375" i="31"/>
  <c r="D124" i="31"/>
  <c r="D125" i="31"/>
  <c r="D126" i="31"/>
  <c r="D127" i="31"/>
  <c r="D128" i="31"/>
  <c r="D376" i="31"/>
  <c r="D129" i="31"/>
  <c r="D130" i="31"/>
  <c r="D131" i="31"/>
  <c r="D132" i="31"/>
  <c r="D133" i="31"/>
  <c r="D134" i="31"/>
  <c r="D135" i="31"/>
  <c r="D136" i="31"/>
  <c r="D137" i="31"/>
  <c r="D377" i="31"/>
  <c r="D138" i="31"/>
  <c r="D139" i="31"/>
  <c r="D140" i="31"/>
  <c r="D141" i="31"/>
  <c r="D378" i="31"/>
  <c r="D142" i="31"/>
  <c r="D143" i="31"/>
  <c r="D379" i="31"/>
  <c r="D144" i="31"/>
  <c r="D145" i="31"/>
  <c r="D146" i="31"/>
  <c r="D380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356" i="31"/>
  <c r="C357" i="31"/>
  <c r="C358" i="31"/>
  <c r="C2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359" i="31"/>
  <c r="C26" i="31"/>
  <c r="C27" i="31"/>
  <c r="C360" i="31"/>
  <c r="C28" i="31"/>
  <c r="C29" i="31"/>
  <c r="C30" i="31"/>
  <c r="C31" i="31"/>
  <c r="C32" i="31"/>
  <c r="C33" i="31"/>
  <c r="C34" i="31"/>
  <c r="C35" i="31"/>
  <c r="C36" i="31"/>
  <c r="C37" i="31"/>
  <c r="C361" i="31"/>
  <c r="C38" i="31"/>
  <c r="C39" i="31"/>
  <c r="C362" i="31"/>
  <c r="C40" i="31"/>
  <c r="C41" i="31"/>
  <c r="C42" i="31"/>
  <c r="C43" i="31"/>
  <c r="C363" i="31"/>
  <c r="C364" i="31"/>
  <c r="C44" i="31"/>
  <c r="C45" i="31"/>
  <c r="C46" i="31"/>
  <c r="C47" i="31"/>
  <c r="C48" i="31"/>
  <c r="C49" i="31"/>
  <c r="C50" i="31"/>
  <c r="C51" i="31"/>
  <c r="C52" i="31"/>
  <c r="C365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366" i="31"/>
  <c r="C70" i="31"/>
  <c r="C367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368" i="31"/>
  <c r="C92" i="31"/>
  <c r="C93" i="31"/>
  <c r="C94" i="31"/>
  <c r="C95" i="31"/>
  <c r="C96" i="31"/>
  <c r="C369" i="31"/>
  <c r="C370" i="31"/>
  <c r="C97" i="31"/>
  <c r="C98" i="31"/>
  <c r="C99" i="31"/>
  <c r="C100" i="31"/>
  <c r="C101" i="31"/>
  <c r="C102" i="31"/>
  <c r="C103" i="31"/>
  <c r="C104" i="31"/>
  <c r="C371" i="31"/>
  <c r="C105" i="31"/>
  <c r="C106" i="31"/>
  <c r="C107" i="31"/>
  <c r="C372" i="31"/>
  <c r="C108" i="31"/>
  <c r="C109" i="31"/>
  <c r="C110" i="31"/>
  <c r="C111" i="31"/>
  <c r="C112" i="31"/>
  <c r="C113" i="31"/>
  <c r="C114" i="31"/>
  <c r="C373" i="31"/>
  <c r="C115" i="31"/>
  <c r="C116" i="31"/>
  <c r="C117" i="31"/>
  <c r="C118" i="31"/>
  <c r="C119" i="31"/>
  <c r="C120" i="31"/>
  <c r="C374" i="31"/>
  <c r="C121" i="31"/>
  <c r="C122" i="31"/>
  <c r="C123" i="31"/>
  <c r="C375" i="31"/>
  <c r="C124" i="31"/>
  <c r="C125" i="31"/>
  <c r="C126" i="31"/>
  <c r="C127" i="31"/>
  <c r="C128" i="31"/>
  <c r="C376" i="31"/>
  <c r="C129" i="31"/>
  <c r="C130" i="31"/>
  <c r="C131" i="31"/>
  <c r="C132" i="31"/>
  <c r="C133" i="31"/>
  <c r="C134" i="31"/>
  <c r="C135" i="31"/>
  <c r="C136" i="31"/>
  <c r="C137" i="31"/>
  <c r="C377" i="31"/>
  <c r="C138" i="31"/>
  <c r="C139" i="31"/>
  <c r="C140" i="31"/>
  <c r="C141" i="31"/>
  <c r="C378" i="31"/>
  <c r="C142" i="31"/>
  <c r="C143" i="31"/>
  <c r="C379" i="31"/>
  <c r="C144" i="31"/>
  <c r="C145" i="31"/>
  <c r="C146" i="31"/>
  <c r="C380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356" i="31"/>
  <c r="C2" i="23"/>
  <c r="B4" i="30"/>
  <c r="B6" i="30"/>
  <c r="B1" i="30"/>
  <c r="J56" i="22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9" i="24"/>
  <c r="A56" i="24"/>
  <c r="A27" i="24"/>
  <c r="A28" i="24"/>
  <c r="A29" i="24"/>
  <c r="A30" i="24"/>
  <c r="A31" i="24"/>
  <c r="A32" i="24"/>
  <c r="A26" i="24"/>
  <c r="A45" i="24"/>
  <c r="A46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4" i="29"/>
  <c r="B1" i="29"/>
  <c r="B32" i="28"/>
  <c r="B4" i="28"/>
  <c r="B1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J70" i="24"/>
  <c r="E70" i="24"/>
  <c r="F70" i="24"/>
  <c r="G70" i="24"/>
  <c r="H70" i="24"/>
  <c r="I70" i="24"/>
  <c r="D70" i="24"/>
  <c r="C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J37" i="24"/>
  <c r="J36" i="24"/>
  <c r="J35" i="24"/>
  <c r="J34" i="24"/>
  <c r="J3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A37" i="24"/>
  <c r="A36" i="24"/>
  <c r="A35" i="24"/>
  <c r="A34" i="24"/>
  <c r="A33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A77" i="22"/>
  <c r="A76" i="22"/>
  <c r="A75" i="22"/>
  <c r="A74" i="22"/>
  <c r="A73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C66" i="22" s="1"/>
  <c r="A53" i="22"/>
  <c r="A52" i="22"/>
  <c r="A51" i="22"/>
  <c r="A50" i="22"/>
  <c r="A49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J37" i="22"/>
  <c r="A37" i="22"/>
  <c r="J36" i="22"/>
  <c r="A36" i="22"/>
  <c r="J35" i="22"/>
  <c r="A35" i="22"/>
  <c r="J34" i="22"/>
  <c r="A34" i="22"/>
  <c r="J33" i="22"/>
  <c r="A33" i="22"/>
  <c r="I24" i="22"/>
  <c r="H24" i="22"/>
  <c r="G24" i="22"/>
  <c r="F24" i="22"/>
  <c r="E24" i="22"/>
  <c r="E39" i="22" s="1"/>
  <c r="D24" i="22"/>
  <c r="C24" i="22"/>
  <c r="C39" i="22" s="1"/>
  <c r="B4" i="22"/>
  <c r="B1" i="22"/>
  <c r="D77" i="9"/>
  <c r="E77" i="9"/>
  <c r="F77" i="9"/>
  <c r="C77" i="9"/>
  <c r="F38" i="9"/>
  <c r="D38" i="9"/>
  <c r="E38" i="9"/>
  <c r="C38" i="9"/>
  <c r="D6" i="9"/>
  <c r="D66" i="24" l="1"/>
  <c r="J53" i="24"/>
  <c r="J78" i="22"/>
  <c r="C53" i="24"/>
  <c r="C66" i="24" s="1"/>
  <c r="J62" i="24"/>
  <c r="J32" i="24"/>
  <c r="J14" i="24"/>
  <c r="J42" i="24"/>
  <c r="J22" i="24"/>
  <c r="J50" i="24"/>
  <c r="J16" i="24"/>
  <c r="J26" i="24"/>
  <c r="J44" i="24"/>
  <c r="J52" i="24"/>
  <c r="J64" i="24"/>
  <c r="J15" i="24"/>
  <c r="J51" i="24"/>
  <c r="J17" i="24"/>
  <c r="J58" i="24"/>
  <c r="J11" i="24"/>
  <c r="J19" i="24"/>
  <c r="J29" i="24"/>
  <c r="J47" i="24"/>
  <c r="J59" i="24"/>
  <c r="J66" i="24"/>
  <c r="J63" i="24"/>
  <c r="J65" i="24"/>
  <c r="J18" i="24"/>
  <c r="J12" i="24"/>
  <c r="J20" i="24"/>
  <c r="J30" i="24"/>
  <c r="J48" i="24"/>
  <c r="J60" i="24"/>
  <c r="J69" i="24"/>
  <c r="J43" i="24"/>
  <c r="J9" i="24"/>
  <c r="J27" i="24"/>
  <c r="J45" i="24"/>
  <c r="J10" i="24"/>
  <c r="J28" i="24"/>
  <c r="J46" i="24"/>
  <c r="J13" i="24"/>
  <c r="J21" i="24"/>
  <c r="J31" i="24"/>
  <c r="J49" i="24"/>
  <c r="J61" i="24"/>
  <c r="J13" i="22"/>
  <c r="J17" i="22"/>
  <c r="J21" i="22"/>
  <c r="J27" i="22"/>
  <c r="J31" i="22"/>
  <c r="J44" i="22"/>
  <c r="J48" i="22"/>
  <c r="J52" i="22"/>
  <c r="J58" i="22"/>
  <c r="J62" i="22"/>
  <c r="J70" i="22"/>
  <c r="J74" i="22"/>
  <c r="J45" i="22"/>
  <c r="J54" i="22"/>
  <c r="J71" i="22"/>
  <c r="J11" i="22"/>
  <c r="J15" i="22"/>
  <c r="J19" i="22"/>
  <c r="J23" i="22"/>
  <c r="J29" i="22"/>
  <c r="J46" i="22"/>
  <c r="J50" i="22"/>
  <c r="J60" i="22"/>
  <c r="J64" i="22"/>
  <c r="J65" i="22"/>
  <c r="J66" i="22"/>
  <c r="J72" i="22"/>
  <c r="J76" i="22"/>
  <c r="J14" i="22"/>
  <c r="J18" i="22"/>
  <c r="J28" i="22"/>
  <c r="J49" i="22"/>
  <c r="J63" i="22"/>
  <c r="J10" i="22"/>
  <c r="J22" i="22"/>
  <c r="J32" i="22"/>
  <c r="J53" i="22"/>
  <c r="J59" i="22"/>
  <c r="J75" i="22"/>
  <c r="J12" i="22"/>
  <c r="J16" i="22"/>
  <c r="J20" i="22"/>
  <c r="J26" i="22"/>
  <c r="J38" i="22" s="1"/>
  <c r="J30" i="22"/>
  <c r="J43" i="22"/>
  <c r="J47" i="22"/>
  <c r="J51" i="22"/>
  <c r="J57" i="22"/>
  <c r="J61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B272" i="23" a="1"/>
  <c r="B262" i="23" a="1"/>
  <c r="B147" i="23" a="1"/>
  <c r="B144" i="23" a="1"/>
  <c r="B99" i="23" a="1"/>
  <c r="B79" i="23" a="1"/>
  <c r="B225" i="23" a="1"/>
  <c r="B304" i="23" a="1"/>
  <c r="B234" i="23" a="1"/>
  <c r="B163" i="23" a="1"/>
  <c r="B25" i="23" a="1"/>
  <c r="B52" i="23" a="1"/>
  <c r="B45" i="23" a="1"/>
  <c r="B168" i="23" a="1"/>
  <c r="B60" i="23" a="1"/>
  <c r="B151" i="23" a="1"/>
  <c r="B73" i="23" a="1"/>
  <c r="B178" i="23" a="1"/>
  <c r="B106" i="23" a="1"/>
  <c r="B232" i="23" a="1"/>
  <c r="B280" i="23" a="1"/>
  <c r="B23" i="23" a="1"/>
  <c r="B223" i="23" a="1"/>
  <c r="B159" i="23" a="1"/>
  <c r="B70" i="23" a="1"/>
  <c r="B235" i="23" a="1"/>
  <c r="B58" i="23" a="1"/>
  <c r="B100" i="23" a="1"/>
  <c r="B61" i="23" a="1"/>
  <c r="B140" i="23" a="1"/>
  <c r="B281" i="23" a="1"/>
  <c r="B209" i="23" a="1"/>
  <c r="B226" i="23" a="1"/>
  <c r="B254" i="23" a="1"/>
  <c r="B207" i="23" a="1"/>
  <c r="B71" i="23" a="1"/>
  <c r="B116" i="23" a="1"/>
  <c r="B180" i="23" a="1"/>
  <c r="B194" i="23" a="1"/>
  <c r="B289" i="23" a="1"/>
  <c r="B153" i="23" a="1"/>
  <c r="B298" i="23" a="1"/>
  <c r="B125" i="23" a="1"/>
  <c r="B96" i="23" a="1"/>
  <c r="B203" i="23" a="1"/>
  <c r="B206" i="23" a="1"/>
  <c r="B239" i="23" a="1"/>
  <c r="B33" i="23" a="1"/>
  <c r="B118" i="23" a="1"/>
  <c r="B171" i="23" a="1"/>
  <c r="B46" i="23" a="1"/>
  <c r="B119" i="23" a="1"/>
  <c r="B297" i="23" a="1"/>
  <c r="B227" i="23" a="1"/>
  <c r="B56" i="23" a="1"/>
  <c r="B32" i="23" a="1"/>
  <c r="B111" i="23" a="1"/>
  <c r="B278" i="23" a="1"/>
  <c r="B115" i="23" a="1"/>
  <c r="B263" i="23" a="1"/>
  <c r="B191" i="23" a="1"/>
  <c r="B107" i="23" a="1"/>
  <c r="B17" i="23" a="1"/>
  <c r="B230" i="23" a="1"/>
  <c r="B129" i="23" a="1"/>
  <c r="B41" i="23" a="1"/>
  <c r="B122" i="23" a="1"/>
  <c r="B205" i="23" a="1"/>
  <c r="B133" i="23" a="1"/>
  <c r="B38" i="23" a="1"/>
  <c r="B29" i="23" a="1"/>
  <c r="B28" i="23" a="1"/>
  <c r="B217" i="23" a="1"/>
  <c r="B145" i="23" a="1"/>
  <c r="B162" i="23" a="1"/>
  <c r="B74" i="23" a="1"/>
  <c r="B213" i="23" a="1"/>
  <c r="B67" i="23" a="1"/>
  <c r="B155" i="23" a="1"/>
  <c r="B303" i="23" a="1"/>
  <c r="B72" i="23" a="1"/>
  <c r="B128" i="23" a="1"/>
  <c r="B48" i="23" a="1"/>
  <c r="B84" i="23" a="1"/>
  <c r="B158" i="23" a="1"/>
  <c r="B15" i="23" a="1"/>
  <c r="B260" i="23" a="1"/>
  <c r="B188" i="23" a="1"/>
  <c r="B265" i="23" a="1"/>
  <c r="B221" i="23" a="1"/>
  <c r="B136" i="23" a="1"/>
  <c r="B83" i="23" a="1"/>
  <c r="B82" i="23" a="1"/>
  <c r="B257" i="23" a="1"/>
  <c r="B174" i="23" a="1"/>
  <c r="B268" i="23" a="1"/>
  <c r="B132" i="23" a="1"/>
  <c r="B4" i="23" a="1"/>
  <c r="B18" i="23" a="1"/>
  <c r="B190" i="23" a="1"/>
  <c r="B91" i="23" a="1"/>
  <c r="B13" i="23" a="1"/>
  <c r="B195" i="23" a="1"/>
  <c r="B77" i="23" a="1"/>
  <c r="B198" i="23" a="1"/>
  <c r="B256" i="23" a="1"/>
  <c r="B300" i="23" a="1"/>
  <c r="B189" i="23" a="1"/>
  <c r="B277" i="23" a="1"/>
  <c r="B141" i="23" a="1"/>
  <c r="B53" i="23" a="1"/>
  <c r="B134" i="23" a="1"/>
  <c r="B139" i="23" a="1"/>
  <c r="B214" i="23" a="1"/>
  <c r="B200" i="23" a="1"/>
  <c r="B120" i="23" a="1"/>
  <c r="B172" i="23" a="1"/>
  <c r="B248" i="23" a="1"/>
  <c r="B27" i="23" a="1"/>
  <c r="B179" i="23" a="1"/>
  <c r="B90" i="23" a="1"/>
  <c r="B185" i="23" a="1"/>
  <c r="B161" i="23" a="1"/>
  <c r="B242" i="23" a="1"/>
  <c r="B170" i="23" a="1"/>
  <c r="B210" i="23" a="1"/>
  <c r="B69" i="23" a="1"/>
  <c r="B40" i="23" a="1"/>
  <c r="B11" i="23" a="1"/>
  <c r="B78" i="23" a="1"/>
  <c r="B181" i="23" a="1"/>
  <c r="B9" i="23" a="1"/>
  <c r="B250" i="23" a="1"/>
  <c r="B149" i="23" a="1"/>
  <c r="B113" i="23" a="1"/>
  <c r="B89" i="23" a="1"/>
  <c r="B293" i="23" a="1"/>
  <c r="B2" i="23" a="1"/>
  <c r="B305" i="23" a="1"/>
  <c r="B196" i="23" a="1"/>
  <c r="B201" i="23" a="1"/>
  <c r="B108" i="23" a="1"/>
  <c r="B98" i="23" a="1"/>
  <c r="B284" i="23" a="1"/>
  <c r="B197" i="23" a="1"/>
  <c r="B97" i="23" a="1"/>
  <c r="B54" i="23" a="1"/>
  <c r="B177" i="23" a="1"/>
  <c r="B243" i="23" a="1"/>
  <c r="B288" i="23" a="1"/>
  <c r="B184" i="23" a="1"/>
  <c r="B236" i="23" a="1"/>
  <c r="B176" i="23" a="1"/>
  <c r="B182" i="23" a="1"/>
  <c r="B92" i="23" a="1"/>
  <c r="B193" i="23" a="1"/>
  <c r="B110" i="23" a="1"/>
  <c r="B208" i="23" a="1"/>
  <c r="B6" i="23" a="1"/>
  <c r="B16" i="23" a="1"/>
  <c r="B20" i="23" a="1"/>
  <c r="B152" i="23" a="1"/>
  <c r="B21" i="23" a="1"/>
  <c r="B30" i="23" a="1"/>
  <c r="B274" i="23" a="1"/>
  <c r="B112" i="23" a="1"/>
  <c r="B3" i="23" a="1"/>
  <c r="B44" i="23" a="1"/>
  <c r="B169" i="23" a="1"/>
  <c r="B233" i="23" a="1"/>
  <c r="B8" i="23" a="1"/>
  <c r="B57" i="23" a="1"/>
  <c r="B105" i="23" a="1"/>
  <c r="B258" i="23" a="1"/>
  <c r="B192" i="23" a="1"/>
  <c r="B22" i="23" a="1"/>
  <c r="B279" i="23" a="1"/>
  <c r="B285" i="23" a="1"/>
  <c r="B88" i="23" a="1"/>
  <c r="B12" i="23" a="1"/>
  <c r="B157" i="23" a="1"/>
  <c r="B224" i="23" a="1"/>
  <c r="B290" i="23" a="1"/>
  <c r="B135" i="23" a="1"/>
  <c r="B146" i="23" a="1"/>
  <c r="B131" i="23" a="1"/>
  <c r="B222" i="23" a="1"/>
  <c r="B123" i="23" a="1"/>
  <c r="B204" i="23" a="1"/>
  <c r="B219" i="23" a="1"/>
  <c r="B138" i="23" a="1"/>
  <c r="B283" i="23" a="1"/>
  <c r="B10" i="23" a="1"/>
  <c r="B150" i="23" a="1"/>
  <c r="B85" i="23" a="1"/>
  <c r="B42" i="23" a="1"/>
  <c r="B37" i="23" a="1"/>
  <c r="B64" i="23" a="1"/>
  <c r="B101" i="23" a="1"/>
  <c r="B238" i="23" a="1"/>
  <c r="B5" i="23" a="1"/>
  <c r="B199" i="23" a="1"/>
  <c r="B302" i="23" a="1"/>
  <c r="B259" i="23" a="1"/>
  <c r="B291" i="23" a="1"/>
  <c r="B63" i="23" a="1"/>
  <c r="B295" i="23" a="1"/>
  <c r="B267" i="23" a="1"/>
  <c r="B121" i="23" a="1"/>
  <c r="B218" i="23" a="1"/>
  <c r="B143" i="23" a="1"/>
  <c r="B173" i="23" a="1"/>
  <c r="B154" i="23" a="1"/>
  <c r="B216" i="23" a="1"/>
  <c r="B215" i="23" a="1"/>
  <c r="B294" i="23" a="1"/>
  <c r="B137" i="23" a="1"/>
  <c r="B87" i="23" a="1"/>
  <c r="B211" i="23" a="1"/>
  <c r="B94" i="23" a="1"/>
  <c r="B49" i="23" a="1"/>
  <c r="B276" i="23" a="1"/>
  <c r="B229" i="23" a="1"/>
  <c r="B251" i="23" a="1"/>
  <c r="B35" i="23" a="1"/>
  <c r="B102" i="23" a="1"/>
  <c r="B104" i="23" a="1"/>
  <c r="B255" i="23" a="1"/>
  <c r="B80" i="23" a="1"/>
  <c r="B269" i="23" a="1"/>
  <c r="B86" i="23" a="1"/>
  <c r="B240" i="23" a="1"/>
  <c r="B66" i="23" a="1"/>
  <c r="B287" i="23" a="1"/>
  <c r="B81" i="23" a="1"/>
  <c r="B252" i="23" a="1"/>
  <c r="B228" i="23" a="1"/>
  <c r="B124" i="23" a="1"/>
  <c r="B231" i="23" a="1"/>
  <c r="B39" i="23" a="1"/>
  <c r="B76" i="23" a="1"/>
  <c r="B167" i="23" a="1"/>
  <c r="B212" i="23" a="1"/>
  <c r="B148" i="23" a="1"/>
  <c r="B241" i="23" a="1"/>
  <c r="B249" i="23" a="1"/>
  <c r="B114" i="23" a="1"/>
  <c r="B165" i="23" a="1"/>
  <c r="B51" i="23" a="1"/>
  <c r="B142" i="23" a="1"/>
  <c r="B166" i="23" a="1"/>
  <c r="B156" i="23" a="1"/>
  <c r="B31" i="23" a="1"/>
  <c r="B275" i="23" a="1"/>
  <c r="B62" i="23" a="1"/>
  <c r="B65" i="23" a="1"/>
  <c r="B50" i="23" a="1"/>
  <c r="B266" i="23" a="1"/>
  <c r="B261" i="23" a="1"/>
  <c r="B59" i="23" a="1"/>
  <c r="B186" i="23" a="1"/>
  <c r="B127" i="23" a="1"/>
  <c r="B75" i="23" a="1"/>
  <c r="B93" i="23" a="1"/>
  <c r="B19" i="23" a="1"/>
  <c r="B244" i="23" a="1"/>
  <c r="B301" i="23" a="1"/>
  <c r="B264" i="23" a="1"/>
  <c r="B126" i="23" a="1"/>
  <c r="B95" i="23" a="1"/>
  <c r="B7" i="23" a="1"/>
  <c r="B24" i="23" a="1"/>
  <c r="B68" i="23" a="1"/>
  <c r="B183" i="23" a="1"/>
  <c r="B237" i="23" a="1"/>
  <c r="B187" i="23" a="1"/>
  <c r="B245" i="23" a="1"/>
  <c r="B286" i="23" a="1"/>
  <c r="B55" i="23" a="1"/>
  <c r="B14" i="23" a="1"/>
  <c r="B34" i="23" a="1"/>
  <c r="B292" i="23" a="1"/>
  <c r="B273" i="23" a="1"/>
  <c r="B36" i="23" a="1"/>
  <c r="B271" i="23" a="1"/>
  <c r="B164" i="23" a="1"/>
  <c r="B282" i="23" a="1"/>
  <c r="B117" i="23" a="1"/>
  <c r="B246" i="23" a="1"/>
  <c r="B299" i="23" a="1"/>
  <c r="B47" i="23" a="1"/>
  <c r="B43" i="23" a="1"/>
  <c r="B247" i="23" a="1"/>
  <c r="B220" i="23" a="1"/>
  <c r="B296" i="23" a="1"/>
  <c r="B253" i="23" a="1"/>
  <c r="B109" i="23" a="1"/>
  <c r="B103" i="23" a="1"/>
  <c r="B175" i="23" a="1"/>
  <c r="B270" i="23" a="1"/>
  <c r="B202" i="23" a="1"/>
  <c r="B160" i="23" a="1"/>
  <c r="B26" i="23" a="1"/>
  <c r="B130" i="23" a="1"/>
  <c r="B130" i="23" l="1"/>
  <c r="B26" i="23"/>
  <c r="B160" i="23"/>
  <c r="B202" i="23"/>
  <c r="B270" i="23"/>
  <c r="B175" i="23"/>
  <c r="B103" i="23"/>
  <c r="B109" i="23"/>
  <c r="B253" i="23"/>
  <c r="B296" i="23"/>
  <c r="B220" i="23"/>
  <c r="B247" i="23"/>
  <c r="B43" i="23"/>
  <c r="B47" i="23"/>
  <c r="B299" i="23"/>
  <c r="B246" i="23"/>
  <c r="B117" i="23"/>
  <c r="B282" i="23"/>
  <c r="B164" i="23"/>
  <c r="B271" i="23"/>
  <c r="B36" i="23"/>
  <c r="B273" i="23"/>
  <c r="B292" i="23"/>
  <c r="B34" i="23"/>
  <c r="B14" i="23"/>
  <c r="B55" i="23"/>
  <c r="B286" i="23"/>
  <c r="B245" i="23"/>
  <c r="B187" i="23"/>
  <c r="B237" i="23"/>
  <c r="B183" i="23"/>
  <c r="B68" i="23"/>
  <c r="B24" i="23"/>
  <c r="B7" i="23"/>
  <c r="B95" i="23"/>
  <c r="B126" i="23"/>
  <c r="B264" i="23"/>
  <c r="B301" i="23"/>
  <c r="B244" i="23"/>
  <c r="B19" i="23"/>
  <c r="B93" i="23"/>
  <c r="B75" i="23"/>
  <c r="B127" i="23"/>
  <c r="B186" i="23"/>
  <c r="B59" i="23"/>
  <c r="B261" i="23"/>
  <c r="B266" i="23"/>
  <c r="B50" i="23"/>
  <c r="B65" i="23"/>
  <c r="B62" i="23"/>
  <c r="B275" i="23"/>
  <c r="B31" i="23"/>
  <c r="B156" i="23"/>
  <c r="B166" i="23"/>
  <c r="B142" i="23"/>
  <c r="B51" i="23"/>
  <c r="B165" i="23"/>
  <c r="B114" i="23"/>
  <c r="B249" i="23"/>
  <c r="B241" i="23"/>
  <c r="B148" i="23"/>
  <c r="B212" i="23"/>
  <c r="B167" i="23"/>
  <c r="B76" i="23"/>
  <c r="B39" i="23"/>
  <c r="B231" i="23"/>
  <c r="B124" i="23"/>
  <c r="B228" i="23"/>
  <c r="B252" i="23"/>
  <c r="B81" i="23"/>
  <c r="B287" i="23"/>
  <c r="B66" i="23"/>
  <c r="B240" i="23"/>
  <c r="B86" i="23"/>
  <c r="B269" i="23"/>
  <c r="B80" i="23"/>
  <c r="B255" i="23"/>
  <c r="B104" i="23"/>
  <c r="B102" i="23"/>
  <c r="B35" i="23"/>
  <c r="B251" i="23"/>
  <c r="B229" i="23"/>
  <c r="B276" i="23"/>
  <c r="B49" i="23"/>
  <c r="B94" i="23"/>
  <c r="B211" i="23"/>
  <c r="B87" i="23"/>
  <c r="B137" i="23"/>
  <c r="B294" i="23"/>
  <c r="B215" i="23"/>
  <c r="B216" i="23"/>
  <c r="B154" i="23"/>
  <c r="B173" i="23"/>
  <c r="B143" i="23"/>
  <c r="B218" i="23"/>
  <c r="B121" i="23"/>
  <c r="B267" i="23"/>
  <c r="B295" i="23"/>
  <c r="B63" i="23"/>
  <c r="B291" i="23"/>
  <c r="B259" i="23"/>
  <c r="B302" i="23"/>
  <c r="B199" i="23"/>
  <c r="B5" i="23"/>
  <c r="B238" i="23"/>
  <c r="B101" i="23"/>
  <c r="B64" i="23"/>
  <c r="B37" i="23"/>
  <c r="B42" i="23"/>
  <c r="B85" i="23"/>
  <c r="B150" i="23"/>
  <c r="B10" i="23"/>
  <c r="B283" i="23"/>
  <c r="B138" i="23"/>
  <c r="B219" i="23"/>
  <c r="B204" i="23"/>
  <c r="B123" i="23"/>
  <c r="B222" i="23"/>
  <c r="B131" i="23"/>
  <c r="B146" i="23"/>
  <c r="B135" i="23"/>
  <c r="B290" i="23"/>
  <c r="B224" i="23"/>
  <c r="B157" i="23"/>
  <c r="B12" i="23"/>
  <c r="B88" i="23"/>
  <c r="B285" i="23"/>
  <c r="B279" i="23"/>
  <c r="B22" i="23"/>
  <c r="B192" i="23"/>
  <c r="B258" i="23"/>
  <c r="B105" i="23"/>
  <c r="B57" i="23"/>
  <c r="B8" i="23"/>
  <c r="B233" i="23"/>
  <c r="B169" i="23"/>
  <c r="B44" i="23"/>
  <c r="B3" i="23"/>
  <c r="B112" i="23"/>
  <c r="B274" i="23"/>
  <c r="B30" i="23"/>
  <c r="B21" i="23"/>
  <c r="B152" i="23"/>
  <c r="B20" i="23"/>
  <c r="B16" i="23"/>
  <c r="B6" i="23"/>
  <c r="B208" i="23"/>
  <c r="B110" i="23"/>
  <c r="B193" i="23"/>
  <c r="B92" i="23"/>
  <c r="B182" i="23"/>
  <c r="B176" i="23"/>
  <c r="B236" i="23"/>
  <c r="B184" i="23"/>
  <c r="B288" i="23"/>
  <c r="B243" i="23"/>
  <c r="B177" i="23"/>
  <c r="B54" i="23"/>
  <c r="B97" i="23"/>
  <c r="B197" i="23"/>
  <c r="B284" i="23"/>
  <c r="B98" i="23"/>
  <c r="B108" i="23"/>
  <c r="B201" i="23"/>
  <c r="B196" i="23"/>
  <c r="B305" i="23"/>
  <c r="B2" i="23"/>
  <c r="B293" i="23"/>
  <c r="B89" i="23"/>
  <c r="B113" i="23"/>
  <c r="B149" i="23"/>
  <c r="B250" i="23"/>
  <c r="B9" i="23"/>
  <c r="B181" i="23"/>
  <c r="B78" i="23"/>
  <c r="B11" i="23"/>
  <c r="B40" i="23"/>
  <c r="B69" i="23"/>
  <c r="B210" i="23"/>
  <c r="B170" i="23"/>
  <c r="B242" i="23"/>
  <c r="B161" i="23"/>
  <c r="B185" i="23"/>
  <c r="B90" i="23"/>
  <c r="B179" i="23"/>
  <c r="B27" i="23"/>
  <c r="B248" i="23"/>
  <c r="B172" i="23"/>
  <c r="B120" i="23"/>
  <c r="B200" i="23"/>
  <c r="B214" i="23"/>
  <c r="B139" i="23"/>
  <c r="B134" i="23"/>
  <c r="B53" i="23"/>
  <c r="B141" i="23"/>
  <c r="B277" i="23"/>
  <c r="B189" i="23"/>
  <c r="B300" i="23"/>
  <c r="B256" i="23"/>
  <c r="B198" i="23"/>
  <c r="B77" i="23"/>
  <c r="B195" i="23"/>
  <c r="B13" i="23"/>
  <c r="B91" i="23"/>
  <c r="B190" i="23"/>
  <c r="B18" i="23"/>
  <c r="B4" i="23"/>
  <c r="B132" i="23"/>
  <c r="B268" i="23"/>
  <c r="B174" i="23"/>
  <c r="B257" i="23"/>
  <c r="B82" i="23"/>
  <c r="B83" i="23"/>
  <c r="B136" i="23"/>
  <c r="B221" i="23"/>
  <c r="B265" i="23"/>
  <c r="B188" i="23"/>
  <c r="B260" i="23"/>
  <c r="B15" i="23"/>
  <c r="B158" i="23"/>
  <c r="B84" i="23"/>
  <c r="B48" i="23"/>
  <c r="B128" i="23"/>
  <c r="B72" i="23"/>
  <c r="B303" i="23"/>
  <c r="B155" i="23"/>
  <c r="B67" i="23"/>
  <c r="B213" i="23"/>
  <c r="B74" i="23"/>
  <c r="B162" i="23"/>
  <c r="B145" i="23"/>
  <c r="B217" i="23"/>
  <c r="B28" i="23"/>
  <c r="B29" i="23"/>
  <c r="B38" i="23"/>
  <c r="B133" i="23"/>
  <c r="B205" i="23"/>
  <c r="B122" i="23"/>
  <c r="B41" i="23"/>
  <c r="B129" i="23"/>
  <c r="B230" i="23"/>
  <c r="B17" i="23"/>
  <c r="B107" i="23"/>
  <c r="B191" i="23"/>
  <c r="B263" i="23"/>
  <c r="B115" i="23"/>
  <c r="B278" i="23"/>
  <c r="B111" i="23"/>
  <c r="B32" i="23"/>
  <c r="B56" i="23"/>
  <c r="B227" i="23"/>
  <c r="B297" i="23"/>
  <c r="B119" i="23"/>
  <c r="B46" i="23"/>
  <c r="B171" i="23"/>
  <c r="B118" i="23"/>
  <c r="B33" i="23"/>
  <c r="B239" i="23"/>
  <c r="B206" i="23"/>
  <c r="B203" i="23"/>
  <c r="B96" i="23"/>
  <c r="B125" i="23"/>
  <c r="B298" i="23"/>
  <c r="B153" i="23"/>
  <c r="B289" i="23"/>
  <c r="B194" i="23"/>
  <c r="B180" i="23"/>
  <c r="B116" i="23"/>
  <c r="B71" i="23"/>
  <c r="B207" i="23"/>
  <c r="B254" i="23"/>
  <c r="B226" i="23"/>
  <c r="B209" i="23"/>
  <c r="B281" i="23"/>
  <c r="B140" i="23"/>
  <c r="B61" i="23"/>
  <c r="B100" i="23"/>
  <c r="B58" i="23"/>
  <c r="B235" i="23"/>
  <c r="B70" i="23"/>
  <c r="B159" i="23"/>
  <c r="B223" i="23"/>
  <c r="B23" i="23"/>
  <c r="B280" i="23"/>
  <c r="B232" i="23"/>
  <c r="B106" i="23"/>
  <c r="B178" i="23"/>
  <c r="B73" i="23"/>
  <c r="B151" i="23"/>
  <c r="B60" i="23"/>
  <c r="B168" i="23"/>
  <c r="B45" i="23"/>
  <c r="B52" i="23"/>
  <c r="B25" i="23"/>
  <c r="B163" i="23"/>
  <c r="B234" i="23"/>
  <c r="B304" i="23"/>
  <c r="B225" i="23"/>
  <c r="B79" i="23"/>
  <c r="B99" i="23"/>
  <c r="B144" i="23"/>
  <c r="B147" i="23"/>
  <c r="B262" i="23"/>
  <c r="B272" i="23"/>
  <c r="J38" i="24"/>
  <c r="J23" i="24"/>
  <c r="J24" i="22"/>
  <c r="J39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C23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0" i="15"/>
  <c r="G64" i="15"/>
  <c r="H64" i="15"/>
  <c r="H60" i="15"/>
  <c r="F60" i="15"/>
  <c r="F64" i="15"/>
  <c r="E64" i="15"/>
  <c r="E60" i="15"/>
  <c r="I60" i="15"/>
  <c r="I64" i="15"/>
  <c r="D60" i="15"/>
  <c r="D64" i="15"/>
  <c r="J64" i="15"/>
  <c r="J6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<sst xmlns="http://schemas.openxmlformats.org/spreadsheetml/2006/main" count="5704" uniqueCount="3667">
  <si>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</si>
  <si>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</si>
  <si>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</si>
  <si>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</si>
  <si>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</si>
  <si>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</si>
  <si>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</si>
  <si>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</si>
  <si>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</si>
  <si>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</si>
  <si>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</si>
  <si>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</si>
  <si>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</si>
  <si>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</si>
  <si>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</si>
  <si>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</si>
  <si>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</si>
  <si>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</si>
  <si>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</si>
  <si>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</si>
  <si>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</si>
  <si>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</si>
  <si>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</si>
  <si>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</si>
  <si>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</si>
  <si>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</si>
  <si>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</si>
  <si>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</si>
  <si>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</si>
  <si>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</si>
  <si>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</si>
  <si>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</si>
  <si>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</si>
  <si>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</si>
  <si>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</si>
  <si>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</si>
  <si>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</si>
  <si>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</si>
  <si>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</si>
  <si>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</si>
  <si>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</si>
  <si>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</si>
  <si>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</si>
  <si>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</si>
  <si>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</si>
  <si>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</si>
  <si>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</si>
  <si>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</si>
  <si>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</si>
  <si>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</si>
  <si>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</si>
  <si>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</si>
  <si>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</si>
  <si>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</si>
  <si>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</si>
  <si>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</si>
  <si>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</si>
  <si>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</si>
  <si>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</si>
  <si>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</si>
  <si>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</si>
  <si>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</si>
  <si>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</si>
  <si>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</si>
  <si>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</si>
  <si>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</si>
  <si>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</si>
  <si>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</si>
  <si>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</si>
  <si>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</si>
  <si>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</si>
  <si>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</si>
  <si>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</si>
  <si>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</si>
  <si>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</si>
  <si>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</si>
  <si>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</si>
  <si>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</si>
  <si>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</si>
  <si>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</si>
  <si>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</si>
  <si>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</si>
  <si>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</si>
  <si>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</si>
  <si>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</si>
  <si>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</si>
  <si>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</si>
  <si>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</si>
  <si>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</si>
  <si>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</si>
  <si>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</si>
  <si>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</si>
  <si>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</si>
  <si>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</si>
  <si>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</si>
  <si>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</si>
  <si>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</si>
  <si>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</si>
  <si>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</si>
  <si>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</si>
  <si>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</si>
  <si>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</si>
  <si>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</si>
  <si>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</si>
  <si>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</si>
  <si>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</si>
  <si>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</si>
  <si>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</si>
  <si>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</si>
  <si>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</si>
  <si>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</si>
  <si>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</si>
  <si>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</si>
  <si>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</si>
  <si>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</si>
  <si>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</si>
  <si>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</si>
  <si>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</si>
  <si>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</si>
  <si>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</si>
  <si>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</si>
  <si>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</si>
  <si>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</si>
  <si>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</si>
  <si>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</si>
  <si>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</si>
  <si>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</si>
  <si>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</si>
  <si>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</si>
  <si>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</si>
  <si>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</si>
  <si>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</si>
  <si>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</si>
  <si>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</si>
  <si>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</si>
  <si>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</si>
  <si>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</si>
  <si>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</si>
  <si>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</si>
  <si>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</si>
  <si>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</si>
  <si>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</si>
  <si>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</si>
  <si>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</si>
  <si>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</si>
  <si>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</si>
  <si>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</si>
  <si>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</si>
  <si>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</si>
  <si>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</si>
  <si>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</si>
  <si>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</si>
  <si>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</si>
  <si>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</si>
  <si>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</si>
  <si>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</si>
  <si>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</si>
  <si>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</si>
  <si>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</si>
  <si>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</si>
  <si>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</si>
  <si>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</si>
  <si>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</si>
  <si>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</si>
  <si>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</si>
  <si>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</si>
  <si>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</si>
  <si>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</si>
  <si>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</si>
  <si>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</si>
  <si>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</si>
  <si>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</si>
  <si>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</si>
  <si>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</si>
  <si>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</si>
  <si>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</si>
  <si>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</si>
  <si>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</si>
  <si>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</si>
  <si>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</si>
  <si>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</si>
  <si>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</si>
  <si>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</si>
  <si>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</si>
  <si>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</si>
  <si>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</si>
  <si>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</si>
  <si>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</si>
  <si>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</si>
  <si>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</si>
  <si>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</si>
  <si>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</si>
  <si>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</si>
  <si>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</si>
  <si>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</si>
  <si>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</si>
  <si>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</si>
  <si>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</si>
  <si>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</si>
  <si>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</si>
  <si>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</si>
  <si>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</si>
  <si>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</si>
  <si>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</si>
  <si>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</si>
  <si>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</si>
  <si>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</si>
  <si>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</si>
  <si>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</si>
  <si>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</si>
  <si>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</si>
  <si>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</si>
  <si>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</si>
  <si>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</si>
  <si>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</si>
  <si>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</si>
  <si>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</si>
  <si>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</si>
  <si>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</si>
  <si>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</si>
  <si>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</si>
  <si>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</si>
  <si>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</si>
  <si>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</si>
  <si>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</si>
  <si>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</si>
  <si>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</si>
  <si>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</si>
  <si>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</si>
  <si>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</si>
  <si>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</si>
  <si>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</si>
  <si>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</si>
  <si>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</si>
  <si>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</si>
  <si>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</si>
  <si>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</si>
  <si>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</si>
  <si>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</si>
  <si>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</si>
  <si>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</si>
  <si>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</si>
  <si>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</si>
  <si>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</si>
  <si>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</si>
  <si>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</si>
  <si>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</si>
  <si>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</si>
  <si>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</si>
  <si>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</si>
  <si>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</si>
  <si>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</si>
  <si>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</si>
  <si>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</si>
  <si>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</si>
  <si>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</si>
  <si>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</si>
  <si>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</si>
  <si>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</si>
  <si>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</si>
  <si>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</si>
  <si>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</si>
  <si>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</si>
  <si>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</si>
  <si>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</si>
  <si>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</si>
  <si>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</si>
  <si>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</si>
  <si>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</si>
  <si>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</si>
  <si>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</si>
  <si>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</si>
  <si>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</si>
  <si>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</si>
  <si>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</si>
  <si>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</si>
  <si>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</si>
  <si>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</si>
  <si>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</si>
  <si>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</si>
  <si>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</si>
  <si>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</si>
  <si>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</si>
  <si>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</si>
  <si>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</si>
  <si>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</si>
  <si>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</si>
  <si>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</si>
  <si>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</si>
  <si>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</si>
  <si>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</si>
  <si>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</si>
  <si>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</si>
  <si>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</si>
  <si>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</si>
  <si>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</si>
  <si>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</si>
  <si>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</si>
  <si>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</si>
  <si>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</si>
  <si>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</si>
  <si>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</si>
  <si>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</si>
  <si>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</si>
  <si>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</si>
  <si>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</si>
  <si>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</si>
  <si>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</si>
  <si>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</si>
  <si>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</si>
  <si>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</si>
  <si>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</si>
  <si>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</si>
  <si>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</si>
  <si>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</si>
  <si>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</si>
  <si>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</si>
  <si>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</si>
  <si>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</si>
  <si>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</si>
  <si>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</si>
  <si>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</si>
  <si>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</si>
  <si>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</si>
  <si>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</si>
  <si>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</si>
  <si>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</si>
  <si>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</si>
  <si>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</si>
  <si>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</si>
  <si>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</si>
  <si>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</si>
  <si>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</si>
  <si>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</si>
  <si>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</si>
  <si>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</si>
  <si>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</si>
  <si>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</si>
  <si>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</si>
  <si>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</si>
  <si>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</si>
  <si>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</si>
  <si>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</si>
  <si>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</si>
  <si>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</si>
  <si>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</si>
  <si>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</si>
  <si>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</si>
  <si>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</si>
  <si>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</si>
  <si>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</si>
  <si>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</si>
  <si>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</si>
  <si>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</si>
  <si>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</si>
  <si>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</si>
  <si>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</si>
  <si>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</si>
  <si>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</si>
  <si>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</si>
  <si>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</si>
  <si>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</si>
  <si>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</si>
  <si>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</si>
  <si>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</si>
  <si>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</si>
  <si>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</si>
  <si>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</si>
  <si>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</si>
  <si>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</si>
  <si>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</si>
  <si>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</si>
  <si>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</si>
  <si>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</si>
  <si>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</si>
  <si>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</si>
  <si>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</si>
  <si>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</si>
  <si>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</si>
  <si>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</si>
  <si>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</si>
  <si>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</si>
  <si>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</si>
  <si>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</si>
  <si>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</si>
  <si>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</si>
  <si>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</si>
  <si>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</si>
  <si>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</si>
  <si>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</si>
  <si>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</si>
  <si>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</si>
  <si>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</si>
  <si>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</si>
  <si>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</si>
  <si>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</si>
  <si>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</si>
  <si>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</si>
  <si>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</si>
  <si>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</si>
  <si>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</si>
  <si>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</si>
  <si>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</si>
  <si>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</si>
  <si>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</si>
  <si>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</si>
  <si>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</si>
  <si>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</si>
  <si>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</si>
  <si>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</si>
  <si>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</si>
  <si>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</si>
  <si>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</si>
  <si>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</si>
  <si>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</si>
  <si>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</si>
  <si>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</si>
  <si>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</si>
  <si>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</si>
  <si>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</si>
  <si>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</si>
  <si>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</si>
  <si>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</si>
  <si>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</si>
  <si>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</si>
  <si>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</si>
  <si>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</si>
  <si>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</si>
  <si>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</si>
  <si>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</si>
  <si>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</si>
  <si>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</si>
  <si>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</si>
  <si>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</si>
  <si>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</si>
  <si>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</si>
  <si>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</si>
  <si>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</si>
  <si>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</si>
  <si>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</si>
  <si>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</si>
  <si>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</si>
  <si>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</si>
  <si>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</si>
  <si>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</si>
  <si>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</si>
  <si>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</si>
  <si>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</si>
  <si>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</si>
  <si>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</si>
  <si>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</si>
  <si>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</si>
  <si>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</si>
  <si>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</si>
  <si>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</si>
  <si>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</si>
  <si>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</si>
  <si>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</si>
  <si>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</si>
  <si>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</si>
  <si>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</si>
  <si>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</si>
  <si>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</si>
  <si>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</si>
  <si>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</si>
  <si>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</si>
  <si>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</si>
  <si>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</si>
  <si>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</si>
  <si>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</si>
  <si>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</si>
  <si>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</si>
  <si>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</si>
  <si>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</si>
  <si>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</si>
  <si>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</si>
  <si>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</si>
  <si>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</si>
  <si>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</si>
  <si>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</si>
  <si>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</si>
  <si>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</si>
  <si>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</si>
  <si>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</si>
  <si>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</si>
  <si>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</si>
  <si>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</si>
  <si>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</si>
  <si>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</si>
  <si>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</si>
  <si>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</si>
  <si>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</si>
  <si>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</si>
  <si>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</si>
  <si>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</si>
  <si>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</si>
  <si>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</si>
  <si>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</si>
  <si>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</si>
  <si>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</si>
  <si>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</si>
  <si>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</si>
  <si>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</si>
  <si>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</si>
  <si>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</si>
  <si>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</si>
  <si>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</si>
  <si>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</si>
  <si>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</si>
  <si>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</si>
  <si>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</si>
  <si>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</si>
  <si>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</si>
  <si>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</si>
  <si>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</si>
  <si>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</si>
  <si>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</si>
  <si>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</si>
  <si>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</si>
  <si>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</si>
  <si>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</si>
  <si>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</si>
  <si>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</si>
  <si>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</si>
  <si>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</si>
  <si>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</si>
  <si>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</si>
  <si>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</si>
  <si>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</si>
  <si>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</si>
  <si>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</si>
  <si>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</si>
  <si>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</si>
  <si>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</si>
  <si>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</si>
  <si>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</si>
  <si>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</si>
  <si>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</si>
  <si>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</si>
  <si>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</si>
  <si>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</si>
  <si>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</si>
  <si>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</si>
  <si>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</si>
  <si>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</si>
  <si>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</si>
  <si>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</si>
  <si>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</si>
  <si>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</si>
  <si>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</si>
  <si>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</si>
  <si>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</si>
  <si>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</si>
  <si>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</si>
  <si>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</si>
  <si>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</si>
  <si>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</si>
  <si>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</si>
  <si>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</si>
  <si>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</si>
  <si>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</si>
  <si>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</si>
  <si>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</si>
  <si>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</si>
  <si>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</si>
  <si>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</si>
  <si>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</si>
  <si>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</si>
  <si>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</si>
  <si>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</si>
  <si>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</si>
  <si>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</si>
  <si>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</si>
  <si>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</si>
  <si>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</si>
  <si>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</si>
  <si>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</si>
  <si>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</si>
  <si>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</si>
  <si>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</si>
  <si>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</si>
  <si>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</si>
  <si>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</si>
  <si>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</si>
  <si>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</si>
  <si>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</si>
  <si>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</si>
  <si>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</si>
  <si>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</si>
  <si>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</si>
  <si>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</si>
  <si>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</si>
  <si>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</si>
  <si>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</si>
  <si>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</si>
  <si>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</si>
  <si>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</si>
  <si>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</si>
  <si>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</si>
  <si>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</si>
  <si>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</si>
  <si>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</si>
  <si>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</si>
  <si>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</si>
  <si>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</si>
  <si>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</si>
  <si>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</si>
  <si>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</si>
  <si>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</si>
  <si>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</si>
  <si>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</si>
  <si>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</si>
  <si>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</si>
  <si>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</si>
  <si>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</si>
  <si>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</si>
  <si>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</si>
  <si>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</si>
  <si>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</si>
  <si>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</si>
  <si>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</si>
  <si>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</si>
  <si>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</si>
  <si>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</si>
  <si>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</si>
  <si>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</si>
  <si>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</si>
  <si>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</si>
  <si>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</si>
  <si>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</si>
  <si>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</si>
  <si>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</si>
  <si>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</si>
  <si>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</si>
  <si>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</si>
  <si>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</si>
  <si>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</si>
  <si>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</si>
  <si>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</si>
  <si>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</si>
  <si>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</si>
  <si>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</si>
  <si>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</si>
  <si>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</si>
  <si>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</si>
  <si>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</si>
  <si>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</si>
  <si>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</si>
  <si>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</si>
  <si>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</si>
  <si>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</si>
  <si>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</si>
  <si>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</si>
  <si>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</si>
  <si>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</si>
  <si>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</si>
  <si>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</si>
  <si>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</si>
  <si>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</si>
  <si>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</si>
  <si>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</si>
  <si>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</si>
  <si>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</si>
  <si>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</si>
  <si>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</si>
  <si>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</si>
  <si>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</si>
  <si>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</si>
  <si>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</si>
  <si>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</si>
  <si>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</si>
  <si>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</si>
  <si>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</si>
  <si>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</si>
  <si>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</si>
  <si>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</si>
  <si>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</si>
  <si>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</si>
  <si>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</si>
  <si>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</si>
  <si>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</si>
  <si>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</si>
  <si>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</si>
  <si>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</si>
  <si>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</si>
  <si>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</si>
  <si>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</si>
  <si>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</si>
  <si>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</si>
  <si>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</si>
  <si>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</si>
  <si>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</si>
  <si>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</si>
  <si>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</si>
  <si>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</si>
  <si>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</si>
  <si>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</si>
  <si>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</si>
  <si>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</si>
  <si>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</si>
  <si>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</si>
  <si>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</si>
  <si>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</si>
  <si>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</si>
  <si>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</si>
  <si>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</si>
  <si>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</si>
  <si>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</si>
  <si>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</si>
  <si>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</si>
  <si>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</si>
  <si>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</si>
  <si>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</si>
  <si>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</si>
  <si>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</si>
  <si>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</si>
  <si>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</si>
  <si>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</si>
  <si>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</si>
  <si>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</si>
  <si>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</si>
  <si>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</si>
  <si>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</si>
  <si>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</si>
  <si>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</si>
  <si>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</si>
  <si>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</si>
  <si>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</si>
  <si>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</si>
  <si>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</si>
  <si>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</si>
  <si>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</si>
  <si>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</si>
  <si>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</si>
  <si>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</si>
  <si>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</si>
  <si>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</si>
  <si>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</si>
  <si>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</si>
  <si>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</si>
  <si>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</si>
  <si>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</si>
  <si>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</si>
  <si>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</si>
  <si>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</si>
  <si>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</si>
  <si>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</si>
  <si>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</si>
  <si>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</si>
  <si>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</si>
  <si>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</si>
  <si>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</si>
  <si>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</si>
  <si>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</si>
  <si>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</si>
  <si>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</si>
  <si>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</si>
  <si>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</si>
  <si>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</si>
  <si>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</si>
  <si>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</si>
  <si>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</si>
  <si>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</si>
  <si>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</si>
  <si>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</si>
  <si>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</si>
  <si>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</si>
  <si>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</si>
  <si>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</si>
  <si>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</si>
  <si>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</si>
  <si>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</si>
  <si>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</si>
  <si>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</si>
  <si>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</si>
  <si>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</si>
  <si>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</si>
  <si>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</si>
  <si>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</si>
  <si>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</si>
  <si>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</si>
  <si>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</si>
  <si>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</si>
  <si>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</si>
  <si>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</si>
  <si>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</si>
  <si>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</si>
  <si>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</si>
  <si>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</si>
  <si>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</si>
  <si>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</si>
  <si>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</si>
  <si>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</si>
  <si>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</si>
  <si>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</si>
  <si>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</si>
  <si>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</si>
  <si>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</si>
  <si>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</si>
  <si>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</si>
  <si>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</si>
  <si>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</si>
  <si>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</si>
  <si>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</si>
  <si>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</si>
  <si>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</si>
  <si>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</si>
  <si>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</si>
  <si>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</si>
  <si>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</si>
  <si>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</si>
  <si>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</si>
  <si>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</si>
  <si>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</si>
  <si>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</si>
  <si>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</si>
  <si>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</si>
  <si>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</si>
  <si>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</si>
  <si>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</si>
  <si>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</si>
  <si>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</si>
  <si>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</si>
  <si>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</si>
  <si>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</si>
  <si>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</si>
  <si>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</si>
  <si>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</si>
  <si>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</si>
  <si>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</si>
  <si>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</si>
  <si>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</si>
  <si>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</si>
  <si>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</si>
  <si>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</si>
  <si>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</si>
  <si>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</si>
  <si>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</si>
  <si>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</si>
  <si>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</si>
  <si>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</si>
  <si>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</si>
  <si>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</si>
  <si>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</si>
  <si>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</si>
  <si>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</si>
  <si>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</si>
  <si>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</si>
  <si>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</si>
  <si>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</si>
  <si>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</si>
  <si>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</si>
  <si>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</si>
  <si>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</si>
  <si>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</si>
  <si>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</si>
  <si>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</si>
  <si>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</si>
  <si>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</si>
  <si>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</si>
  <si>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</si>
  <si>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</si>
  <si>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</si>
  <si>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</si>
  <si>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</si>
  <si>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</si>
  <si>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</si>
  <si>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</si>
  <si>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</si>
  <si>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</si>
  <si>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</si>
  <si>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</si>
  <si>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</si>
  <si>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</si>
  <si>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</si>
  <si>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</si>
  <si>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</si>
  <si>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</si>
  <si>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</si>
  <si>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</si>
  <si>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</si>
  <si>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</si>
  <si>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</si>
  <si>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</si>
  <si>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</si>
  <si>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</si>
  <si>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</si>
  <si>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</si>
  <si>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</si>
  <si>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</si>
  <si>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</si>
  <si>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</si>
  <si>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</si>
  <si>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</si>
  <si>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</si>
  <si>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</si>
  <si>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</si>
  <si>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</si>
  <si>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</si>
  <si>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</si>
  <si>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</si>
  <si>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</si>
  <si>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</si>
  <si>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</si>
  <si>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</si>
  <si>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</si>
  <si>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</si>
  <si>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</si>
  <si>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</si>
  <si>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</si>
  <si>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</si>
  <si>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</si>
  <si>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</si>
  <si>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</si>
  <si>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</si>
  <si>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</si>
  <si>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</si>
  <si>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</si>
  <si>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</si>
  <si>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</si>
  <si>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</si>
  <si>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</si>
  <si>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</si>
  <si>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</si>
  <si>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</si>
  <si>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</si>
  <si>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</si>
  <si>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</si>
  <si>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</si>
  <si>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</si>
  <si>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</si>
  <si>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</si>
  <si>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</si>
  <si>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</si>
  <si>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</si>
  <si>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</si>
  <si>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</si>
  <si>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</si>
  <si>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</si>
  <si>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</si>
  <si>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</si>
  <si>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</si>
  <si>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</si>
  <si>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</si>
  <si>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</si>
  <si>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</si>
  <si>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</si>
  <si>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</si>
  <si>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</si>
  <si>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</si>
  <si>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</si>
  <si>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</si>
  <si>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</si>
  <si>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</si>
  <si>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</si>
  <si>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</si>
  <si>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</si>
  <si>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</si>
  <si>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</si>
  <si>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</si>
  <si>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</si>
  <si>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</si>
  <si>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</si>
  <si>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</si>
  <si>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</si>
  <si>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</si>
  <si>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</si>
  <si>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</si>
  <si>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</si>
  <si>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</si>
  <si>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</si>
  <si>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</si>
  <si>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</si>
  <si>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</si>
  <si>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</si>
  <si>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</si>
  <si>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</si>
  <si>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</si>
  <si>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</si>
  <si>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</si>
  <si>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</si>
  <si>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</si>
  <si>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</si>
  <si>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</si>
  <si>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</si>
  <si>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</si>
  <si>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</si>
  <si>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</si>
  <si>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</si>
  <si>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</si>
  <si>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</si>
  <si>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</si>
  <si>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</si>
  <si>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</si>
  <si>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</si>
  <si>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</si>
  <si>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</si>
  <si>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</si>
  <si>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</si>
  <si>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</si>
  <si>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</si>
  <si>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</si>
  <si>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</si>
  <si>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</si>
  <si>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</si>
  <si>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</si>
  <si>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</si>
  <si>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</si>
  <si>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</si>
  <si>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</si>
  <si>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</si>
  <si>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</si>
  <si>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</si>
  <si>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</si>
  <si>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</si>
  <si>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</si>
  <si>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</si>
  <si>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</si>
  <si>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</si>
  <si>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</si>
  <si>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</si>
  <si>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</si>
  <si>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</si>
  <si>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</si>
  <si>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</si>
  <si>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</si>
  <si>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</si>
  <si>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</si>
  <si>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</si>
  <si>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</si>
  <si>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</si>
  <si>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</si>
  <si>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</si>
  <si>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</si>
  <si>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</si>
  <si>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</si>
  <si>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</si>
  <si>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</si>
  <si>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</si>
  <si>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</si>
  <si>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</si>
  <si>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</si>
  <si>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</si>
  <si>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</si>
  <si>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</si>
  <si>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</si>
  <si>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</si>
  <si>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</si>
  <si>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</si>
  <si>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</si>
  <si>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</si>
  <si>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</si>
  <si>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</si>
  <si>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</si>
  <si>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</si>
  <si>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</si>
  <si>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</si>
  <si>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</si>
  <si>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</si>
  <si>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</si>
  <si>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</si>
  <si>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</si>
  <si>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</si>
  <si>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</si>
  <si>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</si>
  <si>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</si>
  <si>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</si>
  <si>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</si>
  <si>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</si>
  <si>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</si>
  <si>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</si>
  <si>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</si>
  <si>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</si>
  <si>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</si>
  <si>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</si>
  <si>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</si>
  <si>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</si>
  <si>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</si>
  <si>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</si>
  <si>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</si>
  <si>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</si>
  <si>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</si>
  <si>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</si>
  <si>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</si>
  <si>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</si>
  <si>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</si>
  <si>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</si>
  <si>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</si>
  <si>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</si>
  <si>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</si>
  <si>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</si>
  <si>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</si>
  <si>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</si>
  <si>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</si>
  <si>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</si>
  <si>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</si>
  <si>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</si>
  <si>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</si>
  <si>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</si>
  <si>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</si>
  <si>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</si>
  <si>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</si>
  <si>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</si>
  <si>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</si>
  <si>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</si>
  <si>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</si>
  <si>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</si>
  <si>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</si>
  <si>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</si>
  <si>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</si>
  <si>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</si>
  <si>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</si>
  <si>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</si>
  <si>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</si>
  <si>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</si>
  <si>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</si>
  <si>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</si>
  <si>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</si>
  <si>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</si>
  <si>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</si>
  <si>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</si>
  <si>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</si>
  <si>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</si>
  <si>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</si>
  <si>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</si>
  <si>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</si>
  <si>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</si>
  <si>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</si>
  <si>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</si>
  <si>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</si>
  <si>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</si>
  <si>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</si>
  <si>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</si>
  <si>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</si>
  <si>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</si>
  <si>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</si>
  <si>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</si>
  <si>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</si>
  <si>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</si>
  <si>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</si>
  <si>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</si>
  <si>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</si>
  <si>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</si>
  <si>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</si>
  <si>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</si>
  <si>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</si>
  <si>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</si>
  <si>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</si>
  <si>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</si>
  <si>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</si>
  <si>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</si>
  <si>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</si>
  <si>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</si>
  <si>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</si>
  <si>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</si>
  <si>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</si>
  <si>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</si>
  <si>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</si>
  <si>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</si>
  <si>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</si>
  <si>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</si>
  <si>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</si>
  <si>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</si>
  <si>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</si>
  <si>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</si>
  <si>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</si>
  <si>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</si>
  <si>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</si>
  <si>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</si>
  <si>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</si>
  <si>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</si>
  <si>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</si>
  <si>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</si>
  <si>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</si>
  <si>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</si>
  <si>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</si>
  <si>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</si>
  <si>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</si>
  <si>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</si>
  <si>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</si>
  <si>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</si>
  <si>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</si>
  <si>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</si>
  <si>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</si>
  <si>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</si>
  <si>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</si>
  <si>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</si>
  <si>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</si>
  <si>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</si>
  <si>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</si>
  <si>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</si>
  <si>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</si>
  <si>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</si>
  <si>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</si>
  <si>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</si>
  <si>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</si>
  <si>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</si>
  <si>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</si>
  <si>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</si>
  <si>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</si>
  <si>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</si>
  <si>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</si>
  <si>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</si>
  <si>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</si>
  <si>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</si>
  <si>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</si>
  <si>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</si>
  <si>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</si>
  <si>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</si>
  <si>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</si>
  <si>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</si>
  <si>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</si>
  <si>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</si>
  <si>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</si>
  <si>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</si>
  <si>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</si>
  <si>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</si>
  <si>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</si>
  <si>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</si>
  <si>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</si>
  <si>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</si>
  <si>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</si>
  <si>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</si>
  <si>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</si>
  <si>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</si>
  <si>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</si>
  <si>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</si>
  <si>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</si>
  <si>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</si>
  <si>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</si>
  <si>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</si>
  <si>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</si>
  <si>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</si>
  <si>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</si>
  <si>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</si>
  <si>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</si>
  <si>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</si>
  <si>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</si>
  <si>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</si>
  <si>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</si>
  <si>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</si>
  <si>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</si>
  <si>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</si>
  <si>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</si>
  <si>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</si>
  <si>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</si>
  <si>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</si>
  <si>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</si>
  <si>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</si>
  <si>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</si>
  <si>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</si>
  <si>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</si>
  <si>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</si>
  <si>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</si>
  <si>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</si>
  <si>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</si>
  <si>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</si>
  <si>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</si>
  <si>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</si>
  <si>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</si>
  <si>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</si>
  <si>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</si>
  <si>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</si>
  <si>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</si>
  <si>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</si>
  <si>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</si>
  <si>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</si>
  <si>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</si>
  <si>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</si>
  <si>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</si>
  <si>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</si>
  <si>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</si>
  <si>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</si>
  <si>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</si>
  <si>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</si>
  <si>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</si>
  <si>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</si>
  <si>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</si>
  <si>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</si>
  <si>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</si>
  <si>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</si>
  <si>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</si>
  <si>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</si>
  <si>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</si>
  <si>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</si>
  <si>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</si>
  <si>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</si>
  <si>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</si>
  <si>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</si>
  <si>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</si>
  <si>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</si>
  <si>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</si>
  <si>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</si>
  <si>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</si>
  <si>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</si>
  <si>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</si>
  <si>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</si>
  <si>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</si>
  <si>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</si>
  <si>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</si>
  <si>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</si>
  <si>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</si>
  <si>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</si>
  <si>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</si>
  <si>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</si>
  <si>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</si>
  <si>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</si>
  <si>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</si>
  <si>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</si>
  <si>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</si>
  <si>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</si>
  <si>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</si>
  <si>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</si>
  <si>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</si>
  <si>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</si>
  <si>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</si>
  <si>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</si>
  <si>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</si>
  <si>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</si>
  <si>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</si>
  <si>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</si>
  <si>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</si>
  <si>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</si>
  <si>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</si>
  <si>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</si>
  <si>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</si>
  <si>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</si>
  <si>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</si>
  <si>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</si>
  <si>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</si>
  <si>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</si>
  <si>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</si>
  <si>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</si>
  <si>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</si>
  <si>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</si>
  <si>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</si>
  <si>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</si>
  <si>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</si>
  <si>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</si>
  <si>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</si>
  <si>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</si>
  <si>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</si>
  <si>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</si>
  <si>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</si>
  <si>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</si>
  <si>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</si>
  <si>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</si>
  <si>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</si>
  <si>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</si>
  <si>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</si>
  <si>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</si>
  <si>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</si>
  <si>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</si>
  <si>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</si>
  <si>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</si>
  <si>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</si>
  <si>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</si>
  <si>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</si>
  <si>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</si>
  <si>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</si>
  <si>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</si>
  <si>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</si>
  <si>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</si>
  <si>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</si>
  <si>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</si>
  <si>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</si>
  <si>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</si>
  <si>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</si>
  <si>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</si>
  <si>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</si>
  <si>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</si>
  <si>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</si>
  <si>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</si>
  <si>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</si>
  <si>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</si>
  <si>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</si>
  <si>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</si>
  <si>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</si>
  <si>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</si>
  <si>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</si>
  <si>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</si>
  <si>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</si>
  <si>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</si>
  <si>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</si>
  <si>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</si>
  <si>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</si>
  <si>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</si>
  <si>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</si>
  <si>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</si>
  <si>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</si>
  <si>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</si>
  <si>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</si>
  <si>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</si>
  <si>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</si>
  <si>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</si>
  <si>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</si>
  <si>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</si>
  <si>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</si>
  <si>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</si>
  <si>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</si>
  <si>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</si>
  <si>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</si>
  <si>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</si>
  <si>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</si>
  <si>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</si>
  <si>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</si>
  <si>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</si>
  <si>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</si>
  <si>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</si>
  <si>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</si>
  <si>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</si>
  <si>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</si>
  <si>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</si>
  <si>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</si>
  <si>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</si>
  <si>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</si>
  <si>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</si>
  <si>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</si>
  <si>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</si>
  <si>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</si>
  <si>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</si>
  <si>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</si>
  <si>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</si>
  <si>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</si>
  <si>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</si>
  <si>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</si>
  <si>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</si>
  <si>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</si>
  <si>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</si>
  <si>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</si>
  <si>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</si>
  <si>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</si>
  <si>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</si>
  <si>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</si>
  <si>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</si>
  <si>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</si>
  <si>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</si>
  <si>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</si>
  <si>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</si>
  <si>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</si>
  <si>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</si>
  <si>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</si>
  <si>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</si>
  <si>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</si>
  <si>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</si>
  <si>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</si>
  <si>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</si>
  <si>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</si>
  <si>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</si>
  <si>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</si>
  <si>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</si>
  <si>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</si>
  <si>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</si>
  <si>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</si>
  <si>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</si>
  <si>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</si>
  <si>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</si>
  <si>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</si>
  <si>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</si>
  <si>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</si>
  <si>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</si>
  <si>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</si>
  <si>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</si>
  <si>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</si>
  <si>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</si>
  <si>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</si>
  <si>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</si>
  <si>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</si>
  <si>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</si>
  <si>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</si>
  <si>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</si>
  <si>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</si>
  <si>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</si>
  <si>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</si>
  <si>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</si>
  <si>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</si>
  <si>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</si>
  <si>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</si>
  <si>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</si>
  <si>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</si>
  <si>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</si>
  <si>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</si>
  <si>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</si>
  <si>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</si>
  <si>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</si>
  <si>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</si>
  <si>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</si>
  <si>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</si>
  <si>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</si>
  <si>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</si>
  <si>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</si>
  <si>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</si>
  <si>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</si>
  <si>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</si>
  <si>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</si>
  <si>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</si>
  <si>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</si>
  <si>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</si>
  <si>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</si>
  <si>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</si>
  <si>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</si>
  <si>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</si>
  <si>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</si>
  <si>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</si>
  <si>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</si>
  <si>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</si>
  <si>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</si>
  <si>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</si>
  <si>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</si>
  <si>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</si>
  <si>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</si>
  <si>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</si>
  <si>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</si>
  <si>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</si>
  <si>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</si>
  <si>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</si>
  <si>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</si>
  <si>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</si>
  <si>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</si>
  <si>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</si>
  <si>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</si>
  <si>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</si>
  <si>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</si>
  <si>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</si>
  <si>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</si>
  <si>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</si>
  <si>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</si>
  <si>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</si>
  <si>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</si>
  <si>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</si>
  <si>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</si>
  <si>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</si>
  <si>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</si>
  <si>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</si>
  <si>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</si>
  <si>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</si>
  <si>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</si>
  <si>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</si>
  <si>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</si>
  <si>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</si>
  <si>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</si>
  <si>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</si>
  <si>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</si>
  <si>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</si>
  <si>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</si>
  <si>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</si>
  <si>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</si>
  <si>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</si>
  <si>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</si>
  <si>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</si>
  <si>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</si>
  <si>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</si>
  <si>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</si>
  <si>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</si>
  <si>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</si>
  <si>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</si>
  <si>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</si>
  <si>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</si>
  <si>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</si>
  <si>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</si>
  <si>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</si>
  <si>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</si>
  <si>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</si>
  <si>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</si>
  <si>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</si>
  <si>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</si>
  <si>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</si>
  <si>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</si>
  <si>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</si>
  <si>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</si>
  <si>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</si>
  <si>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</si>
  <si>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</si>
  <si>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</si>
  <si>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</si>
  <si>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</si>
  <si>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</si>
  <si>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</si>
  <si>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</si>
  <si>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</si>
  <si>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</si>
  <si>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</si>
  <si>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</si>
  <si>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</si>
  <si>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</si>
  <si>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</si>
  <si>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</si>
  <si>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</si>
  <si>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</si>
  <si>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</si>
  <si>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</si>
  <si>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</si>
  <si>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</si>
  <si>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</si>
  <si>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</si>
  <si>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</si>
  <si>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</si>
  <si>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</si>
  <si>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</si>
  <si>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</si>
  <si>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</si>
  <si>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</si>
  <si>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</si>
  <si>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</si>
  <si>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</si>
  <si>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</si>
  <si>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</si>
  <si>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</si>
  <si>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</si>
  <si>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</si>
  <si>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</si>
  <si>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</si>
  <si>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</si>
  <si>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</si>
  <si>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</si>
  <si>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</si>
  <si>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</si>
  <si>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</si>
  <si>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</si>
  <si>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</si>
  <si>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</si>
  <si>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</si>
  <si>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</si>
  <si>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</si>
  <si>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</si>
  <si>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</si>
  <si>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</si>
  <si>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</si>
  <si>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</si>
  <si>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</si>
  <si>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</si>
  <si>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</si>
  <si>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</si>
  <si>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</si>
  <si>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</si>
  <si>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</si>
  <si>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</si>
  <si>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</si>
  <si>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</si>
  <si>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</si>
  <si>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</si>
  <si>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</si>
  <si>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</si>
  <si>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</si>
  <si>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</si>
  <si>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</si>
  <si>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</si>
  <si>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</si>
  <si>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</si>
  <si>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</si>
  <si>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</si>
  <si>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</si>
  <si>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</si>
  <si>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</si>
  <si>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</si>
  <si>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</si>
  <si>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</si>
  <si>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</si>
  <si>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</si>
  <si>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</si>
  <si>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</si>
  <si>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</si>
  <si>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</si>
  <si>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</si>
  <si>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</si>
  <si>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</si>
  <si>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</si>
  <si>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</si>
  <si>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</si>
  <si>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</si>
  <si>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</si>
  <si>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</si>
  <si>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</si>
  <si>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</si>
  <si>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</si>
  <si>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</si>
  <si>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</si>
  <si>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</si>
  <si>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</si>
  <si>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</si>
  <si>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</si>
  <si>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</si>
  <si>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</si>
  <si>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</si>
  <si>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</si>
  <si>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</si>
  <si>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</si>
  <si>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</si>
  <si>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</si>
  <si>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</si>
  <si>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</si>
  <si>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</si>
  <si>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</si>
  <si>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</si>
  <si>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</si>
  <si>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</si>
  <si>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</si>
  <si>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</si>
  <si>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</si>
  <si>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</si>
  <si>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</si>
  <si>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</si>
  <si>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</si>
  <si>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</si>
  <si>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</si>
  <si>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</si>
  <si>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</si>
  <si>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</si>
  <si>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</si>
  <si>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</si>
  <si>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</si>
  <si>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</si>
  <si>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</si>
  <si>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</si>
  <si>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</si>
  <si>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</si>
  <si>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</si>
  <si>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</si>
  <si>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</si>
  <si>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</si>
  <si>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</si>
  <si>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</si>
  <si>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</si>
  <si>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</si>
  <si>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</si>
  <si>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</si>
  <si>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</si>
  <si>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</si>
  <si>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</si>
  <si>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</si>
  <si>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</si>
  <si>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</si>
  <si>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</si>
  <si>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</si>
  <si>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</si>
  <si>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</si>
  <si>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</si>
  <si>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</si>
  <si>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</si>
  <si>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</si>
  <si>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</si>
  <si>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</si>
  <si>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</si>
  <si>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</si>
  <si>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</si>
  <si>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</si>
  <si>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</si>
  <si>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</si>
  <si>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</si>
  <si>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</si>
  <si>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</si>
  <si>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</si>
  <si>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</si>
  <si>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</si>
  <si>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</si>
  <si>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</si>
  <si>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</si>
  <si>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</si>
  <si>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</si>
  <si>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</si>
  <si>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</si>
  <si>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</si>
  <si>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</si>
  <si>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</si>
  <si>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</si>
  <si>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</si>
  <si>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</si>
  <si>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</si>
  <si>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</si>
  <si>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</si>
  <si>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</si>
  <si>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</si>
  <si>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</si>
  <si>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</si>
  <si>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</si>
  <si>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</si>
  <si>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</si>
  <si>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</si>
  <si>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</si>
  <si>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</si>
  <si>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</si>
  <si>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</si>
  <si>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</si>
  <si>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</si>
  <si>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</si>
  <si>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</si>
  <si>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</si>
  <si>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</si>
  <si>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</si>
  <si>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</si>
  <si>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</si>
  <si>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</si>
  <si>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</si>
  <si>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</si>
  <si>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</si>
  <si>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</si>
  <si>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</si>
  <si>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</si>
  <si>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</si>
  <si>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</si>
  <si>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</si>
  <si>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</si>
  <si>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</si>
  <si>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</si>
  <si>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</si>
  <si>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</si>
  <si>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</si>
  <si>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</si>
  <si>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</si>
  <si>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</si>
  <si>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</si>
  <si>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</si>
  <si>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</si>
  <si>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</si>
  <si>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</si>
  <si>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</si>
  <si>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</si>
  <si>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</si>
  <si>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</si>
  <si>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</si>
  <si>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</si>
  <si>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</si>
  <si>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</si>
  <si>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</si>
  <si>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</si>
  <si>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</si>
  <si>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</si>
  <si>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</si>
  <si>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</si>
  <si>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</si>
  <si>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</si>
  <si>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</si>
  <si>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</si>
  <si>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</si>
  <si>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</si>
  <si>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</si>
  <si>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</si>
  <si>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</si>
  <si>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</si>
  <si>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</si>
  <si>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</si>
  <si>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</si>
  <si>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</si>
  <si>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</si>
  <si>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</si>
  <si>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</si>
  <si>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</si>
  <si>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</si>
  <si>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</si>
  <si>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</si>
  <si>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</si>
  <si>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</si>
  <si>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</si>
  <si>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</si>
  <si>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</si>
  <si>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</si>
  <si>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</si>
  <si>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</si>
  <si>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</si>
  <si>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</si>
  <si>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</si>
  <si>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</si>
  <si>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</si>
  <si>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</si>
  <si>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</si>
  <si>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</si>
  <si>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</si>
  <si>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</si>
  <si>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</si>
  <si>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</si>
  <si>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</si>
  <si>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</si>
  <si>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</si>
  <si>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</si>
  <si>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</si>
  <si>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</si>
  <si>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</si>
  <si>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</si>
  <si>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</si>
  <si>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</si>
  <si>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</si>
  <si>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</si>
  <si>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</si>
  <si>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</si>
  <si>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</si>
  <si>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</si>
  <si>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</si>
  <si>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</si>
  <si>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</si>
  <si>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</si>
  <si>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</si>
  <si>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</si>
  <si>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</si>
  <si>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</si>
  <si>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</si>
  <si>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</si>
  <si>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</si>
  <si>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</si>
  <si>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</si>
  <si>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</si>
  <si>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</si>
  <si>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</si>
  <si>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</si>
  <si>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</si>
  <si>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</si>
  <si>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</si>
  <si>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</si>
  <si>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</si>
  <si>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</si>
  <si>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</si>
  <si>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</si>
  <si>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</si>
  <si>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</si>
  <si>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</si>
  <si>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</si>
  <si>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</si>
  <si>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</si>
  <si>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</si>
  <si>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</si>
  <si>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</si>
  <si>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</si>
  <si>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</si>
  <si>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</si>
  <si>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</si>
  <si>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</si>
  <si>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</si>
  <si>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</si>
  <si>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</si>
  <si>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</si>
  <si>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</si>
  <si>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</si>
  <si>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</si>
  <si>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</si>
  <si>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</si>
  <si>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</si>
  <si>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</si>
  <si>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</si>
  <si>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</si>
  <si>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</si>
  <si>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</si>
  <si>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</si>
  <si>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</si>
  <si>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</si>
  <si>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</si>
  <si>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</si>
  <si>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</si>
  <si>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</si>
  <si>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</si>
  <si>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</si>
  <si>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</si>
  <si>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</si>
  <si>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</si>
  <si>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</si>
  <si>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</si>
  <si>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</si>
  <si>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</si>
  <si>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</si>
  <si>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</si>
  <si>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</si>
  <si>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</si>
  <si>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</si>
  <si>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</si>
  <si>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</si>
  <si>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</si>
  <si>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</si>
  <si>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</si>
  <si>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</si>
  <si>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</si>
  <si>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</si>
  <si>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</si>
  <si>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</si>
  <si>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</si>
  <si>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</si>
  <si>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</si>
  <si>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</si>
  <si>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</si>
  <si>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</si>
  <si>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</si>
  <si>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</si>
  <si>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</si>
  <si>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</si>
  <si>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</si>
  <si>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</si>
  <si>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</si>
  <si>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</si>
  <si>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</si>
  <si>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</si>
  <si>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</si>
  <si>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</si>
  <si>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</si>
  <si>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</si>
  <si>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</si>
  <si>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</si>
  <si>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</si>
  <si>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</si>
  <si>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</si>
  <si>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</si>
  <si>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</si>
  <si>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</si>
  <si>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</si>
  <si>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</si>
  <si>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</si>
  <si>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</si>
  <si>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</si>
  <si>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</si>
  <si>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</si>
  <si>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</si>
  <si>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</si>
  <si>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</si>
  <si>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</si>
  <si>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</si>
  <si>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</si>
  <si>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</si>
  <si>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</si>
  <si>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</si>
  <si>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</si>
  <si>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</si>
  <si>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</si>
  <si>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</si>
  <si>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</si>
  <si>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</si>
  <si>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</si>
  <si>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</si>
  <si>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</si>
  <si>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</si>
  <si>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</si>
  <si>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</si>
  <si>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</si>
  <si>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</si>
  <si>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</si>
  <si>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</si>
  <si>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</si>
  <si>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</si>
  <si>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</si>
  <si>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</si>
  <si>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</si>
  <si>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</si>
  <si>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</si>
  <si>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</si>
  <si>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</si>
  <si>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</si>
  <si>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</si>
  <si>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</si>
  <si>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</si>
  <si>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</si>
  <si>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</si>
  <si>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</si>
  <si>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</si>
  <si>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</si>
  <si>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</si>
  <si>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</si>
  <si>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</si>
  <si>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</si>
  <si>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</si>
  <si>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</si>
  <si>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</si>
  <si>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</si>
  <si>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</si>
  <si>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</si>
  <si>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</si>
  <si>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</si>
  <si>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</si>
  <si>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</si>
  <si>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</si>
  <si>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</si>
  <si>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</si>
  <si>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</si>
  <si>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</si>
  <si>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</si>
  <si>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</si>
  <si>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</si>
  <si>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</si>
  <si>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</si>
  <si>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</si>
  <si>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</si>
  <si>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</si>
  <si>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</si>
  <si>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</si>
  <si>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</si>
  <si>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</si>
  <si>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</si>
  <si>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</si>
  <si>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</si>
  <si>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</si>
  <si>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</si>
  <si>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</si>
  <si>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</si>
  <si>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</si>
  <si>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</si>
  <si>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</si>
  <si>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</si>
  <si>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</si>
  <si>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</si>
  <si>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</si>
  <si>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</si>
  <si>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</si>
  <si>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</si>
  <si>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</si>
  <si>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</si>
  <si>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</si>
  <si>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</si>
  <si>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</si>
  <si>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</si>
  <si>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</si>
  <si>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</si>
  <si>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</si>
  <si>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</si>
  <si>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</si>
  <si>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</si>
  <si>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</si>
  <si>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</si>
  <si>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</si>
  <si>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</si>
  <si>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</si>
  <si>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</si>
  <si>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</si>
  <si>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</si>
  <si>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</si>
  <si>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</si>
  <si>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</si>
  <si>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</si>
  <si>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</si>
  <si>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</si>
  <si>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</si>
  <si>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</si>
  <si>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</si>
  <si>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</si>
  <si>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</si>
  <si>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</si>
  <si>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</si>
  <si>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</si>
  <si>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</si>
  <si>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</si>
  <si>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</si>
  <si>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</si>
  <si>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</si>
  <si>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</si>
  <si>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</si>
  <si>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</si>
  <si>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</si>
  <si>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</si>
  <si>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</si>
  <si>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</si>
  <si>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</si>
  <si>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</si>
  <si>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</si>
  <si>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</si>
  <si>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</si>
  <si>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</si>
  <si>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</si>
  <si>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</si>
  <si>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</si>
  <si>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</si>
  <si>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</si>
  <si>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</si>
  <si>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</si>
  <si>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</si>
  <si>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</si>
  <si>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</si>
  <si>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</si>
  <si>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</si>
  <si>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</si>
  <si>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</si>
  <si>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</si>
  <si>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</si>
  <si>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</si>
  <si>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</si>
  <si>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</si>
  <si>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</si>
  <si>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</si>
  <si>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</si>
  <si>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</si>
  <si>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</si>
  <si>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</si>
  <si>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</si>
  <si>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</si>
  <si>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</si>
  <si>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</si>
  <si>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</si>
  <si>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</si>
  <si>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</si>
  <si>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</si>
  <si>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</si>
  <si>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</si>
  <si>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</si>
  <si>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</si>
  <si>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</si>
  <si>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</si>
  <si>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</si>
  <si>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</si>
  <si>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</si>
  <si>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</si>
  <si>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</si>
  <si>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</si>
  <si>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</si>
  <si>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</si>
  <si>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</si>
  <si>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</si>
  <si>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</si>
  <si>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</si>
  <si>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</si>
  <si>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</si>
  <si>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</si>
  <si>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</si>
  <si>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</si>
  <si>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</si>
  <si>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</si>
  <si>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</si>
  <si>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</si>
  <si>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</si>
  <si>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</si>
  <si>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</si>
  <si>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</si>
  <si>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</si>
  <si>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</si>
  <si>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</si>
  <si>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</si>
  <si>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</si>
  <si>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</si>
  <si>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</si>
  <si>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</si>
  <si>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</si>
  <si>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</si>
  <si>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</si>
  <si>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</si>
  <si>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</si>
  <si>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</si>
  <si>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</si>
  <si>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</si>
  <si>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</si>
  <si>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</si>
  <si>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</si>
  <si>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</si>
  <si>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</si>
  <si>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</si>
  <si>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</si>
  <si>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</si>
  <si>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</si>
  <si>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</si>
  <si>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</si>
  <si>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</si>
  <si>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</si>
  <si>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</si>
  <si>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</si>
  <si>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</si>
  <si>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</si>
  <si>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</si>
  <si>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</si>
  <si>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</si>
  <si>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</si>
  <si>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</si>
  <si>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</si>
  <si>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</si>
  <si>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</si>
  <si>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</si>
  <si>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</si>
  <si>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</si>
  <si>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</si>
  <si>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</si>
  <si>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</si>
  <si>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</si>
  <si>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</si>
  <si>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</si>
  <si>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</si>
  <si>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</si>
  <si>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</si>
  <si>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</si>
  <si>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</si>
  <si>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</si>
  <si>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</si>
  <si>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</si>
  <si>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</si>
  <si>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</si>
  <si>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</si>
  <si>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</si>
  <si>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</si>
  <si>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</si>
  <si>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</si>
  <si>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</si>
  <si>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</si>
  <si>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</si>
  <si>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</si>
  <si>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</si>
  <si>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</si>
  <si>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</si>
  <si>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</si>
  <si>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</si>
  <si>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</si>
  <si>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</si>
  <si>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</si>
  <si>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</si>
  <si>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</si>
  <si>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</si>
  <si>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</si>
  <si>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</si>
  <si>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</si>
  <si>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</si>
  <si>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</si>
  <si>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</si>
  <si>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</si>
  <si>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</si>
  <si>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</si>
  <si>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</si>
  <si>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</si>
  <si>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</si>
  <si>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</si>
  <si>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</si>
  <si>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</si>
  <si>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</si>
  <si>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</si>
  <si>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</si>
  <si>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</si>
  <si>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</si>
  <si>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</si>
  <si>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</si>
  <si>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</si>
  <si>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</si>
  <si>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</si>
  <si>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</si>
  <si>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</si>
  <si>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</si>
  <si>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</si>
  <si>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</si>
  <si>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</si>
  <si>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</si>
  <si>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</si>
  <si>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</si>
  <si>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</si>
  <si>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</si>
  <si>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</si>
  <si>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</si>
  <si>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</si>
  <si>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</si>
  <si>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</si>
  <si>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</si>
  <si>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</si>
  <si>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</si>
  <si>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</si>
  <si>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</si>
  <si>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</si>
  <si>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</si>
  <si>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</si>
  <si>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</si>
  <si>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</si>
  <si>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</si>
  <si>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</si>
  <si>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</si>
  <si>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</si>
  <si>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</si>
  <si>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</si>
  <si>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</si>
  <si>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</si>
  <si>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</si>
  <si>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</si>
  <si>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</si>
  <si>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</si>
  <si>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</si>
  <si>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</si>
  <si>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</si>
  <si>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</si>
  <si>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</si>
  <si>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</si>
  <si>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</si>
  <si>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</si>
  <si>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</si>
  <si>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</si>
  <si>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</si>
  <si>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</si>
  <si>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</si>
  <si>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</si>
  <si>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</si>
  <si>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</si>
  <si>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</si>
  <si>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</si>
  <si>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</si>
  <si>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</si>
  <si>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</si>
  <si>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</si>
  <si>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</si>
  <si>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</si>
  <si>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</si>
  <si>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</si>
  <si>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</si>
  <si>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</si>
  <si>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</si>
  <si>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</si>
  <si>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</si>
  <si>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</si>
  <si>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</si>
  <si>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</si>
  <si>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</si>
  <si>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</si>
  <si>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</si>
  <si>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</si>
  <si>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</si>
  <si>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</si>
  <si>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</si>
  <si>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</si>
  <si>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</si>
  <si>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</si>
  <si>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</si>
  <si>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</si>
  <si>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</si>
  <si>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</si>
  <si>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</si>
  <si>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</si>
  <si>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</si>
  <si>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</si>
  <si>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</si>
  <si>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</si>
  <si>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</si>
  <si>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</si>
  <si>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</si>
  <si>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</si>
  <si>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</si>
  <si>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</si>
  <si>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</si>
  <si>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</si>
  <si>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</si>
  <si>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</si>
  <si>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</si>
  <si>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</si>
  <si>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</si>
  <si>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</si>
  <si>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</si>
  <si>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</si>
  <si>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</si>
  <si>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</si>
  <si>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</si>
  <si>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</si>
  <si>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</si>
  <si>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</si>
  <si>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</si>
  <si>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</si>
  <si>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</si>
  <si>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</si>
  <si>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</si>
  <si>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</si>
  <si>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</si>
  <si>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</si>
  <si>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</si>
  <si>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</si>
  <si>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</si>
  <si>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</si>
  <si>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</si>
  <si>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</si>
  <si>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</si>
  <si>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</si>
  <si>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</si>
  <si>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</si>
  <si>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</si>
  <si>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</si>
  <si>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</si>
  <si>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</si>
  <si>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</si>
  <si>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</si>
  <si>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</si>
  <si>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</si>
  <si>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</si>
  <si>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</si>
  <si>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</si>
  <si>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</si>
  <si>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</si>
  <si>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</si>
  <si>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</si>
  <si>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</si>
  <si>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</si>
  <si>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</si>
  <si>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</si>
  <si>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</si>
  <si>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</si>
  <si>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</si>
  <si>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</si>
  <si>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</si>
  <si>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</si>
  <si>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</si>
  <si>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</si>
  <si>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</si>
  <si>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</si>
  <si>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</si>
  <si>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</si>
  <si>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</si>
  <si>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</si>
  <si>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</si>
  <si>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</si>
  <si>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</si>
  <si>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</si>
  <si>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</si>
  <si>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</si>
  <si>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</si>
  <si>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</si>
  <si>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</si>
  <si>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</si>
  <si>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</si>
  <si>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</si>
  <si>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</si>
  <si>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</si>
  <si>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</si>
  <si>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</si>
  <si>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</si>
  <si>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</si>
  <si>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</si>
  <si>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</si>
  <si>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</si>
  <si>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</si>
  <si>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</si>
  <si>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</si>
  <si>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</si>
  <si>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</si>
  <si>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</si>
  <si>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</si>
  <si>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</si>
  <si>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</si>
  <si>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</si>
  <si>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</si>
  <si>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</si>
  <si>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</si>
  <si>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</si>
  <si>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</si>
  <si>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</si>
  <si>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</si>
  <si>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</si>
  <si>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</si>
  <si>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</si>
  <si>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</si>
  <si>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</si>
  <si>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</si>
  <si>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</si>
  <si>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</si>
  <si>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</si>
  <si>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</si>
  <si>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</si>
  <si>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</si>
  <si>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</si>
  <si>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</si>
  <si>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</si>
  <si>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</si>
  <si>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</si>
  <si>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</si>
  <si>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</si>
  <si>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</si>
  <si>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</si>
  <si>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</si>
  <si>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</si>
  <si>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</si>
  <si>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</si>
  <si>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</si>
  <si>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</si>
  <si>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</si>
  <si>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</si>
  <si>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</si>
  <si>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</si>
  <si>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</si>
  <si>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</si>
  <si>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</si>
  <si>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</si>
  <si>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</si>
  <si>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</si>
  <si>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</si>
  <si>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</si>
  <si>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</si>
  <si>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</si>
  <si>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</si>
  <si>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</si>
  <si>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</si>
  <si>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</si>
  <si>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</si>
  <si>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</si>
  <si>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</si>
  <si>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</si>
  <si>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</si>
  <si>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</si>
  <si>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</si>
  <si>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</si>
  <si>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</si>
  <si>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</si>
  <si>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</si>
  <si>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</si>
  <si>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</si>
  <si>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</si>
  <si>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</si>
  <si>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</si>
  <si>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</si>
  <si>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</si>
  <si>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</si>
  <si>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</si>
  <si>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</si>
  <si>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</si>
  <si>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</si>
  <si>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</si>
  <si>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</si>
  <si>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</si>
  <si>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</si>
  <si>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</si>
  <si>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</si>
  <si>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</si>
  <si>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</si>
  <si>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</si>
  <si>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</si>
  <si>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</si>
  <si>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</si>
  <si>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</si>
  <si>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</si>
  <si>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</si>
  <si>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</si>
  <si>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</si>
  <si>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</si>
  <si>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</si>
  <si>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</si>
  <si>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</si>
  <si>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</si>
  <si>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</si>
  <si>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</si>
  <si>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</si>
  <si>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</si>
  <si>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</si>
  <si>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</si>
  <si>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</si>
  <si>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</si>
  <si>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</si>
  <si>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</si>
  <si>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</si>
  <si>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</si>
  <si>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</si>
  <si>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</si>
  <si>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</si>
  <si>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</si>
  <si>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</si>
  <si>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</si>
  <si>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</si>
  <si>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</si>
  <si>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</si>
  <si>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</si>
  <si>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</si>
  <si>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</si>
  <si>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</si>
  <si>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</si>
  <si>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</si>
  <si>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</si>
  <si>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</si>
  <si>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</si>
  <si>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</si>
  <si>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</si>
  <si>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</si>
  <si>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</si>
  <si>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</si>
  <si>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</si>
  <si>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</si>
  <si>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</si>
  <si>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</si>
  <si>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</si>
  <si>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</si>
  <si>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</si>
  <si>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</si>
  <si>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</si>
  <si>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</si>
  <si>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</si>
  <si>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</si>
  <si>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</si>
  <si>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</si>
  <si>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</si>
  <si>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</si>
  <si>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</si>
  <si>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</si>
  <si>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</si>
  <si>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</si>
  <si>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</si>
  <si>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</si>
  <si>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</si>
  <si>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</si>
  <si>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</si>
  <si>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</si>
  <si>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</si>
  <si>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</si>
  <si>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</si>
  <si>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</si>
  <si>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</si>
  <si>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</si>
  <si>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</si>
  <si>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</si>
  <si>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</si>
  <si>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</si>
  <si>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</si>
  <si>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</si>
  <si>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</si>
  <si>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</si>
  <si>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</si>
  <si>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</si>
  <si>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</si>
  <si>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</si>
  <si>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</si>
  <si>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</si>
  <si>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</si>
  <si>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</si>
  <si>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</si>
  <si>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</si>
  <si>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</si>
  <si>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</si>
  <si>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</si>
  <si>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</si>
  <si>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</si>
  <si>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</si>
  <si>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</si>
  <si>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</si>
  <si>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</si>
  <si>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</si>
  <si>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</si>
  <si>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</si>
  <si>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</si>
  <si>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</si>
  <si>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</si>
  <si>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</si>
  <si>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</si>
  <si>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</si>
  <si>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</si>
  <si>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</si>
  <si>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</si>
  <si>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</si>
  <si>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</si>
  <si>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</si>
  <si>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</si>
  <si>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</si>
  <si>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</si>
  <si>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</si>
  <si>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</si>
  <si>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</si>
  <si>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</si>
  <si>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</si>
  <si>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</si>
  <si>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</si>
  <si>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</si>
  <si>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</si>
  <si>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</si>
  <si>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</si>
  <si>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</si>
  <si>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</si>
  <si>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</si>
  <si>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</si>
  <si>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</si>
  <si>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</si>
  <si>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</si>
  <si>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</si>
  <si>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</si>
  <si>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</si>
  <si>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</si>
  <si>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</si>
  <si>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</si>
  <si>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</si>
  <si>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</si>
  <si>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</si>
  <si>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</si>
  <si>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</si>
  <si>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</si>
  <si>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</si>
  <si>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</si>
  <si>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</si>
  <si>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</si>
  <si>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</si>
  <si>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</si>
  <si>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</si>
  <si>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</si>
  <si>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</si>
  <si>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</si>
  <si>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</si>
  <si>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</si>
  <si>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</si>
  <si>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</si>
  <si>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</si>
  <si>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</si>
  <si>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</si>
  <si>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</si>
  <si>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</si>
  <si>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</si>
  <si>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</si>
  <si>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</si>
  <si>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</si>
  <si>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</si>
  <si>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</si>
  <si>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</si>
  <si>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</si>
  <si>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</si>
  <si>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</si>
  <si>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</si>
  <si>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</si>
  <si>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</si>
  <si>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</si>
  <si>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</si>
  <si>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</si>
  <si>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</si>
  <si>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</si>
  <si>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</si>
  <si>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</si>
  <si>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</si>
  <si>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</si>
  <si>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</si>
  <si>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</si>
  <si>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</si>
  <si>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</si>
  <si>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</si>
  <si>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</si>
  <si>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</si>
  <si>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</si>
  <si>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</si>
  <si>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</si>
  <si>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</si>
  <si>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</si>
  <si>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</si>
  <si>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</si>
  <si>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</si>
  <si>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</si>
  <si>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</si>
  <si>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</si>
  <si>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</si>
  <si>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</si>
  <si>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</si>
  <si>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</si>
  <si>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</si>
  <si>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</si>
  <si>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</si>
  <si>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</si>
  <si>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</si>
  <si>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</si>
  <si>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</si>
  <si>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</si>
  <si>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</si>
  <si>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</si>
  <si>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</si>
  <si>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</si>
  <si>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</si>
  <si>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</si>
  <si>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</si>
  <si>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</si>
  <si>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</si>
  <si>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</si>
  <si>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</si>
  <si>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</si>
  <si>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</si>
  <si>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</si>
  <si>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</si>
  <si>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</si>
  <si>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</si>
  <si>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</si>
  <si>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</si>
  <si>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</si>
  <si>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</si>
  <si>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</si>
  <si>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</si>
  <si>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</si>
  <si>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</si>
  <si>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</si>
  <si>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</si>
  <si>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</si>
  <si>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</si>
  <si>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</si>
  <si>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</si>
  <si>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</si>
  <si>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</si>
  <si>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</si>
  <si>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</si>
  <si>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</si>
  <si>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</si>
  <si>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</si>
  <si>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</si>
  <si>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</si>
  <si>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</si>
  <si>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</si>
  <si>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</si>
  <si>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</si>
  <si>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</si>
  <si>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</si>
  <si>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</si>
  <si>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</si>
  <si>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</si>
  <si>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</si>
  <si>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</si>
  <si>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</si>
  <si>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</si>
  <si>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</si>
  <si>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</si>
  <si>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</si>
  <si>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</si>
  <si>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</si>
  <si>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</si>
  <si>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</si>
  <si>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</si>
  <si>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</si>
  <si>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</si>
  <si>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</si>
  <si>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</si>
  <si>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</si>
  <si>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</si>
  <si>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</si>
  <si>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</si>
  <si>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</si>
  <si>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</si>
  <si>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</si>
  <si>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</si>
  <si>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ACCRUAL OF NON-CURRENT ITEMS</t>
  </si>
  <si>
    <t>CAPITAL ASSET TRANSACTIONS</t>
  </si>
  <si>
    <t>ALLOCATION OF INTERNAL SERVICE FUND ACTIVITY</t>
  </si>
  <si>
    <t>Change in Net Position of Governmental Activities on Statement of Activities</t>
  </si>
  <si>
    <t>Reconciliation of Governmental Funds Statement of Revenues, Expenditures, and Changes in Fund Balances to the Statement of Activities and Changes in Net Position</t>
  </si>
  <si>
    <t>Net Change in Fund Balances- Total Governmental Funds</t>
  </si>
  <si>
    <t>Revenues from National Forest Reserve Taxes, Modified Accrual</t>
  </si>
  <si>
    <t>Revenues from Commercial Facilities Tax, Modified Accrual</t>
  </si>
  <si>
    <t>Revenues from Trailer Tax, Modified Accrual</t>
  </si>
  <si>
    <t>Revenues from Accommodations Tax, Modified Accrual</t>
  </si>
  <si>
    <t>Revenues from Parking Occupancy Tax, Modified Accrual</t>
  </si>
  <si>
    <t>Revenues from Meals Tax, Modified Accrual</t>
  </si>
  <si>
    <t>Revenues from Industrial Facilities Tax, Modified Accrual</t>
  </si>
  <si>
    <t>Revenues from Income Tax, Modified Accrual</t>
  </si>
  <si>
    <t>Revenues from Property Tax, Modified Accrual</t>
  </si>
  <si>
    <t>Revenues from Current Property Taxes, Extra or Special Voted, Modified Accrual</t>
  </si>
  <si>
    <t>Revenues from Current Personal Property Tax, Modified Accrual</t>
  </si>
  <si>
    <t>Revenues from Delinquent Personal Property Tax, Modified Accrual</t>
  </si>
  <si>
    <t>Revenues from Delinquent Real Property Tax, Modified Accrual</t>
  </si>
  <si>
    <t>Revenues from Sales Tax, Modified Accrual</t>
  </si>
  <si>
    <t>Revenues from City Utility Users Tax, Modified Accrual</t>
  </si>
  <si>
    <t>Revenues from Sales and Use Tax, Modified Accrual</t>
  </si>
  <si>
    <t>Revenues from Business License Tax, Modified Accrual</t>
  </si>
  <si>
    <t>Revenues from Property Transfer Tax, Modified Accrual</t>
  </si>
  <si>
    <t>Revenues from Documents Transfer Tax, Modified Accrual</t>
  </si>
  <si>
    <t>Revenues from Transfer Stamps Tax, Modified Accrual</t>
  </si>
  <si>
    <t>Revenues from Vehicles Tax, Modified Accrual</t>
  </si>
  <si>
    <t>Revenues from Marijuana Tax, Modified Accrual</t>
  </si>
  <si>
    <t>Revenues from Other Taxes, Modified Accrual</t>
  </si>
  <si>
    <t>Revenues from Taxes, Modified Accrual</t>
  </si>
  <si>
    <t>Allowance for Chargebacks, Modified Accrual</t>
  </si>
  <si>
    <t>Allowance for Refunds, Modified Accrual</t>
  </si>
  <si>
    <t>Tax-Related Revenues [Abstract]</t>
  </si>
  <si>
    <t>Tax Collection Fees, Modified Accrual</t>
  </si>
  <si>
    <t>Revenues from Community Wide Special Assessments, Modified Accrual</t>
  </si>
  <si>
    <t>Redemptions and Reconveyance, Modified Accrual</t>
  </si>
  <si>
    <t>Revenues from County Expense of Sale, Modified Accrual</t>
  </si>
  <si>
    <t>Commercial Forest Reserve, Modified Accrual</t>
  </si>
  <si>
    <t>Sub Marginal Land Act, Modified Accrual</t>
  </si>
  <si>
    <t>Revenues from Tax Reverted Property, Modified Accrual</t>
  </si>
  <si>
    <t>Payment in Lieu of Taxes, Modified Accrual</t>
  </si>
  <si>
    <t>Property Tax Administration Fees, Modified Accrual</t>
  </si>
  <si>
    <t>Tax Revenues and Tax-Related Revenues, Modified Accrual</t>
  </si>
  <si>
    <t>Special Assessments Revenues [Abstract]</t>
  </si>
  <si>
    <t>Revenues from Interest and Penalties on Special Assessments, Modified Accrual</t>
  </si>
  <si>
    <t>Revenues from Special Assessments, Modified Accrual</t>
  </si>
  <si>
    <t>Revenues from Business Licenses and Permits, Modified Accrual</t>
  </si>
  <si>
    <t>Revenues from Non Business Licenses and Permits, Modified Accrual</t>
  </si>
  <si>
    <t>Revenues from Cable Franchise Fees, Modified Accrual</t>
  </si>
  <si>
    <t>Revenues from Licenses and Permits and Franchise Fees, Modified Accrual</t>
  </si>
  <si>
    <t>Federal Grants, General Government, Modified Accrual</t>
  </si>
  <si>
    <t>Federal Grants, Public Safety, Modified Accrual</t>
  </si>
  <si>
    <t>Federal Grants, Sanitation, Modified Accrual</t>
  </si>
  <si>
    <t>Federal Grants, Health and Hospital, Modified Accrual</t>
  </si>
  <si>
    <t>Federal Grants, Welfare, Modified Accrual</t>
  </si>
  <si>
    <t>Federal Grants, Culture and Recreation, Modified Accrual</t>
  </si>
  <si>
    <t>Federal Grants, Community Development Block Grant, Modified Accrual</t>
  </si>
  <si>
    <t>Federal Capital Grants, Modified Accrual</t>
  </si>
  <si>
    <t>Grants, Contributions and Donations from Federal Governmental Entities, Modified Accrual</t>
  </si>
  <si>
    <t>State Grants, Public Safety, Modified Accrual</t>
  </si>
  <si>
    <t>State Grants, Drunk Driving Case Flow Assistance, Modified Accrual</t>
  </si>
  <si>
    <t>State Grants, Drug Case Information Management, Modified Accrual</t>
  </si>
  <si>
    <t>State Grants, Highway and Streets, Modified Accrual</t>
  </si>
  <si>
    <t>State Grants, Court Equity, Modified Accrual</t>
  </si>
  <si>
    <t>State Grants, Sanitation, Modified Accrual</t>
  </si>
  <si>
    <t>State Grants, Health, Modified Accrual</t>
  </si>
  <si>
    <t>State Grants, Welfare, Modified Accrual</t>
  </si>
  <si>
    <t>State Grants, Culture and Recreation Modified Accrual</t>
  </si>
  <si>
    <t>State Grants, Crime Victims Rights, Modified Accrual</t>
  </si>
  <si>
    <t>State Grants, Indigent Defense, Modified Accrual</t>
  </si>
  <si>
    <t>State Grants, State Revenue Sharing, Modified Accrual</t>
  </si>
  <si>
    <t>State Grants, Local Community Stabilization Share, Modified Accrual</t>
  </si>
  <si>
    <t>State Grants, Survey and Remonumentation, Modified Accrual</t>
  </si>
  <si>
    <t>State Grants, Special Election Reimbursement, Modified Accrual</t>
  </si>
  <si>
    <t>State Capital Grants, Modified Accrual</t>
  </si>
  <si>
    <t>Grants, Contributions and Donations from State Governmental Entities, Modified Accrual</t>
  </si>
  <si>
    <t>Contributions from Local Units, Modified Accrual</t>
  </si>
  <si>
    <t>Charges for Services, Court Related Charges, Modified Accrual</t>
  </si>
  <si>
    <t>Charges for Services, Fees, Modified Accrual</t>
  </si>
  <si>
    <t>Charges for Services, Court Filing Fees, Modified Accrual</t>
  </si>
  <si>
    <t>Charges for Services, Jury Demand Fees, Modified Accrual</t>
  </si>
  <si>
    <t>Charges for Services, Writ of Garnishment, Restitution, Attachment or Execution, Modified Accrual</t>
  </si>
  <si>
    <t>Charges for Services, Attorney Fee Reimbursement, Modified Accrual</t>
  </si>
  <si>
    <t>Charges for Services, Guardian Ad Litem Reimbursement, Modified Accrual</t>
  </si>
  <si>
    <t>Charges for Services, Probation Oversight Fee, Modified Accrual</t>
  </si>
  <si>
    <t>Charges for Services, Estate Inventory Fee, Modified Accrual</t>
  </si>
  <si>
    <t>Charges for Services, Friend of the Court Statutory Handling Fee, Modified Accrual</t>
  </si>
  <si>
    <t>Charges for Services, Friend of the Court Service Fee, Modified Accrual</t>
  </si>
  <si>
    <t>Charges for Services, Miscellaneous Court Costs and Fees, Modified Accrual</t>
  </si>
  <si>
    <t>Charges for Services, Services Rendered, Modified Accrual</t>
  </si>
  <si>
    <t>Charges for Services, Building Inspection Fees, Modified Accrual</t>
  </si>
  <si>
    <t>Charges for Services, Ambulance Transport Fees, Modified Accrual</t>
  </si>
  <si>
    <t>Charges for Services, Title Search Fee, Modified Accrual</t>
  </si>
  <si>
    <t>Charges for Services, Pre Forfeiture Mailing Notice Cost, Modified Accrual</t>
  </si>
  <si>
    <t>Charges for Services, Sales, Modified Accrual</t>
  </si>
  <si>
    <t>Charges for Services, Use and Admission Fees, Modified Accrual</t>
  </si>
  <si>
    <t>Charges for Services, Parking Fees, Modified Accrual</t>
  </si>
  <si>
    <t>Charges for Services and Sales, Modified Accrual</t>
  </si>
  <si>
    <t>Fines, Forfeitures and Penalties [Abstract]</t>
  </si>
  <si>
    <t>Revenues from Traffic Violations, Modified Accrual</t>
  </si>
  <si>
    <t>Revenues from Ordinance Fines and Costs, Modified Accrual</t>
  </si>
  <si>
    <t>Revenues from Statute Costs, Modified Accrual</t>
  </si>
  <si>
    <t>Revenues from Bond Forfeitures and Bond Costs, Modified Accrual</t>
  </si>
  <si>
    <t>Revenues from Fines and Forfeitures and Penalties, Modified Accrual</t>
  </si>
  <si>
    <t>Revenues from Dividends, Modified Accrual</t>
  </si>
  <si>
    <t>Revenues from Interest, Modified Accrual</t>
  </si>
  <si>
    <t>Revenues from Interest and Dividends, Modified Accrual</t>
  </si>
  <si>
    <t>Revenues from Use of Money and Property, Modified Accrual</t>
  </si>
  <si>
    <t>Revenues from Interest and Rents, Modified Accrual</t>
  </si>
  <si>
    <t>Investment Gains (Losses), Modified Accrual</t>
  </si>
  <si>
    <t>Lease Investment Income, Modified Accrual</t>
  </si>
  <si>
    <t>Investment Income and Rentals, Modified Accrual</t>
  </si>
  <si>
    <t>Revenues from Royalties, Modified Accrual</t>
  </si>
  <si>
    <t>Revenues from Rents, Modified Accrual</t>
  </si>
  <si>
    <t>Revenues from Rents and Royalties, Modified Accrual</t>
  </si>
  <si>
    <t>Revenues from Judicial [Abstract]</t>
  </si>
  <si>
    <t>Revenues from Circuit Court, Modified Accrual</t>
  </si>
  <si>
    <t>Revenues from District And Municipal Court, Modified Accrual</t>
  </si>
  <si>
    <t>Revenues from Judicial, Friend of the Court, Modified Accrual</t>
  </si>
  <si>
    <t>Revenues from Law Library, Modified Accrual</t>
  </si>
  <si>
    <t>Revenues from Probate Court, Modified Accrual</t>
  </si>
  <si>
    <t>Revenues from Probation, Modified Accrual</t>
  </si>
  <si>
    <t>Revenues from Judicial, Modified Accrual</t>
  </si>
  <si>
    <t>Revenues from Financial and Tax Administration [Abstract]</t>
  </si>
  <si>
    <t>Revenues from Clerk, Modified Accrual</t>
  </si>
  <si>
    <t>Revenues from Information Technology, Modified Accrual</t>
  </si>
  <si>
    <t>Revenues from Property Description, Modified Accrual</t>
  </si>
  <si>
    <t>Revenues from Treasurer, Modified Accrual</t>
  </si>
  <si>
    <t>Revenues from Delinquent Tax Property Sales, Modified Accrual</t>
  </si>
  <si>
    <t>Revenues from Financial and Tax Administration, Modified Accrual</t>
  </si>
  <si>
    <t>Revenues from Other General Government [Abstract]</t>
  </si>
  <si>
    <t>Revenues from Retirement Board, Modified Accrual</t>
  </si>
  <si>
    <t>Revenues from Building Authority, Modified Accrual</t>
  </si>
  <si>
    <t>Revenues from Other General Government, Modified Accrual</t>
  </si>
  <si>
    <t>Revenues from Public Works [Abstract]</t>
  </si>
  <si>
    <t>Revenues from Department of Public Works, Modified Accrual</t>
  </si>
  <si>
    <t>Revenues from Water and Sewer Systems, Modified Accrual</t>
  </si>
  <si>
    <t>Revenues from Airport Services, Modified Accrual</t>
  </si>
  <si>
    <t>Revenues from Transportation Services, Modified Accrual</t>
  </si>
  <si>
    <t>Revenues from Public Works Services, Modified Accrual</t>
  </si>
  <si>
    <t>Revenues from Health and Welfare [Abstract]</t>
  </si>
  <si>
    <t>Revenues from Health Department, Modified Accrual</t>
  </si>
  <si>
    <t>Revenues from Mosquito Control, Modified Accrual</t>
  </si>
  <si>
    <t>Revenues from State Institutions, Modified Accrual</t>
  </si>
  <si>
    <t>Revenues from Ambulance and Emergency Services, Modified Accrual</t>
  </si>
  <si>
    <t>Revenues from Child Care, Family Division of Circuit Court, Modified Accrual</t>
  </si>
  <si>
    <t>Revenues from Child Care, Department of Human Services, Modified Accrual</t>
  </si>
  <si>
    <t>Revenues from Department of Human Services, Modified Accrual</t>
  </si>
  <si>
    <t>Revenues from Agency on Aging, Modified Accrual</t>
  </si>
  <si>
    <t>Revenues from Health and Welfare, Modified Accrual</t>
  </si>
  <si>
    <t>Revenues from Public Safety [Abstract]</t>
  </si>
  <si>
    <t>Revenues from Public Safety, Police, Sheriff and Constable, Modified Accrual</t>
  </si>
  <si>
    <t>Revenues from Public Safety, Fire Department, Modified Accrual</t>
  </si>
  <si>
    <t>Revenues from Animal Shelter, Dog Warden, Modified Accrual</t>
  </si>
  <si>
    <t>Revenues from Public Safety Services, Modified Accrual</t>
  </si>
  <si>
    <t>Revenues from Community and Economic Development [Abstract]</t>
  </si>
  <si>
    <t>Revenues from Abstract Department, Modified Accrual</t>
  </si>
  <si>
    <t>Revenues from Community And Economic Development Services, Modified Accrual</t>
  </si>
  <si>
    <t>Revenues from Recreation and Culture [Abstract]</t>
  </si>
  <si>
    <t>Revenues from Parks and Recreation Department, Modified Accrual</t>
  </si>
  <si>
    <t>Revenues from Library, Modified Accrual</t>
  </si>
  <si>
    <t>Revenues from Recreation and Culture, Modified Accrual</t>
  </si>
  <si>
    <t>Other Revenues [Abstract]</t>
  </si>
  <si>
    <t>Grants, Contributions and Donations from Others, Modified Accrual</t>
  </si>
  <si>
    <t>Revenues from Grants and Entitlements Restricted for Specific Programs, Modified Accrual</t>
  </si>
  <si>
    <t>Revenues from Grants and Entitlements Not Restricted for Specific Programs, Modified Accrual</t>
  </si>
  <si>
    <t>Revenues from Shared Revenue, Modified Accrual</t>
  </si>
  <si>
    <t>Private Contributions and Donations, Modified Accrual</t>
  </si>
  <si>
    <t>Cash Over or Short, Modified Accrual</t>
  </si>
  <si>
    <t>Refunds and Rebates, Modified Accrual</t>
  </si>
  <si>
    <t>Reimbursements, Modified Accrual</t>
  </si>
  <si>
    <t>Contributions from Primary Government, Modified Accrual</t>
  </si>
  <si>
    <t>Contributions to Permanent Fund, Modified Accrual</t>
  </si>
  <si>
    <t>Changes in Fair Value of Investments, Modified Accrual</t>
  </si>
  <si>
    <t>Recovery of Cost Incurred, Modified Accrual</t>
  </si>
  <si>
    <t>Other Revenues, Modified Accrual</t>
  </si>
  <si>
    <t>Revenues, Modified Accrual</t>
  </si>
  <si>
    <t>TaxesNationalForestReserveModifiedAccrual</t>
  </si>
  <si>
    <t>RevenueFromCommercialFacilitiesTaxModifiedAccrual</t>
  </si>
  <si>
    <t>RevenueFromTrailerTaxModifiedAccrual</t>
  </si>
  <si>
    <t>RevenueFromAccomodationsTaxModifiedAccrual</t>
  </si>
  <si>
    <t>RevenueFromParkingOccupancyTaxModifiedAccrual</t>
  </si>
  <si>
    <t>RevenueFromMealsTaxModifiedAccrual</t>
  </si>
  <si>
    <t>RevenueFromIndustrialFacilitiesTaxModifiedAccrual</t>
  </si>
  <si>
    <t>RevenueFromIncomeTaxModifiedAccrual</t>
  </si>
  <si>
    <t>RevenueFromPropertyTaxModifiedAccrual</t>
  </si>
  <si>
    <t>RevenueFromCurrentPropertyTaxesExtraOrSpecialVotedModifiedAccrual</t>
  </si>
  <si>
    <t>RevenueFromCurrentPersonalPropertyTaxModifiedAccrual</t>
  </si>
  <si>
    <t>RevenueFromDelinquentPersonalPropertyTaxModifiedAccrual</t>
  </si>
  <si>
    <t>RevenueFromDelinquentRealPropertyTaxModifiedAccrual</t>
  </si>
  <si>
    <t>RevenueFromSalesTaxModifiedAccrual</t>
  </si>
  <si>
    <t>RevenueFromCityUtilityUsersTaxModifiedAccrual</t>
  </si>
  <si>
    <t>RevenueFromSalesAndUseTaxModifiedAccrual</t>
  </si>
  <si>
    <t>RevenueFromBusinessLicenseTaxModifiedAccrual</t>
  </si>
  <si>
    <t>RevenueFromPropertyTransferTaxModifiedAccrual</t>
  </si>
  <si>
    <t>RevenueFromDocumentsTransferTaxModifiedAccrual</t>
  </si>
  <si>
    <t>RevenueFromTransferStampsTaxModifiedAccrual</t>
  </si>
  <si>
    <t>RevenueFromVehiclesTaxModifiedAccrual</t>
  </si>
  <si>
    <t>RevenueFromMarijuanaTaxModifiedAccrual</t>
  </si>
  <si>
    <t>RevenueFromOtherTaxesModifiedAccrual</t>
  </si>
  <si>
    <t>RevenueFromTaxesModifiedAccrual</t>
  </si>
  <si>
    <t>AllowanceForChargebacksModifiedAccrual</t>
  </si>
  <si>
    <t>AllowanceForRefundsModifiedAccrual</t>
  </si>
  <si>
    <t>TaxRelatedRevenuesAbstract</t>
  </si>
  <si>
    <t>TaxCollectionFeesModifiedAccrual</t>
  </si>
  <si>
    <t>RevenueFromCommunityWideSpecialAssessmentsModifiedAccrual</t>
  </si>
  <si>
    <t>RedemptionsAndReconveyanceModifiedAccrual</t>
  </si>
  <si>
    <t>RevenueFromCountyExpenseOfSaleModifiedAccrual</t>
  </si>
  <si>
    <t>CommercialForestReserveModifiedAccrual</t>
  </si>
  <si>
    <t>SubMarginalLandActModifiedAccrual</t>
  </si>
  <si>
    <t>RevenueFromTaxRevertedPropertyModifiedAccrual</t>
  </si>
  <si>
    <t>PaymentInLieuOfTaxesModifiedAccrual</t>
  </si>
  <si>
    <t>PropertyTaxAdministrationFeesModifiedAccrual</t>
  </si>
  <si>
    <t>TaxRevenuesAndTaxRelatedRevenuesModifiedAccrual</t>
  </si>
  <si>
    <t>SpecialAssessmentsRevenuesAbstract</t>
  </si>
  <si>
    <t>RevenueFromInterestAndPenaltiesOnSpecialAssessmentsModifiedAccrual</t>
  </si>
  <si>
    <t>RevenueFromSpecialAssessmentsModifiedAccrual</t>
  </si>
  <si>
    <t>RevenueFromBusinessLicensesAndPermitsModifiedAccrual</t>
  </si>
  <si>
    <t>RevenueFromNonBusinessLicensesAndPermitsModifiedAccrual</t>
  </si>
  <si>
    <t>RevenueFromCableFranchiseFeesModifiedAccrual</t>
  </si>
  <si>
    <t>RevenueFromLicensesAndPermitsAndFranchiseFeesModifiedAccrual</t>
  </si>
  <si>
    <t>FederalAidGrantsAndContributionsGeneralGovernmentModifiedAccrual</t>
  </si>
  <si>
    <t>FederalAidGrantsAndContributionsPublicSafetyModifiedAccrual</t>
  </si>
  <si>
    <t>FederalAidGrantsAndContributionsSanitationModifiedAccrual</t>
  </si>
  <si>
    <t>FederalAidGrantsAndContributionsHealthAndHospitalModifiedAccrual</t>
  </si>
  <si>
    <t>FederalAidGrantsAndContributionsWelfareModifiedAccrual</t>
  </si>
  <si>
    <t>FederalAidGrantsAndContributionsCultureAndRecreationModifiedAccrual</t>
  </si>
  <si>
    <t>FederalAidGrantsAndContributionsCDBGModifiedAccrual</t>
  </si>
  <si>
    <t>FederalCapitalGrantsModifiedAccrual</t>
  </si>
  <si>
    <t>GrantsContributionsAndDonationsFromFederalGovernmentalEntitiesModifiedAccrual</t>
  </si>
  <si>
    <t>IntergovernmentalRevenueFromStatePublicSafetyModifiedAccrual</t>
  </si>
  <si>
    <t>IntergovernmentalRevenueFromStateDrunkDrivingCaseFlowAssistanceModifiedAccrual</t>
  </si>
  <si>
    <t>IntergovernmentalRevenueFromStateDrugCaseInformationManagementModifiedAccrual</t>
  </si>
  <si>
    <t>IntergovernmentalRevenueFromStateStreetsAndHighwaysModifiedAccrual</t>
  </si>
  <si>
    <t>IntergovernmentalRevenueFromStateCourtOfEquityModifiedAccrual</t>
  </si>
  <si>
    <t>IntergovernmentalRevenueFromStateSanitationModifiedAccrual</t>
  </si>
  <si>
    <t>IntergovernmentalRevenueFromStateHealthAndHospitalsModifiedAccrual</t>
  </si>
  <si>
    <t>IntergovernmentalRevenueFromStateWelfareModifiedAccrual</t>
  </si>
  <si>
    <t>IntergovernmentalRevenueFromStateCultureAndRecreationModifiedAccrual</t>
  </si>
  <si>
    <t>IntergovernmentalRevenueFromStateCrimeVictimsRightsModifiedAccrual</t>
  </si>
  <si>
    <t>IntergovernmentalRevenueFromStateIndigentDefenseModifiedAccrual</t>
  </si>
  <si>
    <t>IntergovernmentalRevenueFromStateStateRevenueSharingModifiedAccrual</t>
  </si>
  <si>
    <t>StateGrantsLocalCommunityStabilizationShareModifiedAccrual</t>
  </si>
  <si>
    <t>IntergovernmentalRevenueFromStateSurveyAndRemonumentationModifiedAccrual</t>
  </si>
  <si>
    <t>IntergovernmentalRevenueFromStateSpecialElectionReimbursementModifiedAccrual</t>
  </si>
  <si>
    <t>StateCapitalGrantsModifiedAccrual</t>
  </si>
  <si>
    <t>GrantsContributionsAndDonationsFromStateGovernmentalEntitiesModifiedAccrual</t>
  </si>
  <si>
    <t>ContributionsFromLocalUnitsModifiedAccrual</t>
  </si>
  <si>
    <t>CourtRelatedChargesModifiedAccrual</t>
  </si>
  <si>
    <t>FeesModifiedAccrual</t>
  </si>
  <si>
    <t>CourtFilingFeesModifiedAccrual</t>
  </si>
  <si>
    <t>JuryDemandFeesModifiedAccrual</t>
  </si>
  <si>
    <t>WritOfGarnishmentRestitutionAttachmentOrExecutionModifiedAccrual</t>
  </si>
  <si>
    <t>AttorneyFeeReimbursementModifiedAccrual</t>
  </si>
  <si>
    <t>GuardianAdLitemReimbursementModifiedAccrual</t>
  </si>
  <si>
    <t>ProbationOversightFeeModifiedAccrual</t>
  </si>
  <si>
    <t>EstateInventoryFeeModifiedAccrual</t>
  </si>
  <si>
    <t>FriendOfTheCourtStatutoryHandlingFeeModifiedAccrual</t>
  </si>
  <si>
    <t>FriendOfTheCourtServiceFeeModifiedAccrual</t>
  </si>
  <si>
    <t>MiscellaneousCourtCostsAndFeesModifiedAccrual</t>
  </si>
  <si>
    <t>ServicesRenderedModifiedAccrual</t>
  </si>
  <si>
    <t>BuildingInspectionFeesModifiedAccrual</t>
  </si>
  <si>
    <t>AmbulanceTransportFeesModifiedAccrual</t>
  </si>
  <si>
    <t>TitleSearchFeeModifiedAccrual</t>
  </si>
  <si>
    <t>PreForfeitureMailingNoticeCostModifiedAccrual</t>
  </si>
  <si>
    <t>SalesModifiedAccrual</t>
  </si>
  <si>
    <t>UseAndAdmissionFeesModifiedAccrual</t>
  </si>
  <si>
    <t>ParkingFeesModifiedAccrual</t>
  </si>
  <si>
    <t>ChargesForServicesAndSalesModifiedAccrual</t>
  </si>
  <si>
    <t>FinesForfeituresAndPenaltiesAbstract</t>
  </si>
  <si>
    <t>RevenueFromFinesAndForfeituresTrafficViolationsModifiedAccrual</t>
  </si>
  <si>
    <t>RevenueFromFinesAndForfeituresOrdinanceFinesAndCostsModifiedAccrual</t>
  </si>
  <si>
    <t>RevenueFromFinesAndForfeituresStatuteCostsModifiedAccrual</t>
  </si>
  <si>
    <t>RevenueFromFinesAndForfeituresBondForfeituresAndBondCostsModifiedAccrual</t>
  </si>
  <si>
    <t>RevenueFromFinesAndForfeituresAndPenaltiesModifiedAccrual</t>
  </si>
  <si>
    <t>InvestmentIncomeAndRentalsAbstract</t>
  </si>
  <si>
    <t>RevenuesFromDividendsModifiedAccrual</t>
  </si>
  <si>
    <t>RevenuesFromInterestModifiedAccrual</t>
  </si>
  <si>
    <t>RevenueFromInterestAndDividendsModifiedAccrual</t>
  </si>
  <si>
    <t>RevenueFromUseOfMoneyAndPropertyModifiedAccrual</t>
  </si>
  <si>
    <t>RevenueFromInterestAndRentsModifiedAccrual</t>
  </si>
  <si>
    <t>InvestmentGainsLossesModifiedAccrual</t>
  </si>
  <si>
    <t>LeaseInvestmentIncomeModifiedAccrual</t>
  </si>
  <si>
    <t>InvestmentIncomeAndRentalsModifiedAccrual</t>
  </si>
  <si>
    <t>RevenuesFromRoyaltiesModifiedAccrual</t>
  </si>
  <si>
    <t>RevenueFromRentsModifiedAccrual</t>
  </si>
  <si>
    <t>RevenueFromRentsAndRoyaltiesModifiedAccrual</t>
  </si>
  <si>
    <t>RevenuesFromJudicialAbstract</t>
  </si>
  <si>
    <t>RevenuesFromJudicialCircuitCourtModifiedAccrual</t>
  </si>
  <si>
    <t>RevenuesFromJudicialDistrictAndMunicipalCourtModifiedAccrual</t>
  </si>
  <si>
    <t>RevenuesFromJudicialFriendOfTheCourtModifiedAccrual</t>
  </si>
  <si>
    <t>RevenuesFromJudicialLawLibraryModifiedAccrual</t>
  </si>
  <si>
    <t>RevenuesFromJudicialProbateCourtModifiedAccrual</t>
  </si>
  <si>
    <t>RevenuesFromJudicialProbationModifiedAccrual</t>
  </si>
  <si>
    <t>RevenuesFromJudicialActivitiesModifiedAccrual</t>
  </si>
  <si>
    <t>RevenuesFromFinancialAndTaxAdministrationAbstract</t>
  </si>
  <si>
    <t>RevenuesFromFinancialAndTaxAdministrationClerkModifiedAccrual</t>
  </si>
  <si>
    <t>RevenuesFromFinancialAndTaxAdministrationInformationTechnologyModifiedAccrual</t>
  </si>
  <si>
    <t>RevenuesFromFinancialAndTaxAdministrationPropertyDescriptionModifiedAccrual</t>
  </si>
  <si>
    <t>RevenuesFromFinancialAndTaxAdministrationTreasurerModifiedAccrual</t>
  </si>
  <si>
    <t>RevenuesFromFinancialAndTaxAdministrationDelinquentTaxPropertySalesModifiedAccrual</t>
  </si>
  <si>
    <t>RevenuesFromFinancialAndTaxAdministrationModifiedAccrual</t>
  </si>
  <si>
    <t>RevenuesFromOtherGeneralGovernmentAbstract</t>
  </si>
  <si>
    <t>RevenuesFromOtherGeneralGovernmentRetirementBoardModifiedAccrual</t>
  </si>
  <si>
    <t>RevenuesFromOtherGeneralGovernmentBuildingAuthorityModifiedAccrual</t>
  </si>
  <si>
    <t>RevenuesFromOtherGeneralGovernmentModifiedAccrual</t>
  </si>
  <si>
    <t>RevenuesFromPublicWorksAbstract</t>
  </si>
  <si>
    <t>RevenuesFromDepartmentOfPublicWorksModifiedAccrual</t>
  </si>
  <si>
    <t>RevenuesFromPublicWorksWaterAndSewerSystemsModifiedAccrual</t>
  </si>
  <si>
    <t>RevenuesFromPublicWorksAirportServicesModifiedAccrual</t>
  </si>
  <si>
    <t>RevenuesFromPublicWorksTransportationServicesModifiedAccrual</t>
  </si>
  <si>
    <t>RevenuesFromPublicWorksServicesModifiedAccrual</t>
  </si>
  <si>
    <t>RevenuesFromHealthAndWelfareAbstract</t>
  </si>
  <si>
    <t>RevenuesFromHealthAndWelfareHealthDepartmentModifiedAccrual</t>
  </si>
  <si>
    <t>RevenuesFromHealthAndWelfareMosquitoControlModifiedAccrual</t>
  </si>
  <si>
    <t>RevenuesFromStateInstitutionsModifiedAccrual</t>
  </si>
  <si>
    <t>RevenuesForAmbulanceAndEmergencyModifiedAccrual</t>
  </si>
  <si>
    <t>RevenuesFromHealthAndWelfareChildCareFamilyDivisionOfCircuitCourtModifiedAccrual</t>
  </si>
  <si>
    <t>RevenuesFromHealthAndWelfareChildCareDepartmentOfHumanServicesModifiedAccrual</t>
  </si>
  <si>
    <t>RevenueFromHealthAndWelfareDepartmentOfHumanServicesModifiedAccrual</t>
  </si>
  <si>
    <t>RevenueFromHealthAndWelfareAgencyOnAgingModifiedAccrual</t>
  </si>
  <si>
    <t>RevenuesFromHealthAndWelfareModifiedAccrual</t>
  </si>
  <si>
    <t>RevenuesFromPublicSafetyAbstract</t>
  </si>
  <si>
    <t>RevenueFromPublicSafetyPoliceSheriffAndConstableModifiedAccrual</t>
  </si>
  <si>
    <t>RevenuesFromPublicSafetyFireDepartmentModifiedAccrual</t>
  </si>
  <si>
    <t>RevenuesFromPublicSafetyAnimalShelterDogWardenModifiedAccrual</t>
  </si>
  <si>
    <t>RevenuesFromPublicSafetyServicesModifiedAccrual</t>
  </si>
  <si>
    <t>RevenuesFromCommunityAndEconomicDevelopmentAbstract</t>
  </si>
  <si>
    <t>RevenuesFromCommunityEconomicDevelopmentAbstractDepartmentModifiedAccrual</t>
  </si>
  <si>
    <t>RevenuesFromCommunityAndEconomicDevelopmentServicesModifiedAccrual</t>
  </si>
  <si>
    <t>RevenuesFromRecreationAndCultureAbstract</t>
  </si>
  <si>
    <t>RevenuesFromRecreationAndCultureParksAndRecreationDepartmentModifiedAccrual</t>
  </si>
  <si>
    <t>RevenuesFromRecreationAndCultureLibraryModifiedAccrual</t>
  </si>
  <si>
    <t>RevenuesFromRecreationAndCultureModifiedAccrual</t>
  </si>
  <si>
    <t>OtherRevenuesAbstract</t>
  </si>
  <si>
    <t>GrantsContributionsAndDonationsFromOthersModifiedAccrual</t>
  </si>
  <si>
    <t>RevenueFromGrantsAndEntitlementsRestrictedForSpecificProgramsModifiedAccrual</t>
  </si>
  <si>
    <t>RevenueFromGrantsAndEntitlementsNotRestrictedForSpecificProgramsModifiedAccrual</t>
  </si>
  <si>
    <t>RevenueFromSharedRevenueModifiedAccrual</t>
  </si>
  <si>
    <t>PublicAndPrivateContributionsModifiedAccrual</t>
  </si>
  <si>
    <t>CashOverOrShortModifiedAccrual</t>
  </si>
  <si>
    <t>RefundsAndRebatesModifiedAccrual</t>
  </si>
  <si>
    <t>ReimbursementsModifiedAccrual</t>
  </si>
  <si>
    <t>ContributionsFromPrimaryGovernmentModifiedAccrual</t>
  </si>
  <si>
    <t>ContributionsToPermanentFundModifiedAccrual</t>
  </si>
  <si>
    <t>ChangesInFairValueOfInvestmentsModifiedAccrual</t>
  </si>
  <si>
    <t>RecoveryOfCostIncurredModifiedAccrual</t>
  </si>
  <si>
    <t>OtherRevenuesModifiedAccrual</t>
  </si>
  <si>
    <t>RevenuesModifiedAccrual</t>
  </si>
  <si>
    <t>Expenditures for General Government [Abstract]</t>
  </si>
  <si>
    <t>Expenditures for General Government Services, Administration, Modified Accrual</t>
  </si>
  <si>
    <t>Expenditures for Legislative [Abstract]</t>
  </si>
  <si>
    <t>Expenditures for Governing Body, Modified Accrual</t>
  </si>
  <si>
    <t>Expenditures for Legislative Committee, Modified Accrual</t>
  </si>
  <si>
    <t>Expenditures for Legislative, Modified Accrual</t>
  </si>
  <si>
    <t>Expenditures for Chief Executive [Abstract]</t>
  </si>
  <si>
    <t>Expenditures for Chief Executive, Modified Accrual</t>
  </si>
  <si>
    <t>Expenditures for Chief Executive, Administrator, Manager, Superintendent, Controller, Modified Accrual</t>
  </si>
  <si>
    <t>Expenses for Chief Executive, Organization Unit</t>
  </si>
  <si>
    <t>Expenditures for Financial and Tax Administration [Abstract]</t>
  </si>
  <si>
    <t>Expenditures for Accounting Department, Modified Accrual</t>
  </si>
  <si>
    <t>Expenditures for Budget Department, Director, Modified Accrual</t>
  </si>
  <si>
    <t>Expenditures for Clerk, Modified Accrual</t>
  </si>
  <si>
    <t>Expenditures for Internal Audit, External Audit, Board of Auditors, Modified Accrual</t>
  </si>
  <si>
    <t>Expenditures for Information Technology, Modified Accrual</t>
  </si>
  <si>
    <t>Expenditures for Purchasing, Modified Accrual</t>
  </si>
  <si>
    <t>Expenditures for Property Description, Modified Accrual</t>
  </si>
  <si>
    <t>Expenditures for County Survey and Remonumentation, Modified Accrual</t>
  </si>
  <si>
    <t>Expenditures for Board of Review, Modified Accrual</t>
  </si>
  <si>
    <t>Expenditures for Treasurer, Modified Accrual</t>
  </si>
  <si>
    <t>Expenditures for Delinquent Tax Property Sales, Modified Accrual</t>
  </si>
  <si>
    <t>Expenditures for Equalization Department, Modified Accrual</t>
  </si>
  <si>
    <t>Expenditures for Financial and Tax Administration, Modified Accrual</t>
  </si>
  <si>
    <t>Expenditures for Other General Government [Abstract]</t>
  </si>
  <si>
    <t>Expenditures for Elections, Modified Accrual</t>
  </si>
  <si>
    <t>Expenditures for Building and Grounds, Modified Accrual</t>
  </si>
  <si>
    <t>Expenditures for Attorney, Corporation Counsel, Modified Accrual</t>
  </si>
  <si>
    <t>Expenditures for Civil Service, Merit System, Modified Accrual</t>
  </si>
  <si>
    <t>Expenditures for Human Resources Department, Modified Accrual</t>
  </si>
  <si>
    <t>Expenditures for Building Authority, Modified Accrual</t>
  </si>
  <si>
    <t>Expenditures for Retirement Board, Modified Accrual</t>
  </si>
  <si>
    <t>Expenditures for General Government Services, Other, Modified Accrual</t>
  </si>
  <si>
    <t>Expenditures for General Government Services, Modified Accrual</t>
  </si>
  <si>
    <t>Expenditures for Judicial [Abstract]</t>
  </si>
  <si>
    <t>Expenditures for Trial Court, Modified Accrual</t>
  </si>
  <si>
    <t>Expenditures for Circuit Court, Modified Accrual</t>
  </si>
  <si>
    <t>Expenditures for District And Municipal Court, Modified Accrual</t>
  </si>
  <si>
    <t>Expenditures for Friend of the Court, Modified Accrual</t>
  </si>
  <si>
    <t>Expenditures for Friend of the Court Cooperative Reimbursement Program, Modified Accrual</t>
  </si>
  <si>
    <t>Expenditures for Law Library, Modified Accrual</t>
  </si>
  <si>
    <t>Expenditures for Probate Court, Modified Accrual</t>
  </si>
  <si>
    <t>Expenditures for Probation, Modified Accrual</t>
  </si>
  <si>
    <t>Expenditures for Prosecuting Attorney, Modified Accrual</t>
  </si>
  <si>
    <t>Expenditures for Grand Jury, Modified Accrual</t>
  </si>
  <si>
    <t>Expenditures for Family Counseling Services, Modified Accrual</t>
  </si>
  <si>
    <t>Expenditures for Judicial Activities, Modified Accrual</t>
  </si>
  <si>
    <t>Expenditures for Public Safety [Abstract]</t>
  </si>
  <si>
    <t>Expenditures for Police, Sheriff and Constable, Modified Accrual</t>
  </si>
  <si>
    <t>Expenditures for Administration, Modified Accrual</t>
  </si>
  <si>
    <t>Expenditures for Crime Control and Investigation, Modified Accrual</t>
  </si>
  <si>
    <t>Expenditures for Traffic and Safety Program, Modified Accrual</t>
  </si>
  <si>
    <t>Expenditures for Training, Modified Accrual</t>
  </si>
  <si>
    <t>Expenditures for Communications, Dispatch, Modified Accrual</t>
  </si>
  <si>
    <t>Expenditures for Liquor Law Enforcement, Modified Accrual</t>
  </si>
  <si>
    <t>Expenditures for Marine Law Enforcement, Modified Accrual</t>
  </si>
  <si>
    <t>Expenditures for Snowmobile Law Enforcement, Modified Accrual</t>
  </si>
  <si>
    <t>Expenditures for Fire Department [Abstract]</t>
  </si>
  <si>
    <t>Expenditures for Fire Department Administration, Modified Accrual</t>
  </si>
  <si>
    <t>Expenditures for Fire Fighting, Modified Accrual</t>
  </si>
  <si>
    <t>Expenditures for Fire Prevention, Modified Accrual</t>
  </si>
  <si>
    <t>Expenditures for Fire Training, Modified Accrual</t>
  </si>
  <si>
    <t>Expenditures for Fire Department Communication, Modified Accrual</t>
  </si>
  <si>
    <t>Expenditures for Fire Department, Modified Accrual</t>
  </si>
  <si>
    <t>Expenditures for Combined Public Safety Department, Modified Accrual</t>
  </si>
  <si>
    <t>Expenditures for Corrections Jail, Modified Accrual</t>
  </si>
  <si>
    <t>Expenditures for Juvenile Correctional Institute, Modified Accrual</t>
  </si>
  <si>
    <t>Expenditures for Corrections, Training, Modified Accrual</t>
  </si>
  <si>
    <t>Expenditures for Parole, Modified Accrual</t>
  </si>
  <si>
    <t>Expenditures for Building Inspections, Modified Accrual</t>
  </si>
  <si>
    <t>Expenditures for Emergency Management, Homeland Security, Modified Accrual</t>
  </si>
  <si>
    <t>Expenditures for Water Safety Council, Modified Accrual</t>
  </si>
  <si>
    <t>Expenditures for Animal Shelter, Dog Warden, Modified Accrual</t>
  </si>
  <si>
    <t>Expenditures for Security of Persons and Property Services, Modified Accrual</t>
  </si>
  <si>
    <t>Expenditures for Public Safety Services, Modified Accrual</t>
  </si>
  <si>
    <t>Expenditures for Public Works [Abstract]</t>
  </si>
  <si>
    <t>Expenditures for Infrastructure, Modified Accrual</t>
  </si>
  <si>
    <t>Expenditures for Department of Public Works, Modified Accrual</t>
  </si>
  <si>
    <t>Expenditures for Drain Commissioner, Water Resource Commissioner, Modified Accrual</t>
  </si>
  <si>
    <t>Expenditures for Sidewalks, Modified Accrual</t>
  </si>
  <si>
    <t>Expenditures for Drains, Public Benefit, Modified Accrual</t>
  </si>
  <si>
    <t>Expenditures for Roads, Streets, Bridges, Modified Accrual</t>
  </si>
  <si>
    <t>Expenditures for Engineering and Engineering, Modified Accrual</t>
  </si>
  <si>
    <t>Expenditures for Street Lighting, Modified Accrual</t>
  </si>
  <si>
    <t>Expenditures for Road Commission, Street Department, Modified Accrual</t>
  </si>
  <si>
    <t>Expenditures for Sanitation Department, Modified Accrual</t>
  </si>
  <si>
    <t>Expenditures for Street Cleaning, Modified Accrual</t>
  </si>
  <si>
    <t>Expenditures for Sanitary Landfill, Modified Accrual</t>
  </si>
  <si>
    <t>Expenditures for Sewage Disposal, Modified Accrual</t>
  </si>
  <si>
    <t>Expenditures for Rubbish Collection, Disposal, Modified Accrual</t>
  </si>
  <si>
    <t>Expenditures for Water and Sewer Systems, Modified Accrual</t>
  </si>
  <si>
    <t>Expenditures for Cemetery, Modified Accrual</t>
  </si>
  <si>
    <t>Expenditures for Soil Conservation, Modified Accrual</t>
  </si>
  <si>
    <t>Expenditures for Watershed Council, Modified Accrual</t>
  </si>
  <si>
    <t>Expenditures for Lake Improvements, Modified Accrual</t>
  </si>
  <si>
    <t>Expenditures for Sanitary Sewer Services, Modified Accrual</t>
  </si>
  <si>
    <t>Expenditures for Storm Sewer Services, Modified Accrual</t>
  </si>
  <si>
    <t>Expenditures for Electricity and Power Services, Modified Accrual</t>
  </si>
  <si>
    <t>Expenditures for Airport Services, Modified Accrual</t>
  </si>
  <si>
    <t>Expenditures for Transportation Services, Modified Accrual</t>
  </si>
  <si>
    <t>Expenditures for Harbor, Marina, Modified Accrual</t>
  </si>
  <si>
    <t>Expenditures for Public Works Services, Modified Accrual</t>
  </si>
  <si>
    <t>Expenditures for Health and Welfare [Abstract]</t>
  </si>
  <si>
    <t>Expenditures for Health Department, Modified Accrual</t>
  </si>
  <si>
    <t>Expenditures for Contagious Diseases, Modified Accrual</t>
  </si>
  <si>
    <t>Expenditures for Health Board, Modified Accrual</t>
  </si>
  <si>
    <t>Expenditures for Health Clinics, Modified Accrual</t>
  </si>
  <si>
    <t>Expenditures for Mosquito Control, Modified Accrual</t>
  </si>
  <si>
    <t>Expenditures for Pollution Control, Modified Accrual</t>
  </si>
  <si>
    <t>Expenditures for Alcoholism and Substance Abuse, Modified Accrual</t>
  </si>
  <si>
    <t>Expenditures for Hospital, Modified Accrual</t>
  </si>
  <si>
    <t>Expenditures for Medical Examiner, Modified Accrual</t>
  </si>
  <si>
    <t>Expenditures for Mental Health, Modified Accrual</t>
  </si>
  <si>
    <t>Expenditures for State Institutions, Modified Accrual</t>
  </si>
  <si>
    <t>Expenditures for Emergency Services and Ambulance, Modified Accrual</t>
  </si>
  <si>
    <t>Expenditures for Child Care, Family Division of Circuit Court, Modified Accrual</t>
  </si>
  <si>
    <t>Expenditures for Child Care, Department of Human Services, Modified Accrual</t>
  </si>
  <si>
    <t>Expenditures for Department of Human Services, Modified Accrual</t>
  </si>
  <si>
    <t>Expenditures for Medical Care Facility, Modified Accrual</t>
  </si>
  <si>
    <t>Expenditures for Agency on Aging, Modified Accrual</t>
  </si>
  <si>
    <t>Expenditures for Veterans Burials, Modified Accrual</t>
  </si>
  <si>
    <t>Expenditures for Veterans Counselor, Modified Accrual</t>
  </si>
  <si>
    <t>Expenditures for Veterans Trust Board, Modified Accrual</t>
  </si>
  <si>
    <t>Expenditures for Veterans Relief, Modified Accrual</t>
  </si>
  <si>
    <t>Expenditures for Redevelopment And Housing, Modified Accrual</t>
  </si>
  <si>
    <t>Expenditures for Public Housing, Modified Accrual</t>
  </si>
  <si>
    <t>Expenditures for Community Action Program, Modified Accrual</t>
  </si>
  <si>
    <t>Expenditures for Community Development Block Grant, Modified Accrual</t>
  </si>
  <si>
    <t>Expenditures for Health and Welfare, Modified Accrual</t>
  </si>
  <si>
    <t>Expenditures for Public Health and Sanitation Services, Modified Accrual</t>
  </si>
  <si>
    <t>Expenditures for Community and Economic Development [Abstract]</t>
  </si>
  <si>
    <t>Expenditures for Planning, Modified Accrual</t>
  </si>
  <si>
    <t>Expenditures for Zoning Modified Accrual</t>
  </si>
  <si>
    <t>Expenditures for Cooperative Extension, Modified Accrual</t>
  </si>
  <si>
    <t>Expenditures for Register of Deeds, Modified Accrual</t>
  </si>
  <si>
    <t>Expenditures for Abstract Department, Modified Accrual</t>
  </si>
  <si>
    <t>Expenditures for Surveyor, Modified Accrual</t>
  </si>
  <si>
    <t>Expenditures for Economic Development, Modified Accrual</t>
  </si>
  <si>
    <t>Expenditures for Home Demolition, Modified Accrual</t>
  </si>
  <si>
    <t>Expenditures for Home Renovation, Modified Accrual</t>
  </si>
  <si>
    <t>Expenditures for Blight Removal, Modified Accrual</t>
  </si>
  <si>
    <t>Expenditures for Other Development Services, Modified Accrual</t>
  </si>
  <si>
    <t>Expenditures for Community Services, Modified Accrual</t>
  </si>
  <si>
    <t>Expenditures for Community And Economic Development Services, Modified Accrual</t>
  </si>
  <si>
    <t>Expenditures for Recreation and Culture [Abstract]</t>
  </si>
  <si>
    <t>Expenditures for Parks and Recreation Department, Modified Accrual</t>
  </si>
  <si>
    <t>Expenditures for Parks Administration, Modified Accrual</t>
  </si>
  <si>
    <t>Expenditures for Parks Facilities, Modified Accrual</t>
  </si>
  <si>
    <t>Expenditures for Parks Supervision, Modified Accrual</t>
  </si>
  <si>
    <t>Expenditures for Parks Policing, Modified Accrual</t>
  </si>
  <si>
    <t>Expenditures for Parks Lighting, Modified Accrual</t>
  </si>
  <si>
    <t>Expenditures for Parks Maintenance, Modified Accrual</t>
  </si>
  <si>
    <t>Expenditures for Library, Modified Accrual</t>
  </si>
  <si>
    <t>Expenditures for Library Board, Modified Accrual</t>
  </si>
  <si>
    <t>Expenditures for Historical Society, Commission or Program, Modified Accrual</t>
  </si>
  <si>
    <t>Expenditures for Museum, Modified Accrual</t>
  </si>
  <si>
    <t>Expenditures for Cultural Activities, Modified Accrual</t>
  </si>
  <si>
    <t>Expenditures for Auditorium, Civic Center, Modified Accrual</t>
  </si>
  <si>
    <t>Expenditures for Convention Center Services, Modified Accrual</t>
  </si>
  <si>
    <t>Expenditures for Conservation Services, Modified Accrual</t>
  </si>
  <si>
    <t>Expenditures for Conservation, Recreation, Parks and Cultural Services, Modified Accrual</t>
  </si>
  <si>
    <t>Expenditures for Recreation and Culture, Modified Accrual</t>
  </si>
  <si>
    <t>Expenditures for Other [Abstract]</t>
  </si>
  <si>
    <t>Cost of Issue of Bonds and Securities, Modified Accrual</t>
  </si>
  <si>
    <t>Expenditures for Public Schools Services, Modified Accrual</t>
  </si>
  <si>
    <t>Expenditures for Public Ways and Facilities Services, Modified Accrual</t>
  </si>
  <si>
    <t>Expenditures for Public Assistance Services, Modified Accrual</t>
  </si>
  <si>
    <t>Expenditures for Professional and Contractual Services, Modified Accrual</t>
  </si>
  <si>
    <t>Expenditures for Communications, Modified Accrual</t>
  </si>
  <si>
    <t>Expenditures for Community Promotion, Modified Accrual</t>
  </si>
  <si>
    <t>Expenditures for Repairs, Modified Accrual</t>
  </si>
  <si>
    <t>Expenditures for Refunds and Rebates, Modified Accrual</t>
  </si>
  <si>
    <t>Expenditures for Facilities Maintenance, Modified Accrual</t>
  </si>
  <si>
    <t>Expenditures for Project Costs, Modified Accrual</t>
  </si>
  <si>
    <t>Expenditures for Utilities, Modified Accrual</t>
  </si>
  <si>
    <t>Expenditures for Printing and Publishing, Modified Accrual</t>
  </si>
  <si>
    <t>Expenditures for Rentals, Modified Accrual</t>
  </si>
  <si>
    <t>Expenditures for Other Welfare Services, Modified Accrual</t>
  </si>
  <si>
    <t>Expenditures for Retirement Benefits to Retirees, Modified Accrual</t>
  </si>
  <si>
    <t>Expenditures for State Trunkline Overhead, Modified Accrual</t>
  </si>
  <si>
    <t>Expenditures for Contributions to Other Governments, Modified Accrual</t>
  </si>
  <si>
    <t>Expenditures for Health Services, Modified Accrual</t>
  </si>
  <si>
    <t>Expenditures for Hospitalization, Modified Accrual</t>
  </si>
  <si>
    <t>Expenditures for Education Services, Modified Accrual</t>
  </si>
  <si>
    <t>Expenditures for Garage Services, Modified Accrual</t>
  </si>
  <si>
    <t>Expenditures for Jail Stores Commissary Services, Modified Accrual</t>
  </si>
  <si>
    <t>Expenditures for Contingency Services, Modified Accrual</t>
  </si>
  <si>
    <t>Expenditures for Inter Governmental Activities, Modified Accrual</t>
  </si>
  <si>
    <t>Expenditures for Capital Outlay, Modified Accrual</t>
  </si>
  <si>
    <t>Debt Service, Principal, Modified Accrual</t>
  </si>
  <si>
    <t>Debt Service, Interest and Other Charges, Modified Accrual</t>
  </si>
  <si>
    <t>Debt Service, Modified Accrual</t>
  </si>
  <si>
    <t>Depreciation Expense, Modified Accrual</t>
  </si>
  <si>
    <t>Depreciation, Depletion and Amortization Expense, Modified Accrual</t>
  </si>
  <si>
    <t>Other Expenditures, Modified Accrual</t>
  </si>
  <si>
    <t>Expenditures, Modified Accrual</t>
  </si>
  <si>
    <t>ExpendituresForGeneralGovernmentAbstract</t>
  </si>
  <si>
    <t>ExpendituresForGeneralGovernmentServicesAdministrationModifiedAccrual</t>
  </si>
  <si>
    <t>ExpendituresForLegislativeAbstract</t>
  </si>
  <si>
    <t>ExpendituresForLegislativeGoverningBodyModifiedAccrual</t>
  </si>
  <si>
    <t>ExpendituresForLegislativeCommitteeModifiedAccrual</t>
  </si>
  <si>
    <t>ExpendituresForGeneralGovernmentServicesLegislativeAndExecutiveModifiedAccrual</t>
  </si>
  <si>
    <t>ExpendituresForChiefExecutiveAbstract</t>
  </si>
  <si>
    <t>ExpendituresForGeneralGovernmentServicesChiefExecutiveModifiedAccrual</t>
  </si>
  <si>
    <t>ExpendituresForChiefExecutiveAdministratorManagerSuperintendentControllerModifiedAccrual</t>
  </si>
  <si>
    <t>ExpensesForChiefExecutiveOrganizationUnit</t>
  </si>
  <si>
    <t>ExpendituresForFinancialAndTaxAdministrationAbstract</t>
  </si>
  <si>
    <t>ExpendituresForFinancialAndTaxAdministrationAccountingDepartmentModifiedAccrual</t>
  </si>
  <si>
    <t>ExpendituresForFinancialAndTaxAdministrationBudgetDepartmentDirectorModifiedAccrual</t>
  </si>
  <si>
    <t>ExpendituresForClerkModifiedAccrual</t>
  </si>
  <si>
    <t>ExpendituresForFinancialAndTaxAdministrationInternalAuditExternalAuditBoardOfAuditorsModifiedAccrual</t>
  </si>
  <si>
    <t>ExpendituresForFinancialAndTaxAdministrationInformationTechnologyModifiedAccrual</t>
  </si>
  <si>
    <t>ExpendituresForFinancialAndTaxAdministrationPurchasingModifiedAccrual</t>
  </si>
  <si>
    <t>ExpendituresForFinancialAndTaxAdministrationPropertyDescriptionModifiedAccrual</t>
  </si>
  <si>
    <t>ExpendituresForFinancialAndTaxAdministrationCountySurveyAndRemonumentationModifiedAccrual</t>
  </si>
  <si>
    <t>ExpendituresForFinancialAndTaxAdministrationBoardOfReviewModifiedAccrual</t>
  </si>
  <si>
    <t>ExpendituresForGeneralGovernmentServicesTreasurerModifiedAccrual</t>
  </si>
  <si>
    <t>ExpendituresForFinancialAndTaxAdministrationDelinquentTaxPropertySalesModifiedAccrual</t>
  </si>
  <si>
    <t>ExpendituresForGeneralGovernmentServicesAssessingEqualizationModifiedAccrual</t>
  </si>
  <si>
    <t>ExpendituresForGeneralGovernmentServicesFinanceAndTaxAdministrationModifiedAccrual</t>
  </si>
  <si>
    <t>ExpendituresForOtherGeneralGovernmentAbstract</t>
  </si>
  <si>
    <t>ExpendituresForOtherGeneralGovernmentElectionsModifiedAccrual</t>
  </si>
  <si>
    <t>ExpendituresForOtherGeneralGovernmentBuildingAndGroundsModifiedAccrual</t>
  </si>
  <si>
    <t>ExpendituresForOtherGeneralGovernmentAttorneyCorporationCounselModifiedAccrual</t>
  </si>
  <si>
    <t>ExpendituresForOtherGeneralGovernmentCivilServiceMeritSystemModifiedAccrual</t>
  </si>
  <si>
    <t>ExpendituresForOtherGeneralGovernmentHumanResourcesDepartmentModifiedAccrual</t>
  </si>
  <si>
    <t>ExpendituresForOtherGeneralGovernmentBuildingAuthorityModifiedAccrual</t>
  </si>
  <si>
    <t>ExpendituresForOtherGeneralGovernmentRetirementBoardModifiedAccrual</t>
  </si>
  <si>
    <t>ExpendituresForGeneralGovernmentServicesOthersModifiedAccrual</t>
  </si>
  <si>
    <t>ExpendituresForGeneralGovernmentServicesModifiedAccrual</t>
  </si>
  <si>
    <t>ExpendituresForJudicialAbstract</t>
  </si>
  <si>
    <t>ExpendituresForJudicialTrialCourtModifiedAccrual</t>
  </si>
  <si>
    <t>ExpendituresForJudicialCircuitCourtModifiedAccrual</t>
  </si>
  <si>
    <t>ExpendituresForJudicialDistrictAndMunicipalCourtModifiedAccrual</t>
  </si>
  <si>
    <t>ExpendituresForJudicialFriendOfTheCourtModifiedAccrual</t>
  </si>
  <si>
    <t>ExpendituresForJudicialFriendOfTheCourtCooperativeReimbursementProgramModifiedAccrual</t>
  </si>
  <si>
    <t>ExpendituresForJudicialLawLibraryModifiedAccrual</t>
  </si>
  <si>
    <t>ExpendituresForJudicialProbateCourtModifiedAccrual</t>
  </si>
  <si>
    <t>ExpendituresForJudicialProbationModifiedAccrual</t>
  </si>
  <si>
    <t>ExpendituresForJudicialProsecutingAttorneyModifiedAccrual</t>
  </si>
  <si>
    <t>ExpendituresForJudicialGrandJuryModifiedAccrual</t>
  </si>
  <si>
    <t>ExpendituresForJudicialFamilyCounselingServicesModifiedAccrual</t>
  </si>
  <si>
    <t>ExpendituresForJudicialActivitiesModifiedAccrual</t>
  </si>
  <si>
    <t>ExpendituresForPublicSafetyAbstract</t>
  </si>
  <si>
    <t>ExpendituresForPublicSafetyPoliceSheriffAndConstableModifiedAccrual</t>
  </si>
  <si>
    <t>ExpendituresForPublicSafetyAdministrationModifiedAccrual</t>
  </si>
  <si>
    <t>ExpendituresForCrimeControlAndInvestigationModifiedAccrual</t>
  </si>
  <si>
    <t>ExpendituresForTrafficAndSafetyProgramModifiedAccrual</t>
  </si>
  <si>
    <t>ExpendituresForTrainingModifiedAccrual</t>
  </si>
  <si>
    <t>ExpendituresForCommunicationsDispatchModifiedAccrual</t>
  </si>
  <si>
    <t>ExpendituresForLiquorLawEnforcementModifiedAccrual</t>
  </si>
  <si>
    <t>ExpendituresForMarineLawEnforcementModifiedAccrual</t>
  </si>
  <si>
    <t>ExpendituresForSnowmobileLawEnforcementModifiedAccrual</t>
  </si>
  <si>
    <t>ExpendituresForFireDepartmentAbstract</t>
  </si>
  <si>
    <t>ExpendituresForPublicSafetyFireDepartmentAdministrationModifiedAccrual</t>
  </si>
  <si>
    <t>ExpendituresForPublicSafetyFireFightingModifiedAccrual</t>
  </si>
  <si>
    <t>ExpendituresForPublicSafetyFirePreventionModifiedAccrual</t>
  </si>
  <si>
    <t>ExpendituresForPublicSafetyFireTrainingModifiedAccrual</t>
  </si>
  <si>
    <t>ExpendituresForPublicSafetyFireDepartmentCommunicationModifiedAccrual</t>
  </si>
  <si>
    <t>ExpendituresForPublicSafetyFireDepartmentModifiedAccrual</t>
  </si>
  <si>
    <t>ExpendituresForPublicSafetyCombinedPublicSafetyDepartmentModifiedAccrual</t>
  </si>
  <si>
    <t>ExpendituresForPublicSafetyCorrectionsJailModifiedAccrual</t>
  </si>
  <si>
    <t>ExpendituresForPublicSafetyJuvenileCorrectionalInstituteModifiedAccrual</t>
  </si>
  <si>
    <t>ExpendituresForCorrectionsTrainingModifiedAccrual</t>
  </si>
  <si>
    <t>ExpendituresForPublicSafetyParoleModifiedAccrual</t>
  </si>
  <si>
    <t>ExpendituresForPublicSafetyBuildingInspectionsActivitiesModifiedAccrual</t>
  </si>
  <si>
    <t>ExpendituresForPublicSafetyEmergencyManagementHomelandSecurityModifiedAccrual</t>
  </si>
  <si>
    <t>ExpendituresForPublicSafetyWaterSafetyCouncilModifiedAccrual</t>
  </si>
  <si>
    <t>ExpendituresForPublicSafetyAnimalShelterDogWardenModifiedAccrual</t>
  </si>
  <si>
    <t>ExpendituresForSecurityOfPersonsAndPropertyServicesModifiedAccrual</t>
  </si>
  <si>
    <t>ExpendituresForPublicSafetyServicesModifiedAccrual</t>
  </si>
  <si>
    <t>ExpendituresForPublicWorksAbstract</t>
  </si>
  <si>
    <t>ExpendituresForPublicWorksInfrastructureModifiedAccrual</t>
  </si>
  <si>
    <t>ExpendituresForPublicWorksDepartmentOfPublicWorksModifiedAccrual</t>
  </si>
  <si>
    <t>ExpendituresForPublicWorksDrainCommissionerWaterResourceCommissionerModifiedAccrual</t>
  </si>
  <si>
    <t>ExpendituresForPublicWorksSidewalksModifiedAccrual</t>
  </si>
  <si>
    <t>ExpendituresForPublicWorksDrainsPublicBenefitModifiedAccrual</t>
  </si>
  <si>
    <t>ExpendituresForPublicWorksRoadsStreetsBridgesModifiedAccrual</t>
  </si>
  <si>
    <t>ExpendituresForPublicWorksEngineeringModifiedAccrual</t>
  </si>
  <si>
    <t>ExpendituresForPublicWorksStreetLightingModifiedAccrual</t>
  </si>
  <si>
    <t>ExpendituresForPublicWorksRoadCommissionStreetDepartmentModifiedAccrual</t>
  </si>
  <si>
    <t>ExpendituresForPublicWorksSanitationDepartmentModifiedAccrual</t>
  </si>
  <si>
    <t>ExpendituresForPublicWorksStreetCleaningModifiedAccrual</t>
  </si>
  <si>
    <t>ExpendituresForPublicWorksSanitaryLandfillModifiedAccrual</t>
  </si>
  <si>
    <t>ExpendituresForPublicWorksSewageDisposalModifiedAccrual</t>
  </si>
  <si>
    <t>ExpendituresForPublicWorksRubbishCollectionDisposalModifiedAccrual</t>
  </si>
  <si>
    <t>ExpendituresForPublicWorksWaterAndSewerSystemsModifiedAccrual</t>
  </si>
  <si>
    <t>ExpendituresForPublicWorksCemeteryModifiedAccrual</t>
  </si>
  <si>
    <t>ExpendituresForPublicWorksSoilConservationModifiedAccrual</t>
  </si>
  <si>
    <t>ExpendituresForPublicWorksWatershedCouncilModifiedAccrual</t>
  </si>
  <si>
    <t>ExpendituresForPublicWorksLakeImprovementsModifiedAccrual</t>
  </si>
  <si>
    <t>ExpendituresForSanitarySewerServicesModifiedAccrual</t>
  </si>
  <si>
    <t>ExpendituresForStormSewerServicesModifiedAccrual</t>
  </si>
  <si>
    <t>ExpendituresForElectricityAndPowerServicesModifiedAccrual</t>
  </si>
  <si>
    <t>ExpendituresForAirportServicesModifiedAccrual</t>
  </si>
  <si>
    <t>ExpendituresForTransportationServicesModifiedAccrual</t>
  </si>
  <si>
    <t>ExpendituresForHarborMarinaModifiedAccrual</t>
  </si>
  <si>
    <t>ExpendituresForPublicWorksServicesModifiedAccrual</t>
  </si>
  <si>
    <t>ExpendituresForHealthAndWelfareAbstract</t>
  </si>
  <si>
    <t>ExpendituresForHealthAndWelfareHealthDepartmentModifiedAccrual</t>
  </si>
  <si>
    <t>ExpendituresForHealthAndWelfareContagiousDiseasesModifiedAccrual</t>
  </si>
  <si>
    <t>ExpendituresForHealthAndWelfareHealthBoardModifiedAccrual</t>
  </si>
  <si>
    <t>ExpendituresForHealthAndWelfareHealthClinicsModifiedAccrual</t>
  </si>
  <si>
    <t>ExpendituresForHealthAndWelfareMosquitoControlModifiedAccrual</t>
  </si>
  <si>
    <t>ExpendituresForHealthAndWelfarePollutionControlModifiedAccrual</t>
  </si>
  <si>
    <t>ExpendituresForHealthAndWelfareAlcoholismAndSubstanceAbuseModifiedAccrual</t>
  </si>
  <si>
    <t>ExpendituresForHealthAndWelfareHospitalModifiedAccrual</t>
  </si>
  <si>
    <t>ExpendituresForHealthAndWelfareMedicalExaminerModifiedAccrual</t>
  </si>
  <si>
    <t>ExpendituresForHealthAndWelfareMentalHealthModifiedAccrual</t>
  </si>
  <si>
    <t>ExpendituresForHealthAndWelfareStateInstitutionsModifiedAccrual</t>
  </si>
  <si>
    <t>ExpendituresForHealthAndWelfareEmergencyServicesModifiedAccrual</t>
  </si>
  <si>
    <t>ExpendituresForHealthAndWelfareChildCareModifiedAccrual</t>
  </si>
  <si>
    <t>ExpendituresForHealthAndWelfareChildCareDepartmentOfHumanServicesModifiedAccrual</t>
  </si>
  <si>
    <t>ExpendituresForHealthAndWelfareHumanServicesMedicalCareModifiedAccrual</t>
  </si>
  <si>
    <t>ExpendituresForHealthAndWelfareMedicalCareFacilityModifiedAccrual</t>
  </si>
  <si>
    <t>ExpendituresForHealthAndWelfareAreaAgencyOnAgingModifiedAccrual</t>
  </si>
  <si>
    <t>ExpendituresForHealthAndWelfareVeteransBurialsModifiedAccrual</t>
  </si>
  <si>
    <t>ExpendituresForHealthAndWelfareVeteransCounselorModifiedAccrual</t>
  </si>
  <si>
    <t>ExpendituresForHealthAndWelfareVeteransTrustBoardModifiedAccrual</t>
  </si>
  <si>
    <t>ExpendituresForHealthAndWelfareVeteransReliefModifiedAccrual</t>
  </si>
  <si>
    <t>ExpendituresForHealthAndWelfareRedevelopmentAndHousingModifiedAccrual</t>
  </si>
  <si>
    <t>ExpendituresForHealthAndWelfarePublicHousingModifiedAccrual</t>
  </si>
  <si>
    <t>ExpendituresForHealthAndWelfareCommunityActionProgramModifiedAccrual</t>
  </si>
  <si>
    <t>ExpendituresForHealthAndWelfareCommunityDevelopmentBlockGrantModifiedAccrual</t>
  </si>
  <si>
    <t>ExpendituresForHealthAndWelfareModifiedAccrual</t>
  </si>
  <si>
    <t>ExpendituresForPublicHealthAndSanitationServicesModifiedAccrual</t>
  </si>
  <si>
    <t>ExpendituresForCommunityAndEconomicDevelopmentAbstract</t>
  </si>
  <si>
    <t>ExpendituresForCommunityEconomicDevelopmentPlanningModifiedAccrual</t>
  </si>
  <si>
    <t>ExpendituresForCommunityEconomicDevelopmentZoningModifiedAccrual</t>
  </si>
  <si>
    <t>ExpendituresForCommunityEconomicDevelopmentCooperativeExtensionModifiedAccrual</t>
  </si>
  <si>
    <t>ExpendituresForCommunityEconomicDevelopmentRegisterOfDeedsModifiedAccrual</t>
  </si>
  <si>
    <t>ExpendituresForCommunityEconomicDevelopmentAbstractDepartmentModifiedAccrual</t>
  </si>
  <si>
    <t>ExpendituresForCommunityEconomicDevelopmentSurveyorModifiedAccrual</t>
  </si>
  <si>
    <t>ExpendituresForEconomicDevelopmentServicesModifiedAccrual</t>
  </si>
  <si>
    <t>ExpendituresForCommunityEconomicDevelopmentHomeDemolitionModifiedAccrual</t>
  </si>
  <si>
    <t>ExpendituresForCommunityEconomicDevelopmentHomeRenovationModifiedAccrual</t>
  </si>
  <si>
    <t>ExpendituresForCommunityEconomicDevelopmentBlightRemovalModifiedAccrual</t>
  </si>
  <si>
    <t>ExpendituresForOtherDevelopmentServicesModifiedAccrual</t>
  </si>
  <si>
    <t>ExpendituresForCommunityServicesModifiedAccrual</t>
  </si>
  <si>
    <t>ExpendituresForCommunityAndEconomicDevelopmentServicesModifiedAccrual</t>
  </si>
  <si>
    <t>ExpendituresForRecreationAndCultureAbstract</t>
  </si>
  <si>
    <t>ExpendituresForRecreationAndCultureParksAndRecreationModifiedAccrual</t>
  </si>
  <si>
    <t>ExpendituresForRecreationAndCultureParksAdministrationModifiedAccrual</t>
  </si>
  <si>
    <t>ExpendituresForRecreationAndCultureParksFacilitiesModifiedAccrual</t>
  </si>
  <si>
    <t>ExpendituresForRecreationAndCultureParksSupervisionModifiedAccrual</t>
  </si>
  <si>
    <t>ExpendituresForRecreationAndCultureParksPolicingModifiedAccrual</t>
  </si>
  <si>
    <t>ExpendituresForRecreationAndCultureParksLightingModifiedAccrual</t>
  </si>
  <si>
    <t>ExpendituresForRecreationAndCultureParksMaintenanceModifiedAccrual</t>
  </si>
  <si>
    <t>ExpendituresForLibraryServicesModifiedAccrual</t>
  </si>
  <si>
    <t>ExpendituresForRecreationAndCultureLibraryBoardModifiedAccrual</t>
  </si>
  <si>
    <t>ExpendituresForRecreationAndCultureHistoricalSocietyCommissionOrProgramModifiedAccrual</t>
  </si>
  <si>
    <t>ExpendituresForRecreationAndCultureMuseumModifiedAccrual</t>
  </si>
  <si>
    <t>ExpendituresForRecreationAndCultureCulturalActivitiesModifiedAccrual</t>
  </si>
  <si>
    <t>ExpendituresForRecreationAndCultureAuditoriumCivicCenterModifiedAccrual</t>
  </si>
  <si>
    <t>ExpendituresForConventionCenterServicesModifiedAccrual</t>
  </si>
  <si>
    <t>ExpendituresForConservationServicesModifiedAccrual</t>
  </si>
  <si>
    <t>ExpendituresForConservationRecreationParksAndCulturalServicesModifiedAccrual</t>
  </si>
  <si>
    <t>ExpendituresForRecreationAndCultureModifiedAccrual</t>
  </si>
  <si>
    <t>ExpendituresForOtherAbstract</t>
  </si>
  <si>
    <t>CostOfIssueOfBondsAndSecuritiesModifiedAccrual</t>
  </si>
  <si>
    <t>ExpendituresForPublicSchoolsServicesModifiedAccrual</t>
  </si>
  <si>
    <t>ExpendituresForPublicWaysAndFacilitiesServicesModifiedAccrual</t>
  </si>
  <si>
    <t>ExpendituresForPublicAssistanceServicesModifiedAccrual</t>
  </si>
  <si>
    <t>ExpendituresForProfessionalAndContractualServicesModifiedAccrual</t>
  </si>
  <si>
    <t>ExpendituresForCommunicationsModifiedAccrual</t>
  </si>
  <si>
    <t>ExpendituresForCommunityPromotionModifiedAccrual</t>
  </si>
  <si>
    <t>ExpendituresForRepairsModifiedAccrual</t>
  </si>
  <si>
    <t>ExpendituresForRefundsAndRebatesModifiedAccrual</t>
  </si>
  <si>
    <t>ExpendituresForFacilitiesMaintenanceModifiedAccrual</t>
  </si>
  <si>
    <t>ExpendituresForProjectCostsModifiedAccrual</t>
  </si>
  <si>
    <t>ExpendituresForUtilitiesModifiedAccrual</t>
  </si>
  <si>
    <t>ExpendituresForPrintingAndPublishingModifiedAccrual</t>
  </si>
  <si>
    <t>ExpendituresForRentalsModifiedAccrual</t>
  </si>
  <si>
    <t>ExpendituresForOtherWelfareServicesModifiedAccrual</t>
  </si>
  <si>
    <t>ExpendituresForRetirementBenefitsToRetireesModifiedAccrual</t>
  </si>
  <si>
    <t>ExpendituresForStateTrunklineOverheadModifiedAccrual</t>
  </si>
  <si>
    <t>ExpendituresForContributionsToOtherGovernmentsModifiedAccrual</t>
  </si>
  <si>
    <t>ExpendituresForHealthServicesModifiedAccrual</t>
  </si>
  <si>
    <t>ExpendituresForHospitalizationModifiedAccrual</t>
  </si>
  <si>
    <t>ExpendituresForEducationServicesModifiedAccrual</t>
  </si>
  <si>
    <t>ExpendituresForGarageServicesModifiedAccrual</t>
  </si>
  <si>
    <t>ExpendituresForJailStoresCommissaryServicesModifiedAccrual</t>
  </si>
  <si>
    <t>ExpendituresForContingencyServicesModifiedAccrual</t>
  </si>
  <si>
    <t>ExpendituresForInterGovernmentalActivitiesModifiedAccrual</t>
  </si>
  <si>
    <t>ExpendituresForCapitalOutlayModifiedAccrual</t>
  </si>
  <si>
    <t>DebtServicePrincipalRepaymentModifiedAccrual</t>
  </si>
  <si>
    <t>DebtServiceInterestAndFiscalChargesModifiedAccrual</t>
  </si>
  <si>
    <t>DebtServiceModifiedAccrual</t>
  </si>
  <si>
    <t>DepreciationExpenseModifiedAccrual</t>
  </si>
  <si>
    <t>DepreciationDepletionAndAmortizationExpenseModifiedAccrual</t>
  </si>
  <si>
    <t>OtherExpendituresModifiedAccrual</t>
  </si>
  <si>
    <t>ExpendituresModifiedAccrual</t>
  </si>
  <si>
    <t>ExcessDeficiencyOfRevenuesOverUnderExpenditures</t>
  </si>
  <si>
    <t>Revenues [Abstract]</t>
  </si>
  <si>
    <t>RevenuesAbstract</t>
  </si>
  <si>
    <t>Expenditures [Abstract]</t>
  </si>
  <si>
    <t>ExpendituresAbstract</t>
  </si>
  <si>
    <t>OtherFinancingSourcesUsesAbstract</t>
  </si>
  <si>
    <t>ProceedsFromBondAndNoteIssuanceModifiedAccrual</t>
  </si>
  <si>
    <t>PremiumOnIssuanceOfLongTermDebtModifiedAccrual</t>
  </si>
  <si>
    <t>BondOrInsuranceRecoveriesModifiedAccrual</t>
  </si>
  <si>
    <t>PaymentsToRefundedBondEscrowAgentModifiedAccrual</t>
  </si>
  <si>
    <t>DiscountsOnBondsOrNotesModifiedAccrual</t>
  </si>
  <si>
    <t>SaleOfCapitalAssetsModifiedAccrual</t>
  </si>
  <si>
    <t>TransfersOutModifiedAccrual</t>
  </si>
  <si>
    <t>TransfersInModifiedAccrual</t>
  </si>
  <si>
    <t>OtherFinancingSourcesLeaseFinancingModifiedAccrual</t>
  </si>
  <si>
    <t>AdditionalOtherFinancingSourcesUses</t>
  </si>
  <si>
    <t>OtherFinancingSourcesUses</t>
  </si>
  <si>
    <t>Other Financing Sources (Uses) [Abstract]</t>
  </si>
  <si>
    <t>Proceeds from Bond and Note Issuance, Modified Accrual</t>
  </si>
  <si>
    <t>Premium on Issuance of Long Term Debt, Modified Accrual</t>
  </si>
  <si>
    <t>Bond or Insurance Recoveries, Modified Accrual</t>
  </si>
  <si>
    <t>Payments to Refunded Bond Escrow Agent, Modified Accrual</t>
  </si>
  <si>
    <t>Discounts on Bonds or Notes, Modified Accrual</t>
  </si>
  <si>
    <t>Sale of Capital Assets, Modified Accrual</t>
  </si>
  <si>
    <t>Transfers Out, Modified Accrual</t>
  </si>
  <si>
    <t>Transfers In, Modified Accrual</t>
  </si>
  <si>
    <t>Other Financing Sources, Lease Financing, Modified Accrual</t>
  </si>
  <si>
    <t>Additional Other Financing Sources (Uses)</t>
  </si>
  <si>
    <t>Other Financing Sources (Uses)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</si>
</sst>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44" fontId="24" fillId="14" borderId="20" xfId="0" applyNumberFormat="1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44" fontId="24" fillId="14" borderId="1" xfId="1" applyNumberFormat="1" applyFont="1" applyFill="1" applyBorder="1" applyProtection="1">
      <protection locked="0"/>
    </xf>
    <xf numFmtId="44" fontId="24" fillId="14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44" fontId="24" fillId="14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0" fontId="25" fillId="0" borderId="0" xfId="0" applyFont="1"/>
    <xf numFmtId="0" fontId="26" fillId="0" borderId="0" xfId="0" applyFont="1"/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312" workbookViewId="0">
      <selection activeCell="D149" sqref="D149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2526</v>
      </c>
      <c r="D1" s="221" t="s">
        <v>2527</v>
      </c>
      <c r="E1" s="221" t="s">
        <v>2868</v>
      </c>
      <c r="F1" s="221" t="s">
        <v>2869</v>
      </c>
      <c r="G1" s="221" t="s">
        <v>2870</v>
      </c>
    </row>
    <row r="2" spans="1:7">
      <c r="A2" t="s">
        <v>59</v>
      </c>
      <c r="B2" t="s">
        <v>313</v>
      </c>
      <c r="C2" s="2" t="s">
        <v>585</v>
      </c>
      <c r="D2" t="s">
        <v>2528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1251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2529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1251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1251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1251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2530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2531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1251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1251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1251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1251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1251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1251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1251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2532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1251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1251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2533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2534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2535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1251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1251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2536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2537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2538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2539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1251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1251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2540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2541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2542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2543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1251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2544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1251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2545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1251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1251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1251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1251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1251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2546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2547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1251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1251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1251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1251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1251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2548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2549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2550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1251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2551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2552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1251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1251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2553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2554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2555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1251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2556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2557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2558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2559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1251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2560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2561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1251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1251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1251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1251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2562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2563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2564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1251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2565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2566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2567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1251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2568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1251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1251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1251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1251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2569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1251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2570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2571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1251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1251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1251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2572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1251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2573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2574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1251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1251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1251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2575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2576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2577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1251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1251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1251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1251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2578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2579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2580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2581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2582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2583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2584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1251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2585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1251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2586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1251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2587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1251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2588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1251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2589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2590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2591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2592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1251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1251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1251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2593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2594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2595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2596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1251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1251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1251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1251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2597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2598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2599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1251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2600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2601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1251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2602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1251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2603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2604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2605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1251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2606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1251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2607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1251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2608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1251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1251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2609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1251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1251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1251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2610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2611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2612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1251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1251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1251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1251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1251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1251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2613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2614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2615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1251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2616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2617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2618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2619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2620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2621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2622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2623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2624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1251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1251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1251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1251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1251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1251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1251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1251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2625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2626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2627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1251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1251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1251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1251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1251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1251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1251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1251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1251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2628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1251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1251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1251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1251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2629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1251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2630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1251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2631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1251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2632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2633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2634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2635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1251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2636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2637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2638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1251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1251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1251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1251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2639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1251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2640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1251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2641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2642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1251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1251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1251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2643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1251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1251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1251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1251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2644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1251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1251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1251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2645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1251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2646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2647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2648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2649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2650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2651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2652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1251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2653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2654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2655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2656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2657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1251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2658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2659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1251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2660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2661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2662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2663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1251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1251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2664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2665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2666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2667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2668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2669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2670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1251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1251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1251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2671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2672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1251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1251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1251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1251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1251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1251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1251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1251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1251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1251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2673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1251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1251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1251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2674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2675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1251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2676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1251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2677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2678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2679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1251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2680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2681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2682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1251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1251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2683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1251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2684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2685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2686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2687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1251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1251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2688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1251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1251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1251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2521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1251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1251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1251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1251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1251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1251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1251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1251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1251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1251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1251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2689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1251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2690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1251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1251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1251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1251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2691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1251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1251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2692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1251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1251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1251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1251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1251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1251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1251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1251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1251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1251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1251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1251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1251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2693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1251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1251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1251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1251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1251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1251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1251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1251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1251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1251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1251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1251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1251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1251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1251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1251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1251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1251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1251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1251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1251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1251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1251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1251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1251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1251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1251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1251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1251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1251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1251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1251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1251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1251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1251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1251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1251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1251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1251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1251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1251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1251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1251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1251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1251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1251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1251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1251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1251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1251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1251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1251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1251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1251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1251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1251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2694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1251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1251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1251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1251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1251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1251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1251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1251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1251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1251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1251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1251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1251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1251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1251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1251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2695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1251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2696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1251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1251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1251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1251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1251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1251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1251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1251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2697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1251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1251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2698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2699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1251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1251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1251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1251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2700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2701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1251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1251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1251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1251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1251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1251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2702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1251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1251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1251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2703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1251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1251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1251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1251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1251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1251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2704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1251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1251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1251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1251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1251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1251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1251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1251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2705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2706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2707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1251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1251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1251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1251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1251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1251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1251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1251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1251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1251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1251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1251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1251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1251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1251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1251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1251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1251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1251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1251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1251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1251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1251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2708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1251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1251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1251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1251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1251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1251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1251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1251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1251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1251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1251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1251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1251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1251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1251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2866</v>
      </c>
      <c r="B523" s="2" t="s">
        <v>2709</v>
      </c>
      <c r="D523" t="s">
        <v>2710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2866</v>
      </c>
      <c r="B524" s="222" t="s">
        <v>2711</v>
      </c>
      <c r="D524" t="s">
        <v>2712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2866</v>
      </c>
      <c r="B525" s="222" t="s">
        <v>2713</v>
      </c>
      <c r="D525" t="s">
        <v>2714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2866</v>
      </c>
      <c r="B526" s="2" t="s">
        <v>2715</v>
      </c>
      <c r="D526" t="s">
        <v>2716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2866</v>
      </c>
      <c r="B527" s="222" t="s">
        <v>2717</v>
      </c>
      <c r="D527" t="s">
        <v>2718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2866</v>
      </c>
      <c r="B528" s="2" t="s">
        <v>2719</v>
      </c>
      <c r="D528" t="s">
        <v>2720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2866</v>
      </c>
      <c r="B529" s="2" t="s">
        <v>2721</v>
      </c>
      <c r="D529" t="s">
        <v>2722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2866</v>
      </c>
      <c r="B530" s="2" t="s">
        <v>2723</v>
      </c>
      <c r="D530" t="s">
        <v>2724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2866</v>
      </c>
      <c r="B531" s="2" t="s">
        <v>2725</v>
      </c>
      <c r="D531" t="s">
        <v>2726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2866</v>
      </c>
      <c r="B532" s="2" t="s">
        <v>2727</v>
      </c>
      <c r="D532" t="s">
        <v>2728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2866</v>
      </c>
      <c r="B533" s="2" t="s">
        <v>2729</v>
      </c>
      <c r="D533" t="s">
        <v>2730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2866</v>
      </c>
      <c r="B534" s="2" t="s">
        <v>2731</v>
      </c>
      <c r="D534" t="s">
        <v>2732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2866</v>
      </c>
      <c r="B535" s="2" t="s">
        <v>2733</v>
      </c>
      <c r="D535" t="s">
        <v>2734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2866</v>
      </c>
      <c r="B536" t="s">
        <v>2735</v>
      </c>
      <c r="D536" t="s">
        <v>2736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2866</v>
      </c>
      <c r="B537" t="s">
        <v>2737</v>
      </c>
      <c r="D537" t="s">
        <v>2738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2866</v>
      </c>
      <c r="B538" t="s">
        <v>2739</v>
      </c>
      <c r="D538" t="s">
        <v>2740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2866</v>
      </c>
      <c r="B539" t="s">
        <v>2741</v>
      </c>
      <c r="D539" t="s">
        <v>2742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2866</v>
      </c>
      <c r="B540" t="s">
        <v>2743</v>
      </c>
      <c r="D540" t="s">
        <v>2744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2866</v>
      </c>
      <c r="B541" t="s">
        <v>2745</v>
      </c>
      <c r="D541" t="s">
        <v>2746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2866</v>
      </c>
      <c r="B542" t="s">
        <v>2747</v>
      </c>
      <c r="D542" t="s">
        <v>2748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2866</v>
      </c>
      <c r="B543" t="s">
        <v>2749</v>
      </c>
      <c r="D543" t="s">
        <v>2750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2866</v>
      </c>
      <c r="B544" t="s">
        <v>2751</v>
      </c>
      <c r="D544" t="s">
        <v>2752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2866</v>
      </c>
      <c r="B545" t="s">
        <v>2753</v>
      </c>
      <c r="D545" t="s">
        <v>2754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2866</v>
      </c>
      <c r="B546" t="s">
        <v>2755</v>
      </c>
      <c r="D546" t="s">
        <v>2756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2866</v>
      </c>
      <c r="B547" t="s">
        <v>2757</v>
      </c>
      <c r="D547" t="s">
        <v>2758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2866</v>
      </c>
      <c r="B548" t="s">
        <v>2759</v>
      </c>
      <c r="D548" t="s">
        <v>2760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2866</v>
      </c>
      <c r="B549" t="s">
        <v>2761</v>
      </c>
      <c r="D549" t="s">
        <v>2762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2866</v>
      </c>
      <c r="B550" t="s">
        <v>2763</v>
      </c>
      <c r="D550" t="s">
        <v>2764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2866</v>
      </c>
      <c r="B551" t="s">
        <v>2765</v>
      </c>
      <c r="D551" t="s">
        <v>2766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2866</v>
      </c>
      <c r="B552" t="s">
        <v>2767</v>
      </c>
      <c r="D552" t="s">
        <v>2768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2866</v>
      </c>
      <c r="B553" t="s">
        <v>2769</v>
      </c>
      <c r="D553" t="s">
        <v>2770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2866</v>
      </c>
      <c r="B554" t="s">
        <v>2771</v>
      </c>
      <c r="D554" t="s">
        <v>2772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2866</v>
      </c>
      <c r="B555" t="s">
        <v>2773</v>
      </c>
      <c r="D555" t="s">
        <v>2774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2866</v>
      </c>
      <c r="B556" t="s">
        <v>2775</v>
      </c>
      <c r="D556" t="s">
        <v>2776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2866</v>
      </c>
      <c r="B557" t="s">
        <v>2777</v>
      </c>
      <c r="D557" t="s">
        <v>2778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2866</v>
      </c>
      <c r="B558" t="s">
        <v>2779</v>
      </c>
      <c r="D558" t="s">
        <v>2780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2866</v>
      </c>
      <c r="B559" t="s">
        <v>2781</v>
      </c>
      <c r="D559" t="s">
        <v>2782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2866</v>
      </c>
      <c r="B560" t="s">
        <v>2783</v>
      </c>
      <c r="D560" t="s">
        <v>2784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2866</v>
      </c>
      <c r="B561" t="s">
        <v>2785</v>
      </c>
      <c r="D561" t="s">
        <v>2786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2866</v>
      </c>
      <c r="B562" t="s">
        <v>2787</v>
      </c>
      <c r="D562" t="s">
        <v>2788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2866</v>
      </c>
      <c r="B563" t="s">
        <v>2789</v>
      </c>
      <c r="D563" t="s">
        <v>2790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2866</v>
      </c>
      <c r="B564" t="s">
        <v>2791</v>
      </c>
      <c r="D564" t="s">
        <v>2792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2866</v>
      </c>
      <c r="B565" t="s">
        <v>2793</v>
      </c>
      <c r="D565" t="s">
        <v>2794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2866</v>
      </c>
      <c r="B566" t="s">
        <v>2795</v>
      </c>
      <c r="D566" t="s">
        <v>2796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2866</v>
      </c>
      <c r="B567" t="s">
        <v>2797</v>
      </c>
      <c r="D567" t="s">
        <v>2798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2866</v>
      </c>
      <c r="B568" t="s">
        <v>2799</v>
      </c>
      <c r="D568" t="s">
        <v>2800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2866</v>
      </c>
      <c r="B569" t="s">
        <v>2801</v>
      </c>
      <c r="D569" t="s">
        <v>2802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2866</v>
      </c>
      <c r="B570" t="s">
        <v>2803</v>
      </c>
      <c r="D570" t="s">
        <v>2804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2866</v>
      </c>
      <c r="B571" t="s">
        <v>2805</v>
      </c>
      <c r="D571" t="s">
        <v>2806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2866</v>
      </c>
      <c r="B572" t="s">
        <v>2807</v>
      </c>
      <c r="D572" t="s">
        <v>2808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2866</v>
      </c>
      <c r="B573" t="s">
        <v>2809</v>
      </c>
      <c r="D573" t="s">
        <v>2519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2866</v>
      </c>
      <c r="B574" t="s">
        <v>2810</v>
      </c>
      <c r="D574" t="s">
        <v>2811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2867</v>
      </c>
      <c r="B575" t="s">
        <v>2812</v>
      </c>
      <c r="D575" t="s">
        <v>2813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2867</v>
      </c>
      <c r="B576" t="s">
        <v>2814</v>
      </c>
      <c r="D576" t="s">
        <v>2815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2867</v>
      </c>
      <c r="B577" t="s">
        <v>2816</v>
      </c>
      <c r="D577" t="s">
        <v>2817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2867</v>
      </c>
      <c r="B578" t="s">
        <v>2818</v>
      </c>
      <c r="D578" t="s">
        <v>2819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2867</v>
      </c>
      <c r="B579" t="s">
        <v>2820</v>
      </c>
      <c r="D579" t="s">
        <v>2821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2867</v>
      </c>
      <c r="B580" t="s">
        <v>2822</v>
      </c>
      <c r="D580" t="s">
        <v>2823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2867</v>
      </c>
      <c r="B581" t="s">
        <v>2824</v>
      </c>
      <c r="D581" t="s">
        <v>2825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2867</v>
      </c>
      <c r="B582" t="s">
        <v>2826</v>
      </c>
      <c r="D582" t="s">
        <v>2827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2867</v>
      </c>
      <c r="B583" t="s">
        <v>2828</v>
      </c>
      <c r="D583" t="s">
        <v>2829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2867</v>
      </c>
      <c r="B584" t="s">
        <v>2830</v>
      </c>
      <c r="D584" t="s">
        <v>2831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2867</v>
      </c>
      <c r="B585" t="s">
        <v>2832</v>
      </c>
      <c r="D585" t="s">
        <v>2833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2867</v>
      </c>
      <c r="B586" t="s">
        <v>2834</v>
      </c>
      <c r="D586" t="s">
        <v>2835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2867</v>
      </c>
      <c r="B587" t="s">
        <v>2836</v>
      </c>
      <c r="D587" t="s">
        <v>2837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2867</v>
      </c>
      <c r="B588" t="s">
        <v>2838</v>
      </c>
      <c r="D588" t="s">
        <v>2839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2867</v>
      </c>
      <c r="B589" t="s">
        <v>2840</v>
      </c>
      <c r="D589" t="s">
        <v>2841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2867</v>
      </c>
      <c r="B590" t="s">
        <v>2842</v>
      </c>
      <c r="D590" t="s">
        <v>2843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2867</v>
      </c>
      <c r="B591" t="s">
        <v>2844</v>
      </c>
      <c r="D591" t="s">
        <v>2845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2867</v>
      </c>
      <c r="B592" t="s">
        <v>2846</v>
      </c>
      <c r="D592" t="s">
        <v>2847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2867</v>
      </c>
      <c r="B593" t="s">
        <v>2848</v>
      </c>
      <c r="D593" t="s">
        <v>2849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2867</v>
      </c>
      <c r="B594" t="s">
        <v>2850</v>
      </c>
      <c r="D594" t="s">
        <v>2851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2867</v>
      </c>
      <c r="B595" t="s">
        <v>2852</v>
      </c>
      <c r="D595" t="s">
        <v>2853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2867</v>
      </c>
      <c r="B596" t="s">
        <v>2854</v>
      </c>
      <c r="D596" t="s">
        <v>2520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2855</v>
      </c>
      <c r="D597" t="s">
        <v>2856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2857</v>
      </c>
      <c r="D598" t="s">
        <v>2858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2859</v>
      </c>
      <c r="D599" t="s">
        <v>2860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2861</v>
      </c>
      <c r="D600" t="s">
        <v>2862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2863</v>
      </c>
      <c r="D601" t="s">
        <v>2864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2865</v>
      </c>
      <c r="C602" s="2"/>
      <c r="D602" s="2" t="s">
        <v>2523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2884</v>
      </c>
      <c r="B603" s="223" t="s">
        <v>2863</v>
      </c>
      <c r="C603" s="223"/>
      <c r="D603" s="223" t="s">
        <v>2864</v>
      </c>
      <c r="F603" t="str">
        <f t="shared" si="27"/>
        <v/>
      </c>
      <c r="G603" t="str">
        <f t="shared" si="29"/>
        <v/>
      </c>
    </row>
    <row r="604" spans="1:7" ht="14">
      <c r="A604" s="2" t="s">
        <v>2884</v>
      </c>
      <c r="B604" s="223" t="s">
        <v>2871</v>
      </c>
      <c r="C604" s="223"/>
      <c r="D604" s="223" t="s">
        <v>2885</v>
      </c>
    </row>
    <row r="605" spans="1:7" ht="14">
      <c r="A605" s="2" t="s">
        <v>2884</v>
      </c>
      <c r="B605" s="223" t="s">
        <v>2872</v>
      </c>
      <c r="C605" s="223"/>
      <c r="D605" s="223" t="s">
        <v>2886</v>
      </c>
    </row>
    <row r="606" spans="1:7" ht="14">
      <c r="A606" s="2" t="s">
        <v>2884</v>
      </c>
      <c r="B606" s="223" t="s">
        <v>2873</v>
      </c>
      <c r="C606" s="223"/>
      <c r="D606" s="223" t="s">
        <v>2887</v>
      </c>
    </row>
    <row r="607" spans="1:7" ht="14">
      <c r="A607" s="2" t="s">
        <v>2884</v>
      </c>
      <c r="B607" s="223" t="s">
        <v>2874</v>
      </c>
      <c r="C607" s="223"/>
      <c r="D607" s="223" t="s">
        <v>2888</v>
      </c>
    </row>
    <row r="608" spans="1:7" ht="14">
      <c r="A608" s="2" t="s">
        <v>2884</v>
      </c>
      <c r="B608" s="223" t="s">
        <v>2875</v>
      </c>
      <c r="C608" s="223"/>
      <c r="D608" s="223" t="s">
        <v>2889</v>
      </c>
    </row>
    <row r="609" spans="1:4" ht="14">
      <c r="A609" s="2" t="s">
        <v>2884</v>
      </c>
      <c r="B609" s="223" t="s">
        <v>2876</v>
      </c>
      <c r="C609" s="223"/>
      <c r="D609" s="223" t="s">
        <v>2890</v>
      </c>
    </row>
    <row r="610" spans="1:4" ht="14">
      <c r="A610" s="2" t="s">
        <v>2884</v>
      </c>
      <c r="B610" s="223" t="s">
        <v>2877</v>
      </c>
      <c r="C610" s="223"/>
      <c r="D610" s="223" t="s">
        <v>2891</v>
      </c>
    </row>
    <row r="611" spans="1:4" ht="14">
      <c r="A611" s="2" t="s">
        <v>2884</v>
      </c>
      <c r="B611" s="223" t="s">
        <v>2878</v>
      </c>
      <c r="C611" s="223"/>
      <c r="D611" s="223" t="s">
        <v>2892</v>
      </c>
    </row>
    <row r="612" spans="1:4" ht="14">
      <c r="A612" s="2" t="s">
        <v>2884</v>
      </c>
      <c r="B612" s="223" t="s">
        <v>2879</v>
      </c>
      <c r="C612" s="223"/>
      <c r="D612" s="223" t="s">
        <v>2893</v>
      </c>
    </row>
    <row r="613" spans="1:4" ht="14">
      <c r="A613" s="2" t="s">
        <v>2884</v>
      </c>
      <c r="B613" s="223" t="s">
        <v>2880</v>
      </c>
      <c r="C613" s="223"/>
      <c r="D613" s="223" t="s">
        <v>2894</v>
      </c>
    </row>
    <row r="614" spans="1:4" ht="14">
      <c r="A614" s="2" t="s">
        <v>2884</v>
      </c>
      <c r="B614" s="223" t="s">
        <v>2881</v>
      </c>
      <c r="C614" s="223"/>
      <c r="D614" s="223" t="s">
        <v>2895</v>
      </c>
    </row>
    <row r="615" spans="1:4" ht="14">
      <c r="A615" s="2" t="s">
        <v>2884</v>
      </c>
      <c r="B615" s="223" t="s">
        <v>2882</v>
      </c>
      <c r="C615" s="223"/>
      <c r="D615" s="223" t="s">
        <v>2896</v>
      </c>
    </row>
    <row r="616" spans="1:4" ht="14">
      <c r="A616" s="2" t="s">
        <v>2884</v>
      </c>
      <c r="B616" s="223" t="s">
        <v>2883</v>
      </c>
      <c r="C616" s="223"/>
      <c r="D616" s="223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1289</v>
      </c>
      <c r="C1" s="65" t="s">
        <v>1145</v>
      </c>
      <c r="D1" s="65" t="s">
        <v>1144</v>
      </c>
      <c r="E1" s="66" t="s">
        <v>1153</v>
      </c>
    </row>
    <row r="2" spans="1:5" ht="15">
      <c r="A2" s="2" t="s">
        <v>1252</v>
      </c>
      <c r="B2" s="26" t="s">
        <v>1154</v>
      </c>
      <c r="C2" s="62" t="s">
        <v>1356</v>
      </c>
      <c r="D2" s="62" t="s">
        <v>1357</v>
      </c>
      <c r="E2" s="62" t="s">
        <v>1358</v>
      </c>
    </row>
    <row r="3" spans="1:5" ht="15">
      <c r="A3" s="2" t="s">
        <v>1252</v>
      </c>
      <c r="B3" s="26" t="s">
        <v>1155</v>
      </c>
      <c r="C3" s="62" t="s">
        <v>1359</v>
      </c>
      <c r="D3" s="62" t="s">
        <v>1360</v>
      </c>
      <c r="E3" s="62" t="s">
        <v>1361</v>
      </c>
    </row>
    <row r="4" spans="1:5" ht="15">
      <c r="A4" s="2" t="s">
        <v>1252</v>
      </c>
      <c r="B4" s="26" t="s">
        <v>1156</v>
      </c>
      <c r="C4" s="62" t="s">
        <v>1362</v>
      </c>
      <c r="D4" s="62" t="s">
        <v>1363</v>
      </c>
      <c r="E4" s="62" t="s">
        <v>1364</v>
      </c>
    </row>
    <row r="5" spans="1:5" ht="15">
      <c r="A5" s="2" t="s">
        <v>1252</v>
      </c>
      <c r="B5" s="26" t="s">
        <v>1157</v>
      </c>
      <c r="C5" s="62" t="s">
        <v>1365</v>
      </c>
      <c r="D5" s="62" t="s">
        <v>1366</v>
      </c>
      <c r="E5" s="62" t="s">
        <v>1367</v>
      </c>
    </row>
    <row r="6" spans="1:5" ht="15">
      <c r="A6" s="2" t="s">
        <v>1252</v>
      </c>
      <c r="B6" s="26" t="s">
        <v>1158</v>
      </c>
      <c r="C6" s="62" t="s">
        <v>1368</v>
      </c>
      <c r="D6" s="62" t="s">
        <v>1369</v>
      </c>
      <c r="E6" s="62" t="s">
        <v>1370</v>
      </c>
    </row>
    <row r="7" spans="1:5" ht="15">
      <c r="A7" s="2" t="s">
        <v>1252</v>
      </c>
      <c r="B7" s="26" t="s">
        <v>1159</v>
      </c>
      <c r="C7" s="62" t="s">
        <v>1371</v>
      </c>
      <c r="D7" s="62" t="s">
        <v>1372</v>
      </c>
      <c r="E7" s="62" t="s">
        <v>1373</v>
      </c>
    </row>
    <row r="8" spans="1:5" ht="15">
      <c r="A8" s="2" t="s">
        <v>1252</v>
      </c>
      <c r="B8" s="26" t="s">
        <v>1160</v>
      </c>
      <c r="C8" s="62" t="s">
        <v>1374</v>
      </c>
      <c r="D8" s="62" t="s">
        <v>1375</v>
      </c>
      <c r="E8" s="62" t="s">
        <v>1376</v>
      </c>
    </row>
    <row r="9" spans="1:5" ht="15">
      <c r="A9" s="2" t="s">
        <v>1252</v>
      </c>
      <c r="B9" s="26" t="s">
        <v>1161</v>
      </c>
      <c r="C9" s="62" t="s">
        <v>1377</v>
      </c>
      <c r="D9" s="62" t="s">
        <v>1378</v>
      </c>
      <c r="E9" s="62" t="s">
        <v>1379</v>
      </c>
    </row>
    <row r="10" spans="1:5" ht="15">
      <c r="A10" s="2" t="s">
        <v>1252</v>
      </c>
      <c r="B10" s="26" t="s">
        <v>1162</v>
      </c>
      <c r="C10" s="62" t="s">
        <v>1380</v>
      </c>
      <c r="D10" s="62" t="s">
        <v>1381</v>
      </c>
      <c r="E10" s="62" t="s">
        <v>1382</v>
      </c>
    </row>
    <row r="11" spans="1:5" ht="15">
      <c r="A11" s="2" t="s">
        <v>1252</v>
      </c>
      <c r="B11" s="26" t="s">
        <v>1163</v>
      </c>
      <c r="C11" s="62" t="s">
        <v>1383</v>
      </c>
      <c r="D11" s="62" t="s">
        <v>1384</v>
      </c>
      <c r="E11" s="62" t="s">
        <v>1385</v>
      </c>
    </row>
    <row r="12" spans="1:5" ht="15">
      <c r="A12" s="2" t="s">
        <v>1252</v>
      </c>
      <c r="B12" s="26" t="s">
        <v>1164</v>
      </c>
      <c r="C12" s="62" t="s">
        <v>1386</v>
      </c>
      <c r="D12" s="62" t="s">
        <v>1387</v>
      </c>
      <c r="E12" s="62" t="s">
        <v>1388</v>
      </c>
    </row>
    <row r="13" spans="1:5" ht="15">
      <c r="A13" s="2" t="s">
        <v>1252</v>
      </c>
      <c r="B13" s="26" t="s">
        <v>1165</v>
      </c>
      <c r="C13" s="62" t="s">
        <v>1389</v>
      </c>
      <c r="D13" s="62" t="s">
        <v>1390</v>
      </c>
      <c r="E13" s="62" t="s">
        <v>1391</v>
      </c>
    </row>
    <row r="14" spans="1:5" ht="15">
      <c r="A14" s="2" t="s">
        <v>1252</v>
      </c>
      <c r="B14" s="26" t="s">
        <v>1166</v>
      </c>
      <c r="C14" s="62" t="s">
        <v>1392</v>
      </c>
      <c r="D14" s="62" t="s">
        <v>1393</v>
      </c>
      <c r="E14" s="62" t="s">
        <v>1394</v>
      </c>
    </row>
    <row r="15" spans="1:5" ht="15">
      <c r="A15" s="2" t="s">
        <v>1252</v>
      </c>
      <c r="B15" s="26" t="s">
        <v>1167</v>
      </c>
      <c r="C15" s="62" t="s">
        <v>1395</v>
      </c>
      <c r="D15" s="62" t="s">
        <v>1396</v>
      </c>
      <c r="E15" s="62" t="s">
        <v>1397</v>
      </c>
    </row>
    <row r="16" spans="1:5" ht="15">
      <c r="A16" s="2" t="s">
        <v>1252</v>
      </c>
      <c r="B16" s="26" t="s">
        <v>1168</v>
      </c>
      <c r="C16" s="62" t="s">
        <v>1398</v>
      </c>
      <c r="D16" s="62" t="s">
        <v>1399</v>
      </c>
      <c r="E16" s="62" t="s">
        <v>1400</v>
      </c>
    </row>
    <row r="17" spans="1:5" ht="15">
      <c r="A17" s="2" t="s">
        <v>1252</v>
      </c>
      <c r="B17" s="26" t="s">
        <v>1169</v>
      </c>
      <c r="C17" s="62" t="s">
        <v>1401</v>
      </c>
      <c r="D17" s="62" t="s">
        <v>1402</v>
      </c>
      <c r="E17" s="62" t="s">
        <v>1403</v>
      </c>
    </row>
    <row r="18" spans="1:5" ht="15">
      <c r="A18" s="2" t="s">
        <v>1252</v>
      </c>
      <c r="B18" s="26" t="s">
        <v>1170</v>
      </c>
      <c r="C18" s="62" t="s">
        <v>1404</v>
      </c>
      <c r="D18" s="62" t="s">
        <v>1405</v>
      </c>
      <c r="E18" s="62" t="s">
        <v>1406</v>
      </c>
    </row>
    <row r="19" spans="1:5" ht="15">
      <c r="A19" s="2" t="s">
        <v>1252</v>
      </c>
      <c r="B19" s="26" t="s">
        <v>1171</v>
      </c>
      <c r="C19" s="62" t="s">
        <v>1407</v>
      </c>
      <c r="D19" s="62" t="s">
        <v>1408</v>
      </c>
      <c r="E19" s="62" t="s">
        <v>1409</v>
      </c>
    </row>
    <row r="20" spans="1:5" ht="15">
      <c r="A20" s="2" t="s">
        <v>1252</v>
      </c>
      <c r="B20" s="26" t="s">
        <v>1172</v>
      </c>
      <c r="C20" s="62" t="s">
        <v>1410</v>
      </c>
      <c r="D20" s="62" t="s">
        <v>1411</v>
      </c>
      <c r="E20" s="62" t="s">
        <v>1412</v>
      </c>
    </row>
    <row r="21" spans="1:5" ht="15">
      <c r="A21" s="2" t="s">
        <v>1252</v>
      </c>
      <c r="B21" s="26" t="s">
        <v>1173</v>
      </c>
      <c r="C21" s="62" t="s">
        <v>1413</v>
      </c>
      <c r="D21" s="62" t="s">
        <v>1414</v>
      </c>
      <c r="E21" s="62" t="s">
        <v>1415</v>
      </c>
    </row>
    <row r="22" spans="1:5" ht="15">
      <c r="A22" s="2" t="s">
        <v>1252</v>
      </c>
      <c r="B22" s="26" t="s">
        <v>1174</v>
      </c>
      <c r="C22" s="62" t="s">
        <v>1416</v>
      </c>
      <c r="D22" s="62" t="s">
        <v>1417</v>
      </c>
      <c r="E22" s="62" t="s">
        <v>1418</v>
      </c>
    </row>
    <row r="23" spans="1:5" ht="15">
      <c r="A23" s="2" t="s">
        <v>1252</v>
      </c>
      <c r="B23" s="26" t="s">
        <v>1175</v>
      </c>
      <c r="C23" s="62" t="s">
        <v>1419</v>
      </c>
      <c r="D23" s="62" t="s">
        <v>1420</v>
      </c>
      <c r="E23" s="62" t="s">
        <v>1421</v>
      </c>
    </row>
    <row r="24" spans="1:5" ht="15">
      <c r="A24" s="2" t="s">
        <v>1252</v>
      </c>
      <c r="B24" s="26" t="s">
        <v>1176</v>
      </c>
      <c r="C24" s="62" t="s">
        <v>1422</v>
      </c>
      <c r="D24" s="62" t="s">
        <v>1423</v>
      </c>
      <c r="E24" s="62" t="s">
        <v>1424</v>
      </c>
    </row>
    <row r="25" spans="1:5" ht="15">
      <c r="A25" s="2" t="s">
        <v>1252</v>
      </c>
      <c r="B25" s="26" t="s">
        <v>1177</v>
      </c>
      <c r="C25" s="62" t="s">
        <v>1425</v>
      </c>
      <c r="D25" s="62" t="s">
        <v>1426</v>
      </c>
      <c r="E25" s="62" t="s">
        <v>1427</v>
      </c>
    </row>
    <row r="26" spans="1:5" ht="15">
      <c r="A26" s="2" t="s">
        <v>1252</v>
      </c>
      <c r="B26" s="26" t="s">
        <v>1178</v>
      </c>
      <c r="C26" s="62" t="s">
        <v>1428</v>
      </c>
      <c r="D26" s="62" t="s">
        <v>1429</v>
      </c>
      <c r="E26" s="62" t="s">
        <v>1430</v>
      </c>
    </row>
    <row r="27" spans="1:5" ht="15">
      <c r="A27" s="2" t="s">
        <v>1252</v>
      </c>
      <c r="B27" s="26" t="s">
        <v>1179</v>
      </c>
      <c r="C27" s="62" t="s">
        <v>1431</v>
      </c>
      <c r="D27" s="62" t="s">
        <v>1432</v>
      </c>
      <c r="E27" s="62" t="s">
        <v>1433</v>
      </c>
    </row>
    <row r="28" spans="1:5" ht="15">
      <c r="A28" s="2" t="s">
        <v>1252</v>
      </c>
      <c r="B28" s="26" t="s">
        <v>1180</v>
      </c>
      <c r="C28" s="62" t="s">
        <v>1434</v>
      </c>
      <c r="D28" s="62" t="s">
        <v>1435</v>
      </c>
      <c r="E28" s="62" t="s">
        <v>1436</v>
      </c>
    </row>
    <row r="29" spans="1:5" ht="15">
      <c r="A29" s="2" t="s">
        <v>1252</v>
      </c>
      <c r="B29" s="26" t="s">
        <v>1181</v>
      </c>
      <c r="C29" s="62" t="s">
        <v>1437</v>
      </c>
      <c r="D29" s="62" t="s">
        <v>1438</v>
      </c>
      <c r="E29" s="62" t="s">
        <v>1439</v>
      </c>
    </row>
    <row r="30" spans="1:5" ht="15">
      <c r="A30" s="2" t="s">
        <v>1252</v>
      </c>
      <c r="B30" s="26" t="s">
        <v>1182</v>
      </c>
      <c r="C30" s="62" t="s">
        <v>1440</v>
      </c>
      <c r="D30" s="62" t="s">
        <v>1441</v>
      </c>
      <c r="E30" s="62" t="s">
        <v>1442</v>
      </c>
    </row>
    <row r="31" spans="1:5" ht="15">
      <c r="A31" s="2" t="s">
        <v>1252</v>
      </c>
      <c r="B31" s="26" t="s">
        <v>1183</v>
      </c>
      <c r="C31" s="62" t="s">
        <v>1443</v>
      </c>
      <c r="D31" s="62" t="s">
        <v>1444</v>
      </c>
      <c r="E31" s="62" t="s">
        <v>1445</v>
      </c>
    </row>
    <row r="32" spans="1:5" ht="15">
      <c r="A32" s="2" t="s">
        <v>1252</v>
      </c>
      <c r="B32" s="26" t="s">
        <v>1184</v>
      </c>
      <c r="C32" s="62" t="s">
        <v>1446</v>
      </c>
      <c r="D32" s="62" t="s">
        <v>1447</v>
      </c>
      <c r="E32" s="62" t="s">
        <v>1448</v>
      </c>
    </row>
    <row r="33" spans="1:5" ht="15">
      <c r="A33" s="2" t="s">
        <v>1252</v>
      </c>
      <c r="B33" s="26" t="s">
        <v>1185</v>
      </c>
      <c r="C33" s="62" t="s">
        <v>1449</v>
      </c>
      <c r="D33" s="62" t="s">
        <v>1450</v>
      </c>
      <c r="E33" s="62" t="s">
        <v>1451</v>
      </c>
    </row>
    <row r="34" spans="1:5" ht="15">
      <c r="A34" s="2" t="s">
        <v>1252</v>
      </c>
      <c r="B34" s="26" t="s">
        <v>1186</v>
      </c>
      <c r="C34" s="62" t="s">
        <v>1452</v>
      </c>
      <c r="D34" s="62" t="s">
        <v>1453</v>
      </c>
      <c r="E34" s="62" t="s">
        <v>1454</v>
      </c>
    </row>
    <row r="35" spans="1:5" ht="15">
      <c r="A35" s="2" t="s">
        <v>1252</v>
      </c>
      <c r="B35" s="26" t="s">
        <v>1187</v>
      </c>
      <c r="C35" s="62" t="s">
        <v>1455</v>
      </c>
      <c r="D35" s="62" t="s">
        <v>1456</v>
      </c>
      <c r="E35" s="62" t="s">
        <v>1457</v>
      </c>
    </row>
    <row r="36" spans="1:5" ht="15">
      <c r="A36" s="2" t="s">
        <v>1252</v>
      </c>
      <c r="B36" s="26" t="s">
        <v>1133</v>
      </c>
      <c r="C36" s="62" t="s">
        <v>1458</v>
      </c>
      <c r="D36" s="62" t="s">
        <v>1459</v>
      </c>
      <c r="E36" s="62" t="s">
        <v>1460</v>
      </c>
    </row>
    <row r="37" spans="1:5" ht="15">
      <c r="A37" s="2" t="s">
        <v>1252</v>
      </c>
      <c r="B37" s="26" t="s">
        <v>1188</v>
      </c>
      <c r="C37" s="62" t="s">
        <v>1461</v>
      </c>
      <c r="D37" s="62" t="s">
        <v>1462</v>
      </c>
      <c r="E37" s="62" t="s">
        <v>1463</v>
      </c>
    </row>
    <row r="38" spans="1:5" ht="15">
      <c r="A38" s="2" t="s">
        <v>1252</v>
      </c>
      <c r="B38" s="26" t="s">
        <v>1189</v>
      </c>
      <c r="C38" s="62" t="s">
        <v>1464</v>
      </c>
      <c r="D38" s="62" t="s">
        <v>1465</v>
      </c>
      <c r="E38" s="62" t="s">
        <v>1466</v>
      </c>
    </row>
    <row r="39" spans="1:5" ht="15">
      <c r="A39" s="2" t="s">
        <v>1252</v>
      </c>
      <c r="B39" s="26" t="s">
        <v>1190</v>
      </c>
      <c r="C39" s="62" t="s">
        <v>1467</v>
      </c>
      <c r="D39" s="62" t="s">
        <v>1468</v>
      </c>
      <c r="E39" s="62" t="s">
        <v>1469</v>
      </c>
    </row>
    <row r="40" spans="1:5" ht="15">
      <c r="A40" s="2" t="s">
        <v>1252</v>
      </c>
      <c r="B40" s="26" t="s">
        <v>1191</v>
      </c>
      <c r="C40" s="62" t="s">
        <v>1470</v>
      </c>
      <c r="D40" s="62" t="s">
        <v>1471</v>
      </c>
      <c r="E40" s="62" t="s">
        <v>1472</v>
      </c>
    </row>
    <row r="41" spans="1:5" ht="15">
      <c r="A41" s="2" t="s">
        <v>1252</v>
      </c>
      <c r="B41" s="26" t="s">
        <v>1192</v>
      </c>
      <c r="C41" s="62" t="s">
        <v>1473</v>
      </c>
      <c r="D41" s="62" t="s">
        <v>1474</v>
      </c>
      <c r="E41" s="62" t="s">
        <v>1475</v>
      </c>
    </row>
    <row r="42" spans="1:5" ht="15">
      <c r="A42" s="2" t="s">
        <v>1252</v>
      </c>
      <c r="B42" s="26" t="s">
        <v>1193</v>
      </c>
      <c r="C42" s="62" t="s">
        <v>1476</v>
      </c>
      <c r="D42" s="62" t="s">
        <v>1477</v>
      </c>
      <c r="E42" s="62" t="s">
        <v>1478</v>
      </c>
    </row>
    <row r="43" spans="1:5" ht="15">
      <c r="A43" s="2" t="s">
        <v>1252</v>
      </c>
      <c r="B43" s="26" t="s">
        <v>1194</v>
      </c>
      <c r="C43" s="62" t="s">
        <v>1479</v>
      </c>
      <c r="D43" s="62" t="s">
        <v>1480</v>
      </c>
      <c r="E43" s="62" t="s">
        <v>1481</v>
      </c>
    </row>
    <row r="44" spans="1:5" ht="15">
      <c r="A44" s="2" t="s">
        <v>1252</v>
      </c>
      <c r="B44" s="26" t="s">
        <v>1195</v>
      </c>
      <c r="C44" s="62" t="s">
        <v>1482</v>
      </c>
      <c r="D44" s="62" t="s">
        <v>1483</v>
      </c>
      <c r="E44" s="62" t="s">
        <v>1484</v>
      </c>
    </row>
    <row r="45" spans="1:5" ht="15">
      <c r="A45" s="2" t="s">
        <v>1252</v>
      </c>
      <c r="B45" s="26" t="s">
        <v>1196</v>
      </c>
      <c r="C45" s="62" t="s">
        <v>1485</v>
      </c>
      <c r="D45" s="62" t="s">
        <v>1486</v>
      </c>
      <c r="E45" s="62" t="s">
        <v>1487</v>
      </c>
    </row>
    <row r="46" spans="1:5" ht="15">
      <c r="A46" s="2" t="s">
        <v>1252</v>
      </c>
      <c r="B46" s="26" t="s">
        <v>1197</v>
      </c>
      <c r="C46" s="26" t="s">
        <v>1251</v>
      </c>
      <c r="D46" s="62" t="s">
        <v>1488</v>
      </c>
      <c r="E46" s="62" t="s">
        <v>1489</v>
      </c>
    </row>
    <row r="47" spans="1:5" ht="15">
      <c r="A47" s="2" t="s">
        <v>1252</v>
      </c>
      <c r="B47" s="26" t="s">
        <v>1198</v>
      </c>
      <c r="C47" s="26" t="s">
        <v>1251</v>
      </c>
      <c r="D47" s="62" t="s">
        <v>1490</v>
      </c>
      <c r="E47" s="62" t="s">
        <v>1491</v>
      </c>
    </row>
    <row r="48" spans="1:5" ht="15">
      <c r="A48" s="2" t="s">
        <v>1252</v>
      </c>
      <c r="B48" s="26" t="s">
        <v>1199</v>
      </c>
      <c r="C48" s="26" t="s">
        <v>1251</v>
      </c>
      <c r="D48" s="62" t="s">
        <v>1492</v>
      </c>
      <c r="E48" s="62" t="s">
        <v>1493</v>
      </c>
    </row>
    <row r="49" spans="1:5" ht="15">
      <c r="A49" s="2" t="s">
        <v>1252</v>
      </c>
      <c r="B49" s="26" t="s">
        <v>1200</v>
      </c>
      <c r="C49" s="26" t="s">
        <v>1251</v>
      </c>
      <c r="D49" s="62" t="s">
        <v>1494</v>
      </c>
      <c r="E49" s="62" t="s">
        <v>1495</v>
      </c>
    </row>
    <row r="50" spans="1:5" ht="15">
      <c r="A50" s="2" t="s">
        <v>1252</v>
      </c>
      <c r="B50" s="26" t="s">
        <v>1201</v>
      </c>
      <c r="C50" s="26" t="s">
        <v>1251</v>
      </c>
      <c r="D50" s="62" t="s">
        <v>1496</v>
      </c>
      <c r="E50" s="62" t="s">
        <v>1497</v>
      </c>
    </row>
    <row r="51" spans="1:5" ht="15">
      <c r="A51" s="2" t="s">
        <v>1252</v>
      </c>
      <c r="B51" s="26" t="s">
        <v>1202</v>
      </c>
      <c r="C51" s="26" t="s">
        <v>1251</v>
      </c>
      <c r="D51" s="62" t="s">
        <v>1498</v>
      </c>
      <c r="E51" s="62" t="s">
        <v>1499</v>
      </c>
    </row>
    <row r="52" spans="1:5" ht="15">
      <c r="A52" s="2" t="s">
        <v>1252</v>
      </c>
      <c r="B52" s="26" t="s">
        <v>1203</v>
      </c>
      <c r="C52" s="26" t="s">
        <v>1251</v>
      </c>
      <c r="D52" s="62" t="s">
        <v>1500</v>
      </c>
      <c r="E52" s="62" t="s">
        <v>1501</v>
      </c>
    </row>
    <row r="53" spans="1:5" ht="15">
      <c r="A53" s="2" t="s">
        <v>1252</v>
      </c>
      <c r="B53" s="26" t="s">
        <v>1204</v>
      </c>
      <c r="C53" s="26" t="s">
        <v>1251</v>
      </c>
      <c r="D53" s="62" t="s">
        <v>1502</v>
      </c>
      <c r="E53" s="62" t="s">
        <v>1503</v>
      </c>
    </row>
    <row r="54" spans="1:5" ht="15">
      <c r="A54" s="2" t="s">
        <v>1252</v>
      </c>
      <c r="B54" s="26" t="s">
        <v>1205</v>
      </c>
      <c r="C54" s="26" t="s">
        <v>1251</v>
      </c>
      <c r="D54" s="62" t="s">
        <v>1504</v>
      </c>
      <c r="E54" s="62" t="s">
        <v>1505</v>
      </c>
    </row>
    <row r="55" spans="1:5" ht="15">
      <c r="A55" s="2" t="s">
        <v>1252</v>
      </c>
      <c r="B55" s="26" t="s">
        <v>1206</v>
      </c>
      <c r="C55" s="26" t="s">
        <v>1251</v>
      </c>
      <c r="D55" s="62" t="s">
        <v>1506</v>
      </c>
      <c r="E55" s="62" t="s">
        <v>1507</v>
      </c>
    </row>
    <row r="56" spans="1:5" ht="15">
      <c r="A56" s="2" t="s">
        <v>1252</v>
      </c>
      <c r="B56" s="26" t="s">
        <v>1207</v>
      </c>
      <c r="C56" s="26" t="s">
        <v>1251</v>
      </c>
      <c r="D56" s="62" t="s">
        <v>1508</v>
      </c>
      <c r="E56" s="62" t="s">
        <v>1509</v>
      </c>
    </row>
    <row r="57" spans="1:5" ht="15">
      <c r="A57" s="2" t="s">
        <v>1252</v>
      </c>
      <c r="B57" s="26" t="s">
        <v>1208</v>
      </c>
      <c r="C57" s="26" t="s">
        <v>1251</v>
      </c>
      <c r="D57" s="62" t="s">
        <v>1510</v>
      </c>
      <c r="E57" s="62" t="s">
        <v>1511</v>
      </c>
    </row>
    <row r="58" spans="1:5" ht="15">
      <c r="A58" s="2" t="s">
        <v>1252</v>
      </c>
      <c r="B58" s="26" t="s">
        <v>1209</v>
      </c>
      <c r="C58" s="26" t="s">
        <v>1251</v>
      </c>
      <c r="D58" s="62" t="s">
        <v>1512</v>
      </c>
      <c r="E58" s="62" t="s">
        <v>1513</v>
      </c>
    </row>
    <row r="59" spans="1:5" ht="15">
      <c r="A59" s="2" t="s">
        <v>1252</v>
      </c>
      <c r="B59" s="26" t="s">
        <v>1210</v>
      </c>
      <c r="C59" s="26" t="s">
        <v>1251</v>
      </c>
      <c r="D59" s="62" t="s">
        <v>1514</v>
      </c>
      <c r="E59" s="62" t="s">
        <v>1515</v>
      </c>
    </row>
    <row r="60" spans="1:5" ht="15">
      <c r="A60" s="2" t="s">
        <v>1252</v>
      </c>
      <c r="B60" s="26" t="s">
        <v>1211</v>
      </c>
      <c r="C60" s="26" t="s">
        <v>1251</v>
      </c>
      <c r="D60" s="62" t="s">
        <v>1516</v>
      </c>
      <c r="E60" s="62" t="s">
        <v>1517</v>
      </c>
    </row>
    <row r="61" spans="1:5" ht="15">
      <c r="A61" s="2" t="s">
        <v>1252</v>
      </c>
      <c r="B61" s="26" t="s">
        <v>1212</v>
      </c>
      <c r="C61" s="26" t="s">
        <v>1251</v>
      </c>
      <c r="D61" s="62" t="s">
        <v>1518</v>
      </c>
      <c r="E61" s="62" t="s">
        <v>1519</v>
      </c>
    </row>
    <row r="62" spans="1:5" ht="15">
      <c r="A62" s="2" t="s">
        <v>1252</v>
      </c>
      <c r="B62" s="26" t="s">
        <v>1213</v>
      </c>
      <c r="C62" s="26" t="s">
        <v>1251</v>
      </c>
      <c r="D62" s="62" t="s">
        <v>1520</v>
      </c>
      <c r="E62" s="62" t="s">
        <v>1521</v>
      </c>
    </row>
    <row r="63" spans="1:5" ht="15">
      <c r="A63" s="2" t="s">
        <v>1252</v>
      </c>
      <c r="B63" s="26" t="s">
        <v>1214</v>
      </c>
      <c r="C63" s="26" t="s">
        <v>1251</v>
      </c>
      <c r="D63" s="62" t="s">
        <v>1522</v>
      </c>
      <c r="E63" s="62" t="s">
        <v>1523</v>
      </c>
    </row>
    <row r="64" spans="1:5" ht="15">
      <c r="A64" s="2" t="s">
        <v>1252</v>
      </c>
      <c r="B64" s="26" t="s">
        <v>1215</v>
      </c>
      <c r="C64" s="26" t="s">
        <v>1251</v>
      </c>
      <c r="D64" s="62" t="s">
        <v>1524</v>
      </c>
      <c r="E64" s="62" t="s">
        <v>1525</v>
      </c>
    </row>
    <row r="65" spans="1:5" ht="15">
      <c r="A65" s="2" t="s">
        <v>1252</v>
      </c>
      <c r="B65" s="26" t="s">
        <v>1216</v>
      </c>
      <c r="C65" s="26" t="s">
        <v>1251</v>
      </c>
      <c r="D65" s="62" t="s">
        <v>1526</v>
      </c>
      <c r="E65" s="62" t="s">
        <v>1527</v>
      </c>
    </row>
    <row r="66" spans="1:5" ht="15">
      <c r="A66" s="2" t="s">
        <v>1252</v>
      </c>
      <c r="B66" s="26" t="s">
        <v>1108</v>
      </c>
      <c r="C66" s="26" t="s">
        <v>1251</v>
      </c>
      <c r="D66" s="62" t="s">
        <v>1528</v>
      </c>
      <c r="E66" s="62" t="s">
        <v>1529</v>
      </c>
    </row>
    <row r="67" spans="1:5" ht="15">
      <c r="A67" s="2" t="s">
        <v>1252</v>
      </c>
      <c r="B67" s="26" t="s">
        <v>1217</v>
      </c>
      <c r="C67" s="26" t="s">
        <v>1251</v>
      </c>
      <c r="D67" s="62" t="s">
        <v>1530</v>
      </c>
      <c r="E67" s="62" t="s">
        <v>1531</v>
      </c>
    </row>
    <row r="68" spans="1:5" ht="15">
      <c r="A68" s="2" t="s">
        <v>1252</v>
      </c>
      <c r="B68" s="26" t="s">
        <v>1218</v>
      </c>
      <c r="C68" s="26" t="s">
        <v>1251</v>
      </c>
      <c r="D68" s="62" t="s">
        <v>1532</v>
      </c>
      <c r="E68" s="62" t="s">
        <v>1533</v>
      </c>
    </row>
    <row r="69" spans="1:5" ht="15">
      <c r="A69" s="2" t="s">
        <v>1252</v>
      </c>
      <c r="B69" s="26" t="s">
        <v>1219</v>
      </c>
      <c r="C69" s="26" t="s">
        <v>1251</v>
      </c>
      <c r="D69" s="62" t="s">
        <v>1534</v>
      </c>
      <c r="E69" s="62" t="s">
        <v>1535</v>
      </c>
    </row>
    <row r="70" spans="1:5" ht="15">
      <c r="A70" s="2" t="s">
        <v>1252</v>
      </c>
      <c r="B70" s="26" t="s">
        <v>1220</v>
      </c>
      <c r="C70" s="26" t="s">
        <v>1251</v>
      </c>
      <c r="D70" s="62" t="s">
        <v>1536</v>
      </c>
      <c r="E70" s="62" t="s">
        <v>1537</v>
      </c>
    </row>
    <row r="71" spans="1:5" ht="15">
      <c r="A71" s="2" t="s">
        <v>1252</v>
      </c>
      <c r="B71" s="26" t="s">
        <v>1138</v>
      </c>
      <c r="C71" s="26" t="s">
        <v>1251</v>
      </c>
      <c r="D71" s="62" t="s">
        <v>1538</v>
      </c>
      <c r="E71" s="62" t="s">
        <v>1539</v>
      </c>
    </row>
    <row r="72" spans="1:5" ht="15">
      <c r="A72" s="2" t="s">
        <v>1252</v>
      </c>
      <c r="B72" s="26" t="s">
        <v>1221</v>
      </c>
      <c r="C72" s="26" t="s">
        <v>1251</v>
      </c>
      <c r="D72" s="62" t="s">
        <v>1540</v>
      </c>
      <c r="E72" s="62" t="s">
        <v>1541</v>
      </c>
    </row>
    <row r="73" spans="1:5" ht="15">
      <c r="A73" s="2" t="s">
        <v>1252</v>
      </c>
      <c r="B73" s="26" t="s">
        <v>1222</v>
      </c>
      <c r="C73" s="26" t="s">
        <v>1251</v>
      </c>
      <c r="D73" s="62" t="s">
        <v>1542</v>
      </c>
      <c r="E73" s="62" t="s">
        <v>1543</v>
      </c>
    </row>
    <row r="74" spans="1:5" ht="15">
      <c r="A74" s="2" t="s">
        <v>1252</v>
      </c>
      <c r="B74" s="26" t="s">
        <v>1223</v>
      </c>
      <c r="C74" s="26" t="s">
        <v>1251</v>
      </c>
      <c r="D74" s="62" t="s">
        <v>1544</v>
      </c>
      <c r="E74" s="62" t="s">
        <v>1545</v>
      </c>
    </row>
    <row r="75" spans="1:5" ht="15">
      <c r="A75" s="2" t="s">
        <v>1252</v>
      </c>
      <c r="B75" s="26" t="s">
        <v>1224</v>
      </c>
      <c r="C75" s="26" t="s">
        <v>1251</v>
      </c>
      <c r="D75" s="62" t="s">
        <v>1546</v>
      </c>
      <c r="E75" s="62" t="s">
        <v>1547</v>
      </c>
    </row>
    <row r="76" spans="1:5" ht="15">
      <c r="A76" s="2" t="s">
        <v>1252</v>
      </c>
      <c r="B76" s="26" t="s">
        <v>1225</v>
      </c>
      <c r="C76" s="62" t="s">
        <v>1548</v>
      </c>
      <c r="D76" s="62" t="s">
        <v>1549</v>
      </c>
      <c r="E76" s="62" t="s">
        <v>1550</v>
      </c>
    </row>
    <row r="77" spans="1:5" ht="15">
      <c r="A77" s="2" t="s">
        <v>1252</v>
      </c>
      <c r="B77" s="26" t="s">
        <v>1226</v>
      </c>
      <c r="C77" s="62" t="s">
        <v>1551</v>
      </c>
      <c r="D77" s="62" t="s">
        <v>1552</v>
      </c>
      <c r="E77" s="62" t="s">
        <v>1553</v>
      </c>
    </row>
    <row r="78" spans="1:5" ht="15">
      <c r="A78" s="2" t="s">
        <v>1252</v>
      </c>
      <c r="B78" s="26" t="s">
        <v>1227</v>
      </c>
      <c r="C78" s="62" t="s">
        <v>1554</v>
      </c>
      <c r="D78" s="62" t="s">
        <v>1555</v>
      </c>
      <c r="E78" s="62" t="s">
        <v>1556</v>
      </c>
    </row>
    <row r="79" spans="1:5" ht="15">
      <c r="A79" s="2" t="s">
        <v>1252</v>
      </c>
      <c r="B79" s="26" t="s">
        <v>1228</v>
      </c>
      <c r="C79" s="62" t="s">
        <v>1557</v>
      </c>
      <c r="D79" s="62" t="s">
        <v>1558</v>
      </c>
      <c r="E79" s="62" t="s">
        <v>1559</v>
      </c>
    </row>
    <row r="80" spans="1:5" ht="15">
      <c r="A80" s="2" t="s">
        <v>1252</v>
      </c>
      <c r="B80" s="26" t="s">
        <v>1229</v>
      </c>
      <c r="C80" s="62" t="s">
        <v>1560</v>
      </c>
      <c r="D80" s="62" t="s">
        <v>1561</v>
      </c>
      <c r="E80" s="62" t="s">
        <v>1562</v>
      </c>
    </row>
    <row r="81" spans="1:5" ht="15">
      <c r="A81" s="2" t="s">
        <v>1252</v>
      </c>
      <c r="B81" s="26" t="s">
        <v>1230</v>
      </c>
      <c r="C81" s="62" t="s">
        <v>1563</v>
      </c>
      <c r="D81" s="62" t="s">
        <v>1564</v>
      </c>
      <c r="E81" s="62" t="s">
        <v>1565</v>
      </c>
    </row>
    <row r="82" spans="1:5" ht="15">
      <c r="A82" s="2" t="s">
        <v>1252</v>
      </c>
      <c r="B82" s="26" t="s">
        <v>1231</v>
      </c>
      <c r="C82" s="62" t="s">
        <v>1566</v>
      </c>
      <c r="D82" s="62" t="s">
        <v>1567</v>
      </c>
      <c r="E82" s="62" t="s">
        <v>1568</v>
      </c>
    </row>
    <row r="83" spans="1:5" ht="15">
      <c r="A83" s="2" t="s">
        <v>1252</v>
      </c>
      <c r="B83" s="26" t="s">
        <v>1232</v>
      </c>
      <c r="C83" s="62" t="s">
        <v>1569</v>
      </c>
      <c r="D83" s="62" t="s">
        <v>1570</v>
      </c>
      <c r="E83" s="62" t="s">
        <v>1571</v>
      </c>
    </row>
    <row r="84" spans="1:5" ht="15">
      <c r="A84" s="2" t="s">
        <v>1252</v>
      </c>
      <c r="B84" s="26" t="s">
        <v>1233</v>
      </c>
      <c r="C84" s="62" t="s">
        <v>1572</v>
      </c>
      <c r="D84" s="62" t="s">
        <v>1573</v>
      </c>
      <c r="E84" s="62" t="s">
        <v>1574</v>
      </c>
    </row>
    <row r="85" spans="1:5" ht="15">
      <c r="A85" s="2" t="s">
        <v>1252</v>
      </c>
      <c r="B85" s="26" t="s">
        <v>1234</v>
      </c>
      <c r="C85" s="62" t="s">
        <v>1575</v>
      </c>
      <c r="D85" s="62" t="s">
        <v>1576</v>
      </c>
      <c r="E85" s="62" t="s">
        <v>1577</v>
      </c>
    </row>
    <row r="86" spans="1:5" ht="15">
      <c r="A86" s="2" t="s">
        <v>1252</v>
      </c>
      <c r="B86" s="26" t="s">
        <v>1235</v>
      </c>
      <c r="C86" s="62" t="s">
        <v>1578</v>
      </c>
      <c r="D86" s="62" t="s">
        <v>1579</v>
      </c>
      <c r="E86" s="62" t="s">
        <v>1580</v>
      </c>
    </row>
    <row r="87" spans="1:5" ht="15">
      <c r="A87" s="2" t="s">
        <v>1252</v>
      </c>
      <c r="B87" s="26" t="s">
        <v>1236</v>
      </c>
      <c r="C87" s="62" t="s">
        <v>1581</v>
      </c>
      <c r="D87" s="62" t="s">
        <v>1582</v>
      </c>
      <c r="E87" s="62" t="s">
        <v>1583</v>
      </c>
    </row>
    <row r="88" spans="1:5" ht="15">
      <c r="A88" s="2" t="s">
        <v>1252</v>
      </c>
      <c r="B88" s="26" t="s">
        <v>1237</v>
      </c>
      <c r="C88" s="62" t="s">
        <v>1584</v>
      </c>
      <c r="D88" s="62" t="s">
        <v>1585</v>
      </c>
      <c r="E88" s="62" t="s">
        <v>1586</v>
      </c>
    </row>
    <row r="89" spans="1:5" ht="15">
      <c r="A89" s="2" t="s">
        <v>1252</v>
      </c>
      <c r="B89" s="26" t="s">
        <v>1238</v>
      </c>
      <c r="C89" s="62" t="s">
        <v>1587</v>
      </c>
      <c r="D89" s="62" t="s">
        <v>1588</v>
      </c>
      <c r="E89" s="62" t="s">
        <v>1589</v>
      </c>
    </row>
    <row r="90" spans="1:5" ht="15">
      <c r="A90" s="2" t="s">
        <v>1252</v>
      </c>
      <c r="B90" s="26" t="s">
        <v>1239</v>
      </c>
      <c r="C90" s="62" t="s">
        <v>1590</v>
      </c>
      <c r="D90" s="62" t="s">
        <v>1591</v>
      </c>
      <c r="E90" s="62" t="s">
        <v>1592</v>
      </c>
    </row>
    <row r="91" spans="1:5" ht="15">
      <c r="A91" s="2" t="s">
        <v>1252</v>
      </c>
      <c r="B91" s="26" t="s">
        <v>1240</v>
      </c>
      <c r="C91" s="62" t="s">
        <v>1593</v>
      </c>
      <c r="D91" s="62" t="s">
        <v>1594</v>
      </c>
      <c r="E91" s="62" t="s">
        <v>1595</v>
      </c>
    </row>
    <row r="92" spans="1:5" ht="15">
      <c r="A92" s="2" t="s">
        <v>1252</v>
      </c>
      <c r="B92" s="26" t="s">
        <v>1241</v>
      </c>
      <c r="C92" s="62" t="s">
        <v>1596</v>
      </c>
      <c r="D92" s="62" t="s">
        <v>1597</v>
      </c>
      <c r="E92" s="62" t="s">
        <v>1598</v>
      </c>
    </row>
    <row r="93" spans="1:5" ht="15">
      <c r="A93" s="2" t="s">
        <v>1252</v>
      </c>
      <c r="B93" s="26" t="s">
        <v>1242</v>
      </c>
      <c r="C93" s="62" t="s">
        <v>1599</v>
      </c>
      <c r="D93" s="62" t="s">
        <v>1600</v>
      </c>
      <c r="E93" s="62" t="s">
        <v>1601</v>
      </c>
    </row>
    <row r="94" spans="1:5" ht="15">
      <c r="A94" s="2" t="s">
        <v>1252</v>
      </c>
      <c r="B94" s="26" t="s">
        <v>1243</v>
      </c>
      <c r="C94" s="62" t="s">
        <v>1602</v>
      </c>
      <c r="D94" s="62" t="s">
        <v>1603</v>
      </c>
      <c r="E94" s="62" t="s">
        <v>1604</v>
      </c>
    </row>
    <row r="95" spans="1:5" ht="15">
      <c r="A95" s="2" t="s">
        <v>1252</v>
      </c>
      <c r="B95" s="26" t="s">
        <v>1244</v>
      </c>
      <c r="C95" s="62" t="s">
        <v>1605</v>
      </c>
      <c r="D95" s="62" t="s">
        <v>1606</v>
      </c>
      <c r="E95" s="62" t="s">
        <v>1607</v>
      </c>
    </row>
    <row r="96" spans="1:5" ht="15">
      <c r="A96" s="2" t="s">
        <v>1252</v>
      </c>
      <c r="B96" s="26" t="s">
        <v>1245</v>
      </c>
      <c r="C96" s="62" t="s">
        <v>1608</v>
      </c>
      <c r="D96" s="62" t="s">
        <v>1609</v>
      </c>
      <c r="E96" s="62" t="s">
        <v>1610</v>
      </c>
    </row>
    <row r="97" spans="1:5" ht="15">
      <c r="A97" s="2" t="s">
        <v>1252</v>
      </c>
      <c r="B97" s="26" t="s">
        <v>1246</v>
      </c>
      <c r="C97" s="62" t="s">
        <v>1611</v>
      </c>
      <c r="D97" s="62" t="s">
        <v>1612</v>
      </c>
      <c r="E97" s="62" t="s">
        <v>1613</v>
      </c>
    </row>
    <row r="98" spans="1:5" ht="15">
      <c r="A98" s="2" t="s">
        <v>1252</v>
      </c>
      <c r="B98" s="26" t="s">
        <v>1143</v>
      </c>
      <c r="C98" s="26" t="s">
        <v>1251</v>
      </c>
      <c r="D98" s="62" t="s">
        <v>1614</v>
      </c>
      <c r="E98" s="62" t="s">
        <v>1615</v>
      </c>
    </row>
    <row r="99" spans="1:5" ht="15">
      <c r="A99" s="2" t="s">
        <v>1252</v>
      </c>
      <c r="B99" s="26" t="s">
        <v>1247</v>
      </c>
      <c r="C99" s="62" t="s">
        <v>1616</v>
      </c>
      <c r="D99" s="62" t="s">
        <v>1617</v>
      </c>
      <c r="E99" s="62" t="s">
        <v>1618</v>
      </c>
    </row>
    <row r="100" spans="1:5" ht="15">
      <c r="A100" s="2" t="s">
        <v>1252</v>
      </c>
      <c r="B100" s="26" t="s">
        <v>1119</v>
      </c>
      <c r="C100" s="62" t="s">
        <v>1619</v>
      </c>
      <c r="D100" s="62" t="s">
        <v>1620</v>
      </c>
      <c r="E100" s="62" t="s">
        <v>1621</v>
      </c>
    </row>
    <row r="101" spans="1:5" ht="15">
      <c r="A101" s="2" t="s">
        <v>1252</v>
      </c>
      <c r="B101" s="26" t="s">
        <v>1248</v>
      </c>
      <c r="C101" s="62" t="s">
        <v>1622</v>
      </c>
      <c r="D101" s="26" t="s">
        <v>1251</v>
      </c>
      <c r="E101" s="64" t="s">
        <v>1251</v>
      </c>
    </row>
    <row r="102" spans="1:5" ht="15">
      <c r="A102" s="2" t="s">
        <v>1252</v>
      </c>
      <c r="B102" s="26" t="s">
        <v>1249</v>
      </c>
      <c r="C102" s="62" t="s">
        <v>1623</v>
      </c>
      <c r="D102" s="26" t="s">
        <v>1251</v>
      </c>
      <c r="E102" s="62" t="s">
        <v>1624</v>
      </c>
    </row>
    <row r="103" spans="1:5" ht="15">
      <c r="A103" s="2" t="s">
        <v>1252</v>
      </c>
      <c r="B103" s="26" t="s">
        <v>1250</v>
      </c>
      <c r="C103" s="62" t="s">
        <v>1625</v>
      </c>
      <c r="D103" s="26" t="s">
        <v>1251</v>
      </c>
      <c r="E103" s="62" t="s">
        <v>1626</v>
      </c>
    </row>
    <row r="104" spans="1:5" ht="15">
      <c r="A104" s="2" t="s">
        <v>1252</v>
      </c>
      <c r="B104" s="26" t="s">
        <v>1146</v>
      </c>
      <c r="C104" s="62" t="s">
        <v>1627</v>
      </c>
      <c r="D104" s="26" t="s">
        <v>1251</v>
      </c>
      <c r="E104" s="62" t="s">
        <v>1628</v>
      </c>
    </row>
    <row r="105" spans="1:5" ht="15">
      <c r="A105" s="2" t="s">
        <v>1252</v>
      </c>
      <c r="B105" s="26" t="s">
        <v>1147</v>
      </c>
      <c r="C105" s="62" t="s">
        <v>1629</v>
      </c>
      <c r="D105" s="26" t="s">
        <v>1251</v>
      </c>
      <c r="E105" s="64" t="s">
        <v>1251</v>
      </c>
    </row>
    <row r="106" spans="1:5" ht="15">
      <c r="A106" s="2" t="s">
        <v>1252</v>
      </c>
      <c r="B106" s="26" t="s">
        <v>1148</v>
      </c>
      <c r="C106" s="62" t="s">
        <v>1630</v>
      </c>
      <c r="D106" s="26" t="s">
        <v>1251</v>
      </c>
      <c r="E106" s="62" t="s">
        <v>1631</v>
      </c>
    </row>
    <row r="107" spans="1:5" ht="15">
      <c r="A107" s="2" t="s">
        <v>1252</v>
      </c>
      <c r="B107" s="26" t="s">
        <v>1149</v>
      </c>
      <c r="C107" s="62" t="s">
        <v>1632</v>
      </c>
      <c r="D107" s="26" t="s">
        <v>1251</v>
      </c>
      <c r="E107" s="62" t="s">
        <v>1633</v>
      </c>
    </row>
    <row r="108" spans="1:5" ht="15">
      <c r="A108" s="2" t="s">
        <v>1252</v>
      </c>
      <c r="B108" s="26" t="s">
        <v>1150</v>
      </c>
      <c r="C108" s="62" t="s">
        <v>1634</v>
      </c>
      <c r="D108" s="26" t="s">
        <v>1251</v>
      </c>
      <c r="E108" s="62" t="s">
        <v>1635</v>
      </c>
    </row>
    <row r="109" spans="1:5" ht="15">
      <c r="A109" s="2" t="s">
        <v>1252</v>
      </c>
      <c r="B109" s="26" t="s">
        <v>1151</v>
      </c>
      <c r="C109" s="62" t="s">
        <v>1636</v>
      </c>
      <c r="D109" s="26" t="s">
        <v>1251</v>
      </c>
      <c r="E109" s="62" t="s">
        <v>1637</v>
      </c>
    </row>
    <row r="110" spans="1:5" ht="15">
      <c r="A110" s="2" t="s">
        <v>1252</v>
      </c>
      <c r="B110" s="26" t="s">
        <v>1152</v>
      </c>
      <c r="C110" s="62" t="s">
        <v>1638</v>
      </c>
      <c r="D110" s="26" t="s">
        <v>1251</v>
      </c>
      <c r="E110" s="62" t="s">
        <v>1639</v>
      </c>
    </row>
    <row r="111" spans="1:5" ht="15">
      <c r="A111" s="2"/>
      <c r="B111" t="s">
        <v>1251</v>
      </c>
      <c r="C111" t="s">
        <v>1251</v>
      </c>
      <c r="D111" t="s">
        <v>1251</v>
      </c>
      <c r="E111" s="63" t="s">
        <v>1640</v>
      </c>
    </row>
    <row r="112" spans="1:5" ht="15">
      <c r="A112" s="2" t="s">
        <v>1253</v>
      </c>
      <c r="B112" s="62" t="s">
        <v>1293</v>
      </c>
      <c r="C112" t="s">
        <v>1251</v>
      </c>
      <c r="D112" s="62" t="s">
        <v>1641</v>
      </c>
      <c r="E112" t="s">
        <v>1251</v>
      </c>
    </row>
    <row r="113" spans="1:5" ht="15">
      <c r="A113" s="2" t="s">
        <v>1253</v>
      </c>
      <c r="B113" s="62" t="s">
        <v>1294</v>
      </c>
      <c r="C113" t="s">
        <v>1251</v>
      </c>
      <c r="D113" s="62" t="s">
        <v>1642</v>
      </c>
      <c r="E113" t="s">
        <v>1251</v>
      </c>
    </row>
    <row r="114" spans="1:5" ht="15">
      <c r="A114" s="2" t="s">
        <v>1253</v>
      </c>
      <c r="B114" s="62" t="s">
        <v>1295</v>
      </c>
      <c r="C114" t="s">
        <v>1251</v>
      </c>
      <c r="D114" s="62" t="s">
        <v>1643</v>
      </c>
      <c r="E114" t="s">
        <v>1251</v>
      </c>
    </row>
    <row r="115" spans="1:5" ht="15">
      <c r="A115" s="2" t="s">
        <v>1253</v>
      </c>
      <c r="B115" s="62" t="s">
        <v>1296</v>
      </c>
      <c r="C115" t="s">
        <v>1251</v>
      </c>
      <c r="D115" s="62" t="s">
        <v>1644</v>
      </c>
      <c r="E115" t="s">
        <v>1251</v>
      </c>
    </row>
    <row r="116" spans="1:5" ht="15">
      <c r="A116" s="2" t="s">
        <v>1253</v>
      </c>
      <c r="B116" s="62" t="s">
        <v>1297</v>
      </c>
      <c r="C116" t="s">
        <v>1251</v>
      </c>
      <c r="D116" s="62" t="s">
        <v>1645</v>
      </c>
      <c r="E116" t="s">
        <v>1251</v>
      </c>
    </row>
    <row r="117" spans="1:5" ht="15">
      <c r="A117" s="2" t="s">
        <v>1253</v>
      </c>
      <c r="B117" s="62" t="s">
        <v>1298</v>
      </c>
      <c r="C117" t="s">
        <v>1251</v>
      </c>
      <c r="D117" s="62" t="s">
        <v>1646</v>
      </c>
      <c r="E117" t="s">
        <v>1251</v>
      </c>
    </row>
    <row r="118" spans="1:5" ht="15">
      <c r="A118" s="2" t="s">
        <v>1253</v>
      </c>
      <c r="B118" s="62" t="s">
        <v>1299</v>
      </c>
      <c r="C118" t="s">
        <v>1251</v>
      </c>
      <c r="D118" s="62" t="s">
        <v>1647</v>
      </c>
      <c r="E118" t="s">
        <v>1251</v>
      </c>
    </row>
    <row r="119" spans="1:5" ht="15">
      <c r="A119" s="2" t="s">
        <v>1253</v>
      </c>
      <c r="B119" s="62" t="s">
        <v>1300</v>
      </c>
      <c r="C119" t="s">
        <v>1251</v>
      </c>
      <c r="D119" s="62" t="s">
        <v>1648</v>
      </c>
      <c r="E119" t="s">
        <v>1251</v>
      </c>
    </row>
    <row r="120" spans="1:5" ht="15">
      <c r="A120" s="2" t="s">
        <v>1253</v>
      </c>
      <c r="B120" s="62" t="s">
        <v>1301</v>
      </c>
      <c r="C120" t="s">
        <v>1251</v>
      </c>
      <c r="D120" s="62" t="s">
        <v>1649</v>
      </c>
      <c r="E120" t="s">
        <v>1251</v>
      </c>
    </row>
    <row r="121" spans="1:5" ht="15">
      <c r="A121" s="2" t="s">
        <v>1253</v>
      </c>
      <c r="B121" s="62" t="s">
        <v>1302</v>
      </c>
      <c r="C121" t="s">
        <v>1251</v>
      </c>
      <c r="D121" s="62" t="s">
        <v>1650</v>
      </c>
      <c r="E121" t="s">
        <v>1251</v>
      </c>
    </row>
    <row r="122" spans="1:5" ht="15">
      <c r="A122" s="2" t="s">
        <v>1253</v>
      </c>
      <c r="B122" s="62" t="s">
        <v>1303</v>
      </c>
      <c r="C122" t="s">
        <v>1251</v>
      </c>
      <c r="D122" s="62" t="s">
        <v>1651</v>
      </c>
      <c r="E122" t="s">
        <v>1251</v>
      </c>
    </row>
    <row r="123" spans="1:5" ht="15">
      <c r="A123" s="2" t="s">
        <v>1253</v>
      </c>
      <c r="B123" s="62" t="s">
        <v>1304</v>
      </c>
      <c r="C123" t="s">
        <v>1251</v>
      </c>
      <c r="D123" s="62" t="s">
        <v>1652</v>
      </c>
      <c r="E123" t="s">
        <v>1251</v>
      </c>
    </row>
    <row r="124" spans="1:5" ht="15">
      <c r="A124" s="2" t="s">
        <v>1253</v>
      </c>
      <c r="B124" s="62" t="s">
        <v>1305</v>
      </c>
      <c r="C124" t="s">
        <v>1251</v>
      </c>
      <c r="D124" s="62" t="s">
        <v>1653</v>
      </c>
      <c r="E124" t="s">
        <v>1251</v>
      </c>
    </row>
    <row r="125" spans="1:5" ht="15">
      <c r="A125" s="2" t="s">
        <v>1253</v>
      </c>
      <c r="B125" s="62" t="s">
        <v>1306</v>
      </c>
      <c r="C125" t="s">
        <v>1251</v>
      </c>
      <c r="D125" s="62" t="s">
        <v>1654</v>
      </c>
      <c r="E125" t="s">
        <v>1251</v>
      </c>
    </row>
    <row r="126" spans="1:5" ht="15">
      <c r="A126" s="2" t="s">
        <v>1253</v>
      </c>
      <c r="B126" s="62" t="s">
        <v>1307</v>
      </c>
      <c r="C126" t="s">
        <v>1251</v>
      </c>
      <c r="D126" s="62" t="s">
        <v>1655</v>
      </c>
      <c r="E126" t="s">
        <v>1251</v>
      </c>
    </row>
    <row r="127" spans="1:5" ht="15">
      <c r="A127" s="2" t="s">
        <v>1253</v>
      </c>
      <c r="B127" s="62" t="s">
        <v>1308</v>
      </c>
      <c r="C127" t="s">
        <v>1251</v>
      </c>
      <c r="D127" s="62" t="s">
        <v>1656</v>
      </c>
      <c r="E127" t="s">
        <v>1251</v>
      </c>
    </row>
    <row r="128" spans="1:5" ht="15">
      <c r="A128" s="2" t="s">
        <v>1253</v>
      </c>
      <c r="B128" s="62" t="s">
        <v>1309</v>
      </c>
      <c r="C128" t="s">
        <v>1251</v>
      </c>
      <c r="D128" s="62" t="s">
        <v>1657</v>
      </c>
      <c r="E128" t="s">
        <v>1251</v>
      </c>
    </row>
    <row r="129" spans="1:5" ht="15">
      <c r="A129" s="2" t="s">
        <v>1253</v>
      </c>
      <c r="B129" s="62" t="s">
        <v>1310</v>
      </c>
      <c r="C129" t="s">
        <v>1251</v>
      </c>
      <c r="D129" s="62" t="s">
        <v>1658</v>
      </c>
      <c r="E129" t="s">
        <v>1251</v>
      </c>
    </row>
    <row r="130" spans="1:5" ht="15">
      <c r="A130" s="2" t="s">
        <v>1253</v>
      </c>
      <c r="B130" s="62" t="s">
        <v>1311</v>
      </c>
      <c r="C130" t="s">
        <v>1251</v>
      </c>
      <c r="D130" s="62" t="s">
        <v>1659</v>
      </c>
      <c r="E130" t="s">
        <v>1251</v>
      </c>
    </row>
    <row r="131" spans="1:5" ht="15">
      <c r="A131" s="2" t="s">
        <v>1253</v>
      </c>
      <c r="B131" s="62" t="s">
        <v>1312</v>
      </c>
      <c r="C131" t="s">
        <v>1251</v>
      </c>
      <c r="D131" s="62" t="s">
        <v>1660</v>
      </c>
      <c r="E131" t="s">
        <v>1251</v>
      </c>
    </row>
    <row r="132" spans="1:5" ht="15">
      <c r="A132" s="2" t="s">
        <v>1253</v>
      </c>
      <c r="B132" s="62" t="s">
        <v>1313</v>
      </c>
      <c r="C132" t="s">
        <v>1251</v>
      </c>
      <c r="D132" s="62" t="s">
        <v>1661</v>
      </c>
      <c r="E132" t="s">
        <v>1251</v>
      </c>
    </row>
    <row r="133" spans="1:5" ht="15">
      <c r="A133" s="2" t="s">
        <v>1253</v>
      </c>
      <c r="B133" s="62" t="s">
        <v>1314</v>
      </c>
      <c r="C133" t="s">
        <v>1251</v>
      </c>
      <c r="D133" s="62" t="s">
        <v>1662</v>
      </c>
      <c r="E133" t="s">
        <v>1251</v>
      </c>
    </row>
    <row r="134" spans="1:5" ht="15">
      <c r="A134" s="2" t="s">
        <v>1253</v>
      </c>
      <c r="B134" s="62" t="s">
        <v>1315</v>
      </c>
      <c r="C134" t="s">
        <v>1251</v>
      </c>
      <c r="D134" s="62" t="s">
        <v>1663</v>
      </c>
      <c r="E134" t="s">
        <v>1251</v>
      </c>
    </row>
    <row r="135" spans="1:5" ht="15">
      <c r="A135" s="2" t="s">
        <v>1253</v>
      </c>
      <c r="B135" s="62" t="s">
        <v>1316</v>
      </c>
      <c r="C135" t="s">
        <v>1251</v>
      </c>
      <c r="D135" s="62" t="s">
        <v>1664</v>
      </c>
      <c r="E135" t="s">
        <v>1251</v>
      </c>
    </row>
    <row r="136" spans="1:5" ht="15">
      <c r="A136" s="2" t="s">
        <v>1253</v>
      </c>
      <c r="B136" s="62" t="s">
        <v>1317</v>
      </c>
      <c r="C136" t="s">
        <v>1251</v>
      </c>
      <c r="D136" s="62" t="s">
        <v>1665</v>
      </c>
      <c r="E136" t="s">
        <v>1251</v>
      </c>
    </row>
    <row r="137" spans="1:5" ht="15">
      <c r="A137" s="2" t="s">
        <v>1253</v>
      </c>
      <c r="B137" s="62" t="s">
        <v>1318</v>
      </c>
      <c r="C137" t="s">
        <v>1251</v>
      </c>
      <c r="D137" s="62" t="s">
        <v>1666</v>
      </c>
      <c r="E137" t="s">
        <v>1251</v>
      </c>
    </row>
    <row r="138" spans="1:5" ht="15">
      <c r="A138" s="2" t="s">
        <v>1253</v>
      </c>
      <c r="B138" s="62" t="s">
        <v>1319</v>
      </c>
      <c r="C138" t="s">
        <v>1251</v>
      </c>
      <c r="D138" s="62" t="s">
        <v>1667</v>
      </c>
      <c r="E138" t="s">
        <v>1251</v>
      </c>
    </row>
    <row r="139" spans="1:5" ht="15">
      <c r="A139" s="2" t="s">
        <v>1253</v>
      </c>
      <c r="B139" s="62" t="s">
        <v>1320</v>
      </c>
      <c r="C139" t="s">
        <v>1251</v>
      </c>
      <c r="D139" s="62" t="s">
        <v>1668</v>
      </c>
      <c r="E139" t="s">
        <v>1251</v>
      </c>
    </row>
    <row r="140" spans="1:5" ht="15">
      <c r="A140" s="2" t="s">
        <v>1253</v>
      </c>
      <c r="B140" s="62" t="s">
        <v>1321</v>
      </c>
      <c r="C140" t="s">
        <v>1251</v>
      </c>
      <c r="D140" s="62" t="s">
        <v>1669</v>
      </c>
      <c r="E140" t="s">
        <v>1251</v>
      </c>
    </row>
    <row r="141" spans="1:5" ht="15">
      <c r="A141" s="2" t="s">
        <v>1253</v>
      </c>
      <c r="B141" s="62" t="s">
        <v>1322</v>
      </c>
      <c r="C141" t="s">
        <v>1251</v>
      </c>
      <c r="D141" s="62" t="s">
        <v>1670</v>
      </c>
      <c r="E141" t="s">
        <v>1251</v>
      </c>
    </row>
    <row r="142" spans="1:5" ht="15">
      <c r="A142" s="2" t="s">
        <v>1253</v>
      </c>
      <c r="B142" s="62" t="s">
        <v>1323</v>
      </c>
      <c r="C142" t="s">
        <v>1251</v>
      </c>
      <c r="D142" s="62" t="s">
        <v>1671</v>
      </c>
      <c r="E142" t="s">
        <v>1251</v>
      </c>
    </row>
    <row r="143" spans="1:5" ht="15">
      <c r="A143" s="2" t="s">
        <v>1253</v>
      </c>
      <c r="B143" s="62" t="s">
        <v>1296</v>
      </c>
      <c r="C143" t="s">
        <v>1251</v>
      </c>
      <c r="D143" s="62" t="s">
        <v>1644</v>
      </c>
      <c r="E143" t="s">
        <v>1251</v>
      </c>
    </row>
    <row r="144" spans="1:5" ht="15">
      <c r="A144" s="2" t="s">
        <v>1253</v>
      </c>
      <c r="B144" s="62" t="s">
        <v>1324</v>
      </c>
      <c r="C144" t="s">
        <v>1251</v>
      </c>
      <c r="D144" s="62" t="s">
        <v>1672</v>
      </c>
      <c r="E144" t="s">
        <v>1251</v>
      </c>
    </row>
    <row r="145" spans="1:5" ht="15">
      <c r="A145" s="2" t="s">
        <v>1253</v>
      </c>
      <c r="B145" s="62" t="s">
        <v>1325</v>
      </c>
      <c r="C145" t="s">
        <v>1251</v>
      </c>
      <c r="D145" s="62" t="s">
        <v>1673</v>
      </c>
      <c r="E145" t="s">
        <v>1251</v>
      </c>
    </row>
    <row r="146" spans="1:5" ht="15">
      <c r="A146" s="2" t="s">
        <v>1253</v>
      </c>
      <c r="B146" s="62" t="s">
        <v>1326</v>
      </c>
      <c r="C146" t="s">
        <v>1251</v>
      </c>
      <c r="D146" s="62" t="s">
        <v>1674</v>
      </c>
      <c r="E146" t="s">
        <v>1251</v>
      </c>
    </row>
    <row r="147" spans="1:5" ht="15">
      <c r="A147" s="2" t="s">
        <v>1253</v>
      </c>
      <c r="B147" s="62" t="s">
        <v>1327</v>
      </c>
      <c r="C147" t="s">
        <v>1251</v>
      </c>
      <c r="D147" s="62" t="s">
        <v>1675</v>
      </c>
      <c r="E147" t="s">
        <v>1251</v>
      </c>
    </row>
    <row r="148" spans="1:5" ht="15">
      <c r="A148" s="2" t="s">
        <v>1253</v>
      </c>
      <c r="B148" s="62" t="s">
        <v>1254</v>
      </c>
      <c r="C148" t="s">
        <v>1251</v>
      </c>
      <c r="D148" s="62" t="s">
        <v>1676</v>
      </c>
      <c r="E148" t="s">
        <v>1251</v>
      </c>
    </row>
    <row r="149" spans="1:5" ht="15">
      <c r="A149" s="2" t="s">
        <v>1253</v>
      </c>
      <c r="B149" s="62" t="s">
        <v>1255</v>
      </c>
      <c r="C149" t="s">
        <v>1251</v>
      </c>
      <c r="D149" s="62" t="s">
        <v>1677</v>
      </c>
      <c r="E149" t="s">
        <v>1251</v>
      </c>
    </row>
    <row r="150" spans="1:5" ht="15">
      <c r="A150" s="2" t="s">
        <v>1253</v>
      </c>
      <c r="B150" s="62" t="s">
        <v>1328</v>
      </c>
      <c r="C150" t="s">
        <v>1251</v>
      </c>
      <c r="D150" s="62" t="s">
        <v>1678</v>
      </c>
      <c r="E150" t="s">
        <v>1251</v>
      </c>
    </row>
    <row r="151" spans="1:5" ht="15">
      <c r="A151" s="2" t="s">
        <v>1253</v>
      </c>
      <c r="B151" s="62" t="s">
        <v>1329</v>
      </c>
      <c r="C151" t="s">
        <v>1251</v>
      </c>
      <c r="D151" s="62" t="s">
        <v>1679</v>
      </c>
      <c r="E151" t="s">
        <v>1251</v>
      </c>
    </row>
    <row r="152" spans="1:5" ht="15">
      <c r="A152" s="2" t="s">
        <v>1253</v>
      </c>
      <c r="B152" s="62" t="s">
        <v>1330</v>
      </c>
      <c r="C152" t="s">
        <v>1251</v>
      </c>
      <c r="D152" s="62" t="s">
        <v>1680</v>
      </c>
      <c r="E152" t="s">
        <v>1251</v>
      </c>
    </row>
    <row r="153" spans="1:5" ht="15">
      <c r="A153" s="2" t="s">
        <v>1253</v>
      </c>
      <c r="B153" s="62" t="s">
        <v>1256</v>
      </c>
      <c r="C153" t="s">
        <v>1251</v>
      </c>
      <c r="D153" s="62" t="s">
        <v>1681</v>
      </c>
      <c r="E153" t="s">
        <v>1251</v>
      </c>
    </row>
    <row r="154" spans="1:5" ht="15">
      <c r="A154" s="2" t="s">
        <v>1253</v>
      </c>
      <c r="B154" s="62" t="s">
        <v>1331</v>
      </c>
      <c r="C154" t="s">
        <v>1251</v>
      </c>
      <c r="D154" s="62" t="s">
        <v>1682</v>
      </c>
      <c r="E154" t="s">
        <v>1251</v>
      </c>
    </row>
    <row r="155" spans="1:5" ht="15">
      <c r="A155" s="2" t="s">
        <v>1253</v>
      </c>
      <c r="B155" s="62" t="s">
        <v>1332</v>
      </c>
      <c r="C155" t="s">
        <v>1251</v>
      </c>
      <c r="D155" s="62" t="s">
        <v>1683</v>
      </c>
      <c r="E155" t="s">
        <v>1251</v>
      </c>
    </row>
    <row r="156" spans="1:5" ht="15">
      <c r="A156" s="2" t="s">
        <v>1253</v>
      </c>
      <c r="B156" s="62" t="s">
        <v>1333</v>
      </c>
      <c r="C156" t="s">
        <v>1251</v>
      </c>
      <c r="D156" s="62" t="s">
        <v>1684</v>
      </c>
      <c r="E156" t="s">
        <v>1251</v>
      </c>
    </row>
    <row r="157" spans="1:5" ht="15">
      <c r="A157" s="2" t="s">
        <v>1253</v>
      </c>
      <c r="B157" s="62" t="s">
        <v>1334</v>
      </c>
      <c r="C157" t="s">
        <v>1251</v>
      </c>
      <c r="D157" s="62" t="s">
        <v>1685</v>
      </c>
      <c r="E157" t="s">
        <v>1251</v>
      </c>
    </row>
    <row r="158" spans="1:5" ht="15">
      <c r="A158" s="2" t="s">
        <v>1253</v>
      </c>
      <c r="B158" s="62" t="s">
        <v>1257</v>
      </c>
      <c r="C158" t="s">
        <v>1251</v>
      </c>
      <c r="D158" s="62" t="s">
        <v>1686</v>
      </c>
      <c r="E158" t="s">
        <v>1251</v>
      </c>
    </row>
    <row r="159" spans="1:5" ht="15">
      <c r="A159" s="2" t="s">
        <v>1253</v>
      </c>
      <c r="B159" s="62" t="s">
        <v>1335</v>
      </c>
      <c r="C159" t="s">
        <v>1251</v>
      </c>
      <c r="D159" s="62" t="s">
        <v>1687</v>
      </c>
      <c r="E159" t="s">
        <v>1251</v>
      </c>
    </row>
    <row r="160" spans="1:5" ht="15">
      <c r="A160" s="2" t="s">
        <v>1253</v>
      </c>
      <c r="B160" s="62" t="s">
        <v>1258</v>
      </c>
      <c r="C160" t="s">
        <v>1251</v>
      </c>
      <c r="D160" s="62" t="s">
        <v>1688</v>
      </c>
      <c r="E160" t="s">
        <v>1251</v>
      </c>
    </row>
    <row r="161" spans="1:5" ht="15">
      <c r="A161" s="2" t="s">
        <v>1253</v>
      </c>
      <c r="B161" s="62" t="s">
        <v>1336</v>
      </c>
      <c r="C161" t="s">
        <v>1251</v>
      </c>
      <c r="D161" s="62" t="s">
        <v>1689</v>
      </c>
      <c r="E161" t="s">
        <v>1251</v>
      </c>
    </row>
    <row r="162" spans="1:5" ht="15">
      <c r="A162" s="2" t="s">
        <v>1253</v>
      </c>
      <c r="B162" s="62" t="s">
        <v>1337</v>
      </c>
      <c r="C162" t="s">
        <v>1251</v>
      </c>
      <c r="D162" s="62" t="s">
        <v>1690</v>
      </c>
      <c r="E162" t="s">
        <v>1251</v>
      </c>
    </row>
    <row r="163" spans="1:5" ht="15">
      <c r="A163" s="2" t="s">
        <v>1253</v>
      </c>
      <c r="B163" s="62" t="s">
        <v>1139</v>
      </c>
      <c r="C163" t="s">
        <v>1251</v>
      </c>
      <c r="D163" s="62" t="s">
        <v>1540</v>
      </c>
      <c r="E163" t="s">
        <v>1251</v>
      </c>
    </row>
    <row r="164" spans="1:5" ht="15">
      <c r="A164" s="2" t="s">
        <v>1253</v>
      </c>
      <c r="B164" s="62" t="s">
        <v>1140</v>
      </c>
      <c r="C164" t="s">
        <v>1251</v>
      </c>
      <c r="D164" s="62" t="s">
        <v>1542</v>
      </c>
      <c r="E164" t="s">
        <v>1251</v>
      </c>
    </row>
    <row r="165" spans="1:5" ht="15">
      <c r="A165" s="2" t="s">
        <v>1253</v>
      </c>
      <c r="B165" s="62" t="s">
        <v>1141</v>
      </c>
      <c r="C165" t="s">
        <v>1251</v>
      </c>
      <c r="D165" s="62" t="s">
        <v>1544</v>
      </c>
      <c r="E165" t="s">
        <v>1251</v>
      </c>
    </row>
    <row r="166" spans="1:5" ht="15">
      <c r="A166" s="2" t="s">
        <v>1253</v>
      </c>
      <c r="B166" s="62" t="s">
        <v>1142</v>
      </c>
      <c r="C166" t="s">
        <v>1251</v>
      </c>
      <c r="D166" s="62" t="s">
        <v>1546</v>
      </c>
      <c r="E166" t="s">
        <v>1251</v>
      </c>
    </row>
    <row r="167" spans="1:5" ht="15">
      <c r="A167" s="2" t="s">
        <v>1253</v>
      </c>
      <c r="B167" s="62" t="s">
        <v>1134</v>
      </c>
      <c r="C167" t="s">
        <v>1251</v>
      </c>
      <c r="D167" s="62" t="s">
        <v>1530</v>
      </c>
      <c r="E167" t="s">
        <v>1251</v>
      </c>
    </row>
    <row r="168" spans="1:5" ht="15">
      <c r="A168" s="2" t="s">
        <v>1253</v>
      </c>
      <c r="B168" s="62" t="s">
        <v>1135</v>
      </c>
      <c r="C168" t="s">
        <v>1251</v>
      </c>
      <c r="D168" s="62" t="s">
        <v>1532</v>
      </c>
      <c r="E168" t="s">
        <v>1251</v>
      </c>
    </row>
    <row r="169" spans="1:5" ht="15">
      <c r="A169" s="2" t="s">
        <v>1253</v>
      </c>
      <c r="B169" s="62" t="s">
        <v>1136</v>
      </c>
      <c r="C169" t="s">
        <v>1251</v>
      </c>
      <c r="D169" s="62" t="s">
        <v>1534</v>
      </c>
      <c r="E169" t="s">
        <v>1251</v>
      </c>
    </row>
    <row r="170" spans="1:5" ht="15">
      <c r="A170" s="2" t="s">
        <v>1253</v>
      </c>
      <c r="B170" s="62" t="s">
        <v>1137</v>
      </c>
      <c r="C170" t="s">
        <v>1251</v>
      </c>
      <c r="D170" s="62" t="s">
        <v>1536</v>
      </c>
      <c r="E170" t="s">
        <v>1251</v>
      </c>
    </row>
    <row r="171" spans="1:5" ht="15">
      <c r="A171" s="2" t="s">
        <v>1253</v>
      </c>
      <c r="B171" s="62" t="s">
        <v>1338</v>
      </c>
      <c r="C171" t="s">
        <v>1251</v>
      </c>
      <c r="D171" s="62" t="s">
        <v>1538</v>
      </c>
      <c r="E171" t="s">
        <v>1251</v>
      </c>
    </row>
    <row r="172" spans="1:5" ht="15">
      <c r="A172" s="2" t="s">
        <v>1253</v>
      </c>
      <c r="B172" s="62" t="s">
        <v>1339</v>
      </c>
      <c r="C172" t="s">
        <v>1251</v>
      </c>
      <c r="D172" s="62" t="s">
        <v>1691</v>
      </c>
      <c r="E172" t="s">
        <v>1251</v>
      </c>
    </row>
    <row r="173" spans="1:5" ht="15">
      <c r="A173" s="2" t="s">
        <v>1253</v>
      </c>
      <c r="B173" s="62" t="s">
        <v>1340</v>
      </c>
      <c r="C173" t="s">
        <v>1251</v>
      </c>
      <c r="D173" s="62" t="s">
        <v>1692</v>
      </c>
      <c r="E173" t="s">
        <v>1251</v>
      </c>
    </row>
    <row r="174" spans="1:5" ht="15">
      <c r="A174" s="2" t="s">
        <v>1253</v>
      </c>
      <c r="B174" s="62" t="s">
        <v>1341</v>
      </c>
      <c r="C174" t="s">
        <v>1251</v>
      </c>
      <c r="D174" s="62" t="s">
        <v>1693</v>
      </c>
      <c r="E174" t="s">
        <v>1251</v>
      </c>
    </row>
    <row r="175" spans="1:5" ht="15">
      <c r="A175" s="2" t="s">
        <v>1253</v>
      </c>
      <c r="B175" s="62" t="s">
        <v>1259</v>
      </c>
      <c r="C175" t="s">
        <v>1251</v>
      </c>
      <c r="D175" s="62" t="s">
        <v>1694</v>
      </c>
      <c r="E175" t="s">
        <v>1251</v>
      </c>
    </row>
    <row r="176" spans="1:5" ht="15">
      <c r="A176" s="2" t="s">
        <v>1253</v>
      </c>
      <c r="B176" s="62" t="s">
        <v>1341</v>
      </c>
      <c r="C176" t="s">
        <v>1251</v>
      </c>
      <c r="D176" s="62" t="s">
        <v>1693</v>
      </c>
      <c r="E176" t="s">
        <v>1251</v>
      </c>
    </row>
    <row r="177" spans="1:5" ht="15">
      <c r="A177" s="2" t="s">
        <v>1253</v>
      </c>
      <c r="B177" s="62" t="s">
        <v>1260</v>
      </c>
      <c r="C177" t="s">
        <v>1251</v>
      </c>
      <c r="D177" s="62" t="s">
        <v>1695</v>
      </c>
      <c r="E177" t="s">
        <v>1251</v>
      </c>
    </row>
    <row r="178" spans="1:5" ht="15">
      <c r="A178" s="2" t="s">
        <v>1253</v>
      </c>
      <c r="B178" s="62" t="s">
        <v>1342</v>
      </c>
      <c r="C178" t="s">
        <v>1251</v>
      </c>
      <c r="D178" s="62" t="s">
        <v>1696</v>
      </c>
      <c r="E178" t="s">
        <v>1251</v>
      </c>
    </row>
    <row r="179" spans="1:5" ht="15">
      <c r="A179" s="2" t="s">
        <v>1253</v>
      </c>
      <c r="B179" s="62" t="s">
        <v>1261</v>
      </c>
      <c r="C179" t="s">
        <v>1251</v>
      </c>
      <c r="D179" s="62" t="s">
        <v>1697</v>
      </c>
      <c r="E179" t="s">
        <v>1251</v>
      </c>
    </row>
    <row r="180" spans="1:5" ht="15">
      <c r="A180" s="2" t="s">
        <v>1253</v>
      </c>
      <c r="B180" s="62" t="s">
        <v>1262</v>
      </c>
      <c r="C180" t="s">
        <v>1251</v>
      </c>
      <c r="D180" s="62" t="s">
        <v>1698</v>
      </c>
      <c r="E180" t="s">
        <v>1251</v>
      </c>
    </row>
    <row r="181" spans="1:5" ht="15">
      <c r="A181" s="2" t="s">
        <v>1253</v>
      </c>
      <c r="B181" s="62" t="s">
        <v>1343</v>
      </c>
      <c r="C181" t="s">
        <v>1251</v>
      </c>
      <c r="D181" s="62" t="s">
        <v>1699</v>
      </c>
      <c r="E181" t="s">
        <v>1251</v>
      </c>
    </row>
    <row r="182" spans="1:5" ht="15">
      <c r="A182" s="2" t="s">
        <v>1253</v>
      </c>
      <c r="B182" s="62" t="s">
        <v>1344</v>
      </c>
      <c r="C182" t="s">
        <v>1251</v>
      </c>
      <c r="D182" s="62" t="s">
        <v>1700</v>
      </c>
      <c r="E182" t="s">
        <v>1251</v>
      </c>
    </row>
    <row r="183" spans="1:5" ht="15">
      <c r="A183" s="2" t="s">
        <v>1253</v>
      </c>
      <c r="B183" s="62" t="s">
        <v>1345</v>
      </c>
      <c r="C183" t="s">
        <v>1251</v>
      </c>
      <c r="D183" s="62" t="s">
        <v>1701</v>
      </c>
      <c r="E183" t="s">
        <v>1251</v>
      </c>
    </row>
    <row r="184" spans="1:5" ht="15">
      <c r="A184" s="2" t="s">
        <v>1253</v>
      </c>
      <c r="B184" s="62" t="s">
        <v>1346</v>
      </c>
      <c r="C184" t="s">
        <v>1251</v>
      </c>
      <c r="D184" s="62" t="s">
        <v>1702</v>
      </c>
      <c r="E184" t="s">
        <v>1251</v>
      </c>
    </row>
    <row r="185" spans="1:5" ht="15">
      <c r="A185" s="2" t="s">
        <v>1253</v>
      </c>
      <c r="B185" s="62" t="s">
        <v>1347</v>
      </c>
      <c r="C185" t="s">
        <v>1251</v>
      </c>
      <c r="D185" s="62" t="s">
        <v>1703</v>
      </c>
      <c r="E185" t="s">
        <v>1251</v>
      </c>
    </row>
    <row r="186" spans="1:5" ht="15">
      <c r="A186" s="2" t="s">
        <v>1253</v>
      </c>
      <c r="B186" s="62" t="s">
        <v>1348</v>
      </c>
      <c r="C186" t="s">
        <v>1251</v>
      </c>
      <c r="D186" s="62" t="s">
        <v>1704</v>
      </c>
      <c r="E186" t="s">
        <v>1251</v>
      </c>
    </row>
    <row r="187" spans="1:5" ht="15">
      <c r="A187" s="2" t="s">
        <v>1253</v>
      </c>
      <c r="B187" s="62" t="s">
        <v>1349</v>
      </c>
      <c r="C187" t="s">
        <v>1251</v>
      </c>
      <c r="D187" s="62" t="s">
        <v>1705</v>
      </c>
      <c r="E187" t="s">
        <v>1251</v>
      </c>
    </row>
    <row r="188" spans="1:5" ht="15">
      <c r="A188" s="2" t="s">
        <v>1253</v>
      </c>
      <c r="B188" s="62" t="s">
        <v>1350</v>
      </c>
      <c r="C188" t="s">
        <v>1251</v>
      </c>
      <c r="D188" s="62" t="s">
        <v>1706</v>
      </c>
      <c r="E188" t="s">
        <v>1251</v>
      </c>
    </row>
    <row r="189" spans="1:5" ht="15">
      <c r="A189" s="2" t="s">
        <v>1253</v>
      </c>
      <c r="B189" s="62" t="s">
        <v>1351</v>
      </c>
      <c r="C189" t="s">
        <v>1251</v>
      </c>
      <c r="D189" s="62" t="s">
        <v>1707</v>
      </c>
      <c r="E189" t="s">
        <v>1251</v>
      </c>
    </row>
    <row r="190" spans="1:5" ht="15">
      <c r="A190" s="2" t="s">
        <v>1253</v>
      </c>
      <c r="B190" s="62" t="s">
        <v>1352</v>
      </c>
      <c r="C190" t="s">
        <v>1251</v>
      </c>
      <c r="D190" s="62" t="s">
        <v>1708</v>
      </c>
      <c r="E190" t="s">
        <v>1251</v>
      </c>
    </row>
    <row r="191" spans="1:5" ht="15">
      <c r="A191" s="2" t="s">
        <v>1253</v>
      </c>
      <c r="B191" s="62" t="s">
        <v>1353</v>
      </c>
      <c r="C191" t="s">
        <v>1251</v>
      </c>
      <c r="D191" s="62" t="s">
        <v>1709</v>
      </c>
      <c r="E191" t="s">
        <v>1251</v>
      </c>
    </row>
    <row r="192" spans="1:5" ht="15">
      <c r="A192" s="2" t="s">
        <v>1253</v>
      </c>
      <c r="B192" s="62" t="s">
        <v>1263</v>
      </c>
      <c r="C192" t="s">
        <v>1251</v>
      </c>
      <c r="D192" s="62" t="s">
        <v>1710</v>
      </c>
      <c r="E192" t="s">
        <v>1251</v>
      </c>
    </row>
    <row r="193" spans="1:5" ht="15">
      <c r="A193" s="2" t="s">
        <v>1253</v>
      </c>
      <c r="B193" s="62" t="s">
        <v>1264</v>
      </c>
      <c r="C193" t="s">
        <v>1251</v>
      </c>
      <c r="D193" s="62" t="s">
        <v>1711</v>
      </c>
      <c r="E193" t="s">
        <v>1251</v>
      </c>
    </row>
    <row r="194" spans="1:5" ht="15">
      <c r="A194" s="2" t="s">
        <v>1253</v>
      </c>
      <c r="B194" s="62" t="s">
        <v>1265</v>
      </c>
      <c r="C194" t="s">
        <v>1251</v>
      </c>
      <c r="D194" s="62" t="s">
        <v>1712</v>
      </c>
      <c r="E194" t="s">
        <v>1251</v>
      </c>
    </row>
    <row r="195" spans="1:5" ht="15">
      <c r="A195" s="2" t="s">
        <v>1253</v>
      </c>
      <c r="B195" s="62" t="s">
        <v>1266</v>
      </c>
      <c r="C195" t="s">
        <v>1251</v>
      </c>
      <c r="D195" s="62" t="s">
        <v>1713</v>
      </c>
      <c r="E195" t="s">
        <v>1251</v>
      </c>
    </row>
    <row r="196" spans="1:5" ht="15">
      <c r="A196" s="2" t="s">
        <v>1253</v>
      </c>
      <c r="B196" s="62" t="s">
        <v>1267</v>
      </c>
      <c r="C196" t="s">
        <v>1251</v>
      </c>
      <c r="D196" s="62" t="s">
        <v>1714</v>
      </c>
      <c r="E196" t="s">
        <v>1251</v>
      </c>
    </row>
    <row r="197" spans="1:5" ht="15">
      <c r="A197" s="2" t="s">
        <v>1253</v>
      </c>
      <c r="B197" s="62" t="s">
        <v>1268</v>
      </c>
      <c r="C197" t="s">
        <v>1251</v>
      </c>
      <c r="D197" s="62" t="s">
        <v>1715</v>
      </c>
      <c r="E197" t="s">
        <v>1251</v>
      </c>
    </row>
    <row r="198" spans="1:5" ht="15">
      <c r="A198" s="2" t="s">
        <v>1253</v>
      </c>
      <c r="B198" s="62" t="s">
        <v>1269</v>
      </c>
      <c r="C198" t="s">
        <v>1251</v>
      </c>
      <c r="D198" s="62" t="s">
        <v>1716</v>
      </c>
      <c r="E198" t="s">
        <v>1251</v>
      </c>
    </row>
    <row r="199" spans="1:5" ht="15">
      <c r="A199" s="2" t="s">
        <v>1253</v>
      </c>
      <c r="B199" s="62" t="s">
        <v>1270</v>
      </c>
      <c r="C199" t="s">
        <v>1251</v>
      </c>
      <c r="D199" s="62" t="s">
        <v>1717</v>
      </c>
      <c r="E199" t="s">
        <v>1251</v>
      </c>
    </row>
    <row r="200" spans="1:5" ht="15">
      <c r="A200" s="2" t="s">
        <v>1253</v>
      </c>
      <c r="B200" s="62" t="s">
        <v>1271</v>
      </c>
      <c r="C200" t="s">
        <v>1251</v>
      </c>
      <c r="D200" s="62" t="s">
        <v>1718</v>
      </c>
      <c r="E200" t="s">
        <v>1251</v>
      </c>
    </row>
    <row r="201" spans="1:5" ht="15">
      <c r="A201" s="2" t="s">
        <v>1253</v>
      </c>
      <c r="B201" s="62" t="s">
        <v>1272</v>
      </c>
      <c r="C201" t="s">
        <v>1251</v>
      </c>
      <c r="D201" s="62" t="s">
        <v>1719</v>
      </c>
      <c r="E201" t="s">
        <v>1251</v>
      </c>
    </row>
    <row r="202" spans="1:5" ht="15">
      <c r="A202" s="2" t="s">
        <v>1253</v>
      </c>
      <c r="B202" s="62" t="s">
        <v>1273</v>
      </c>
      <c r="C202" t="s">
        <v>1251</v>
      </c>
      <c r="D202" s="62" t="s">
        <v>1720</v>
      </c>
      <c r="E202" t="s">
        <v>1251</v>
      </c>
    </row>
    <row r="203" spans="1:5" ht="15">
      <c r="A203" s="2" t="s">
        <v>1253</v>
      </c>
      <c r="B203" s="62" t="s">
        <v>1274</v>
      </c>
      <c r="C203" t="s">
        <v>1251</v>
      </c>
      <c r="D203" s="62" t="s">
        <v>1121</v>
      </c>
      <c r="E203" t="s">
        <v>1251</v>
      </c>
    </row>
    <row r="204" spans="1:5" ht="15">
      <c r="A204" s="2" t="s">
        <v>1288</v>
      </c>
      <c r="B204" s="67" t="s">
        <v>1275</v>
      </c>
      <c r="C204" t="s">
        <v>1251</v>
      </c>
      <c r="D204" s="62" t="s">
        <v>1721</v>
      </c>
      <c r="E204" t="s">
        <v>1251</v>
      </c>
    </row>
    <row r="205" spans="1:5" ht="15">
      <c r="A205" s="2" t="s">
        <v>1288</v>
      </c>
      <c r="B205" s="67" t="s">
        <v>1276</v>
      </c>
      <c r="C205" t="s">
        <v>1251</v>
      </c>
      <c r="D205" s="62" t="s">
        <v>1722</v>
      </c>
      <c r="E205" t="s">
        <v>1251</v>
      </c>
    </row>
    <row r="206" spans="1:5" ht="15">
      <c r="A206" s="2" t="s">
        <v>1288</v>
      </c>
      <c r="B206" s="67" t="s">
        <v>1277</v>
      </c>
      <c r="C206" t="s">
        <v>1251</v>
      </c>
      <c r="D206" s="62" t="s">
        <v>1723</v>
      </c>
      <c r="E206" t="s">
        <v>1251</v>
      </c>
    </row>
    <row r="207" spans="1:5" ht="15">
      <c r="A207" s="2" t="s">
        <v>1288</v>
      </c>
      <c r="B207" s="67" t="s">
        <v>1278</v>
      </c>
      <c r="C207" t="s">
        <v>1251</v>
      </c>
      <c r="D207" s="62" t="s">
        <v>1724</v>
      </c>
      <c r="E207" t="s">
        <v>1251</v>
      </c>
    </row>
    <row r="208" spans="1:5" ht="15">
      <c r="A208" s="2" t="s">
        <v>1288</v>
      </c>
      <c r="B208" s="67" t="s">
        <v>1279</v>
      </c>
      <c r="C208" t="s">
        <v>1251</v>
      </c>
      <c r="D208" s="62" t="s">
        <v>1725</v>
      </c>
      <c r="E208" t="s">
        <v>1251</v>
      </c>
    </row>
    <row r="209" spans="1:5" ht="15">
      <c r="A209" s="2" t="s">
        <v>1288</v>
      </c>
      <c r="B209" s="67" t="s">
        <v>1280</v>
      </c>
      <c r="C209" t="s">
        <v>1251</v>
      </c>
      <c r="D209" s="62" t="s">
        <v>1726</v>
      </c>
      <c r="E209" t="s">
        <v>1251</v>
      </c>
    </row>
    <row r="210" spans="1:5" ht="15">
      <c r="A210" s="2" t="s">
        <v>1288</v>
      </c>
      <c r="B210" s="67" t="s">
        <v>1281</v>
      </c>
      <c r="C210" t="s">
        <v>1251</v>
      </c>
      <c r="D210" s="62" t="s">
        <v>1727</v>
      </c>
      <c r="E210" t="s">
        <v>1251</v>
      </c>
    </row>
    <row r="211" spans="1:5" ht="15">
      <c r="A211" s="2" t="s">
        <v>1288</v>
      </c>
      <c r="B211" s="67" t="s">
        <v>1282</v>
      </c>
      <c r="C211" t="s">
        <v>1251</v>
      </c>
      <c r="D211" s="62" t="s">
        <v>1728</v>
      </c>
      <c r="E211" t="s">
        <v>1251</v>
      </c>
    </row>
    <row r="212" spans="1:5" ht="15">
      <c r="A212" s="2" t="s">
        <v>1288</v>
      </c>
      <c r="B212" s="67" t="s">
        <v>1283</v>
      </c>
      <c r="C212" t="s">
        <v>1251</v>
      </c>
      <c r="D212" s="62" t="s">
        <v>1729</v>
      </c>
      <c r="E212" t="s">
        <v>1251</v>
      </c>
    </row>
    <row r="213" spans="1:5" ht="15">
      <c r="A213" s="2" t="s">
        <v>1288</v>
      </c>
      <c r="B213" s="67" t="s">
        <v>1284</v>
      </c>
      <c r="C213" t="s">
        <v>1251</v>
      </c>
      <c r="D213" s="62" t="s">
        <v>1730</v>
      </c>
      <c r="E213" t="s">
        <v>1251</v>
      </c>
    </row>
    <row r="214" spans="1:5" ht="15">
      <c r="A214" s="2" t="s">
        <v>1288</v>
      </c>
      <c r="B214" s="67" t="s">
        <v>1285</v>
      </c>
      <c r="C214" t="s">
        <v>1251</v>
      </c>
      <c r="D214" s="62" t="s">
        <v>1731</v>
      </c>
      <c r="E214" t="s">
        <v>1251</v>
      </c>
    </row>
    <row r="215" spans="1:5" ht="15">
      <c r="A215" s="2" t="s">
        <v>1288</v>
      </c>
      <c r="B215" s="67" t="s">
        <v>1286</v>
      </c>
      <c r="C215" t="s">
        <v>1251</v>
      </c>
      <c r="D215" s="62" t="s">
        <v>1732</v>
      </c>
      <c r="E215" t="s">
        <v>1251</v>
      </c>
    </row>
    <row r="216" spans="1:5" ht="15">
      <c r="A216" s="2" t="s">
        <v>1288</v>
      </c>
      <c r="B216" s="67" t="s">
        <v>1268</v>
      </c>
      <c r="C216" t="s">
        <v>1251</v>
      </c>
      <c r="D216" s="62" t="s">
        <v>1715</v>
      </c>
      <c r="E216" t="s">
        <v>1251</v>
      </c>
    </row>
    <row r="217" spans="1:5" ht="15">
      <c r="A217" s="2" t="s">
        <v>1288</v>
      </c>
      <c r="B217" s="67" t="s">
        <v>1287</v>
      </c>
      <c r="C217" t="s">
        <v>1251</v>
      </c>
      <c r="D217" s="62" t="s">
        <v>1733</v>
      </c>
      <c r="E217" t="s">
        <v>1251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20" sqref="B20"/>
    </sheetView>
  </sheetViews>
  <sheetFormatPr baseColWidth="10" defaultRowHeight="13"/>
  <cols>
    <col min="1" max="1" width="31.5" style="133" customWidth="1"/>
    <col min="2" max="4" width="42.33203125" style="133" customWidth="1"/>
    <col min="5" max="16384" width="10.83203125" style="133"/>
  </cols>
  <sheetData>
    <row r="1" spans="1:5" s="131" customFormat="1">
      <c r="A1" s="130" t="s">
        <v>1737</v>
      </c>
      <c r="B1" s="130" t="s">
        <v>1738</v>
      </c>
      <c r="C1" s="130" t="s">
        <v>1739</v>
      </c>
      <c r="D1" s="130" t="s">
        <v>57</v>
      </c>
      <c r="E1" s="130" t="s">
        <v>1289</v>
      </c>
    </row>
    <row r="2" spans="1:5" ht="14">
      <c r="A2" s="132" t="s">
        <v>1740</v>
      </c>
      <c r="B2" s="133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3" t="str">
        <f>"acfr:"&amp;A2</f>
        <v>acfr:ProprietaryFundsRevenuesExpensesAbstract</v>
      </c>
      <c r="D2" s="133" t="s">
        <v>1741</v>
      </c>
      <c r="E2" s="132" t="s">
        <v>1742</v>
      </c>
    </row>
    <row r="3" spans="1:5" ht="14">
      <c r="A3" s="132" t="s">
        <v>1743</v>
      </c>
      <c r="B3" s="133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3" t="str">
        <f t="shared" ref="C3:C85" si="0">"acfr:"&amp;A3</f>
        <v>acfr:ProprietaryFundsRevenuesExpensesTable</v>
      </c>
      <c r="D3" s="133" t="s">
        <v>1741</v>
      </c>
      <c r="E3" s="132" t="s">
        <v>1744</v>
      </c>
    </row>
    <row r="4" spans="1:5" ht="14">
      <c r="A4" s="132" t="s">
        <v>1745</v>
      </c>
      <c r="B4" s="133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3" t="str">
        <f t="shared" si="0"/>
        <v>acfr:TypeOfActivitiesProprietaryFundsAxis</v>
      </c>
      <c r="D4" s="133" t="s">
        <v>1741</v>
      </c>
      <c r="E4" s="132" t="s">
        <v>1746</v>
      </c>
    </row>
    <row r="5" spans="1:5" ht="14">
      <c r="A5" s="132" t="s">
        <v>1747</v>
      </c>
      <c r="B5" s="133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3" t="str">
        <f t="shared" si="0"/>
        <v>acfr:ProprietaryFundsMember</v>
      </c>
      <c r="D5" s="133" t="s">
        <v>1741</v>
      </c>
      <c r="E5" s="132" t="s">
        <v>1748</v>
      </c>
    </row>
    <row r="6" spans="1:5" ht="14">
      <c r="A6" s="132" t="s">
        <v>1749</v>
      </c>
      <c r="B6" s="133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3" t="str">
        <f t="shared" si="0"/>
        <v>acfr:BusinessTypeActivitiesEnterpriseFundsMember</v>
      </c>
      <c r="D6" s="133" t="s">
        <v>1741</v>
      </c>
      <c r="E6" s="132" t="s">
        <v>1750</v>
      </c>
    </row>
    <row r="7" spans="1:5" ht="14">
      <c r="A7" s="132" t="s">
        <v>1751</v>
      </c>
      <c r="B7" s="133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3" t="str">
        <f t="shared" si="0"/>
        <v>acfr:InternalServiceFundsMember</v>
      </c>
      <c r="D7" s="133" t="s">
        <v>1741</v>
      </c>
      <c r="E7" s="132" t="s">
        <v>1752</v>
      </c>
    </row>
    <row r="8" spans="1:5" ht="14">
      <c r="A8" s="132" t="s">
        <v>1753</v>
      </c>
      <c r="B8" s="133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3" t="str">
        <f t="shared" si="0"/>
        <v>acfr:ProprietaryFundsRevenuesExpensesLineItems</v>
      </c>
      <c r="D8" s="133" t="s">
        <v>1741</v>
      </c>
      <c r="E8" s="132" t="s">
        <v>1754</v>
      </c>
    </row>
    <row r="9" spans="1:5" ht="14">
      <c r="A9" s="132" t="s">
        <v>1755</v>
      </c>
      <c r="B9" s="133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3" t="str">
        <f t="shared" si="0"/>
        <v>acfr:OperatingRevenuesAbstract</v>
      </c>
      <c r="D9" s="133" t="s">
        <v>1741</v>
      </c>
      <c r="E9" s="132" t="s">
        <v>1756</v>
      </c>
    </row>
    <row r="10" spans="1:5" ht="14">
      <c r="A10" s="132" t="s">
        <v>1757</v>
      </c>
      <c r="B10" s="133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3" t="str">
        <f t="shared" si="0"/>
        <v>acfr:ChargesForServicesFinesAndForfeituresAbstract</v>
      </c>
      <c r="D10" s="133" t="s">
        <v>1741</v>
      </c>
      <c r="E10" s="132" t="s">
        <v>1758</v>
      </c>
    </row>
    <row r="11" spans="1:5" ht="14">
      <c r="A11" s="132" t="s">
        <v>1759</v>
      </c>
      <c r="B11" s="133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3" t="str">
        <f t="shared" si="0"/>
        <v>acfr:OperatingExpensesAbstract</v>
      </c>
      <c r="D11" s="133" t="s">
        <v>1741</v>
      </c>
      <c r="E11" s="132" t="s">
        <v>1760</v>
      </c>
    </row>
    <row r="12" spans="1:5" ht="14">
      <c r="A12" s="132" t="s">
        <v>1761</v>
      </c>
      <c r="B12" s="133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3" t="str">
        <f t="shared" si="0"/>
        <v>acfr:HealthOperatingExpensesAbstract</v>
      </c>
      <c r="D12" s="133" t="s">
        <v>1741</v>
      </c>
      <c r="E12" s="132" t="s">
        <v>1762</v>
      </c>
    </row>
    <row r="13" spans="1:5" ht="14">
      <c r="A13" s="132" t="s">
        <v>1763</v>
      </c>
      <c r="B13" s="133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3" t="str">
        <f t="shared" si="0"/>
        <v>acfr:ExpensesForLotteryActivitiesAbstract</v>
      </c>
      <c r="D13" s="133" t="s">
        <v>1741</v>
      </c>
      <c r="E13" s="132" t="s">
        <v>1764</v>
      </c>
    </row>
    <row r="14" spans="1:5" ht="14">
      <c r="A14" s="132" t="s">
        <v>1765</v>
      </c>
      <c r="B14" s="133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3" t="str">
        <f t="shared" si="0"/>
        <v>acfr:ContributionsFromLocalUnitsAbstract</v>
      </c>
      <c r="D14" s="133" t="s">
        <v>1741</v>
      </c>
      <c r="E14" s="132" t="s">
        <v>1766</v>
      </c>
    </row>
    <row r="15" spans="1:5" ht="14">
      <c r="A15" s="132" t="s">
        <v>1767</v>
      </c>
      <c r="B15" s="133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3" t="str">
        <f t="shared" si="0"/>
        <v>acfr:RecreationAndCultureOperatingExpensesAbstract</v>
      </c>
      <c r="D15" s="133" t="s">
        <v>1741</v>
      </c>
      <c r="E15" s="132" t="s">
        <v>1768</v>
      </c>
    </row>
    <row r="16" spans="1:5" ht="14">
      <c r="A16" s="132" t="s">
        <v>1769</v>
      </c>
      <c r="B16" s="133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3" t="str">
        <f t="shared" si="0"/>
        <v>acfr:IntergovernmentalRevenueAbstract</v>
      </c>
      <c r="D16" s="133" t="s">
        <v>1741</v>
      </c>
      <c r="E16" s="132" t="s">
        <v>1770</v>
      </c>
    </row>
    <row r="17" spans="1:5" ht="14">
      <c r="A17" s="132" t="s">
        <v>1771</v>
      </c>
      <c r="B17" s="133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3" t="str">
        <f t="shared" si="0"/>
        <v>acfr:NonoperatingExpensesAbstract</v>
      </c>
      <c r="D17" s="133" t="s">
        <v>1741</v>
      </c>
      <c r="E17" s="132" t="s">
        <v>1772</v>
      </c>
    </row>
    <row r="18" spans="1:5" ht="14">
      <c r="A18" s="132" t="s">
        <v>1773</v>
      </c>
      <c r="B18" s="133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3" t="str">
        <f t="shared" si="0"/>
        <v>acfr:InvestmentIncomeAbstract</v>
      </c>
      <c r="D18" s="133" t="s">
        <v>1741</v>
      </c>
      <c r="E18" s="132" t="s">
        <v>1774</v>
      </c>
    </row>
    <row r="19" spans="1:5" ht="14">
      <c r="A19" s="132" t="s">
        <v>1775</v>
      </c>
      <c r="B19" s="133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3" t="str">
        <f t="shared" si="0"/>
        <v>acfr:NonoperatingRevenuesExpensesAbstract</v>
      </c>
      <c r="D19" s="133" t="s">
        <v>1741</v>
      </c>
      <c r="E19" s="132" t="s">
        <v>1776</v>
      </c>
    </row>
    <row r="20" spans="1:5" ht="14">
      <c r="A20" s="132" t="s">
        <v>1777</v>
      </c>
      <c r="B20" s="133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3" t="str">
        <f t="shared" si="0"/>
        <v>acfr:GrantsContributionsAndDonationsAbstract</v>
      </c>
      <c r="D20" s="133" t="s">
        <v>1741</v>
      </c>
      <c r="E20" s="132" t="s">
        <v>1778</v>
      </c>
    </row>
    <row r="21" spans="1:5" ht="14">
      <c r="A21" s="132" t="s">
        <v>1779</v>
      </c>
      <c r="B21" s="133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3" t="str">
        <f t="shared" si="0"/>
        <v>acfr:OtherFinancingSourcesAbstract</v>
      </c>
      <c r="D21" s="133" t="s">
        <v>1741</v>
      </c>
      <c r="E21" s="132" t="s">
        <v>1780</v>
      </c>
    </row>
    <row r="22" spans="1:5" ht="14">
      <c r="A22" s="132" t="s">
        <v>1781</v>
      </c>
      <c r="B22" s="133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3" t="str">
        <f t="shared" si="0"/>
        <v>acfr:CapitalContributionsAndTransfersAbstract</v>
      </c>
      <c r="D22" s="133" t="s">
        <v>1741</v>
      </c>
      <c r="E22" s="132" t="s">
        <v>1782</v>
      </c>
    </row>
    <row r="23" spans="1:5" ht="14">
      <c r="A23" s="132" t="s">
        <v>1783</v>
      </c>
      <c r="B23" s="133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3" t="str">
        <f t="shared" si="0"/>
        <v>acfr:ContributionsAbstract</v>
      </c>
      <c r="D23" s="133" t="s">
        <v>1741</v>
      </c>
      <c r="E23" s="132" t="s">
        <v>1784</v>
      </c>
    </row>
    <row r="24" spans="1:5" ht="14">
      <c r="A24" s="132" t="s">
        <v>1785</v>
      </c>
      <c r="B24" s="133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3" t="str">
        <f t="shared" si="0"/>
        <v>acfr:NonoperatingRevenuesAbstract</v>
      </c>
      <c r="D24" s="133" t="s">
        <v>1741</v>
      </c>
      <c r="E24" s="132" t="s">
        <v>1786</v>
      </c>
    </row>
    <row r="25" spans="1:5" ht="14">
      <c r="A25" s="132" t="s">
        <v>1787</v>
      </c>
      <c r="B25" s="133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3" t="str">
        <f t="shared" si="0"/>
        <v>acfr:TransfersAbstract</v>
      </c>
      <c r="D25" s="133" t="s">
        <v>1741</v>
      </c>
      <c r="E25" s="132" t="s">
        <v>1788</v>
      </c>
    </row>
    <row r="26" spans="1:5" ht="14">
      <c r="A26" s="132" t="s">
        <v>1789</v>
      </c>
      <c r="B26" s="133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3" t="str">
        <f t="shared" si="0"/>
        <v>acfr:TaxAndTaxRelatedRevenuesAbstract</v>
      </c>
      <c r="D26" s="133" t="s">
        <v>1741</v>
      </c>
      <c r="E26" s="132" t="s">
        <v>1790</v>
      </c>
    </row>
    <row r="27" spans="1:5" ht="14">
      <c r="A27" s="132" t="s">
        <v>1791</v>
      </c>
      <c r="B27" s="133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3" t="str">
        <f t="shared" si="0"/>
        <v>acfr:InterestAndRentsRevenuesAbstract</v>
      </c>
      <c r="D27" s="133" t="s">
        <v>1741</v>
      </c>
      <c r="E27" s="132" t="s">
        <v>1792</v>
      </c>
    </row>
    <row r="28" spans="1:5" ht="14">
      <c r="A28" s="132" t="s">
        <v>1793</v>
      </c>
      <c r="B28" s="133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3" t="str">
        <f t="shared" si="0"/>
        <v>acfr:RevenueFromInterestAndDividendsAbstract</v>
      </c>
      <c r="D28" s="133" t="s">
        <v>1741</v>
      </c>
      <c r="E28" s="132" t="s">
        <v>1794</v>
      </c>
    </row>
    <row r="29" spans="1:5" ht="14">
      <c r="A29" s="132" t="s">
        <v>1795</v>
      </c>
      <c r="B29" s="133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3" t="str">
        <f t="shared" si="0"/>
        <v>acfr:PublicWorksOperatingExpensesAbstract</v>
      </c>
      <c r="D29" s="133" t="s">
        <v>1741</v>
      </c>
      <c r="E29" s="132" t="s">
        <v>1796</v>
      </c>
    </row>
    <row r="30" spans="1:5" ht="14">
      <c r="A30" s="132" t="s">
        <v>1797</v>
      </c>
      <c r="B30" s="133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3" t="str">
        <f t="shared" si="0"/>
        <v>acfr:ChargesForServicesAbstract</v>
      </c>
      <c r="D30" s="133" t="s">
        <v>1741</v>
      </c>
      <c r="E30" s="132" t="s">
        <v>1798</v>
      </c>
    </row>
    <row r="31" spans="1:5" ht="14">
      <c r="A31" s="132" t="s">
        <v>1799</v>
      </c>
      <c r="B31" s="133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3" t="str">
        <f t="shared" si="0"/>
        <v>acfr:ChargesForServicesCourtRelatedCharges</v>
      </c>
      <c r="D31" s="133" t="s">
        <v>1800</v>
      </c>
      <c r="E31" s="132" t="s">
        <v>1801</v>
      </c>
    </row>
    <row r="32" spans="1:5" ht="14">
      <c r="A32" s="132" t="s">
        <v>1802</v>
      </c>
      <c r="B32" s="133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3" t="str">
        <f t="shared" si="0"/>
        <v>acfr:ChargesForServicesFees</v>
      </c>
      <c r="D32" s="133" t="s">
        <v>1800</v>
      </c>
      <c r="E32" s="132" t="s">
        <v>1803</v>
      </c>
    </row>
    <row r="33" spans="1:5" ht="14">
      <c r="A33" s="132" t="s">
        <v>1804</v>
      </c>
      <c r="B33" s="133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3" t="str">
        <f t="shared" si="0"/>
        <v>acfr:ChargesForServicesCourtFilingFees</v>
      </c>
      <c r="D33" s="133" t="s">
        <v>1800</v>
      </c>
      <c r="E33" s="132" t="s">
        <v>1805</v>
      </c>
    </row>
    <row r="34" spans="1:5" ht="14">
      <c r="A34" s="132" t="s">
        <v>1806</v>
      </c>
      <c r="B34" s="133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3" t="str">
        <f t="shared" si="0"/>
        <v>acfr:ChargesForServicesJuryDemandFees</v>
      </c>
      <c r="D34" s="133" t="s">
        <v>1800</v>
      </c>
      <c r="E34" s="132" t="s">
        <v>1807</v>
      </c>
    </row>
    <row r="35" spans="1:5" ht="14">
      <c r="A35" s="132" t="s">
        <v>1808</v>
      </c>
      <c r="B35" s="133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3" t="str">
        <f t="shared" si="0"/>
        <v>acfr:ChargesForServicesWritOfGarnishmentRestitutionAttachmentOrExecution</v>
      </c>
      <c r="D35" s="133" t="s">
        <v>1800</v>
      </c>
      <c r="E35" s="132" t="s">
        <v>1809</v>
      </c>
    </row>
    <row r="36" spans="1:5" ht="14">
      <c r="A36" s="132" t="s">
        <v>1810</v>
      </c>
      <c r="B36" s="133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3" t="str">
        <f t="shared" si="0"/>
        <v>acfr:ChargesForServicesAttorneyFeeReimbursement</v>
      </c>
      <c r="D36" s="133" t="s">
        <v>1800</v>
      </c>
      <c r="E36" s="132" t="s">
        <v>1811</v>
      </c>
    </row>
    <row r="37" spans="1:5" ht="14">
      <c r="A37" s="132" t="s">
        <v>1812</v>
      </c>
      <c r="B37" s="133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3" t="str">
        <f t="shared" si="0"/>
        <v>acfr:ChargesForServicesGuardianAdLitemReimbursement</v>
      </c>
      <c r="D37" s="133" t="s">
        <v>1800</v>
      </c>
      <c r="E37" s="132" t="s">
        <v>1813</v>
      </c>
    </row>
    <row r="38" spans="1:5" ht="14">
      <c r="A38" s="132" t="s">
        <v>1814</v>
      </c>
      <c r="B38" s="133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3" t="str">
        <f t="shared" si="0"/>
        <v>acfr:ChargesForServicesProbationOversightFee</v>
      </c>
      <c r="D38" s="133" t="s">
        <v>1800</v>
      </c>
      <c r="E38" s="132" t="s">
        <v>1815</v>
      </c>
    </row>
    <row r="39" spans="1:5" ht="14">
      <c r="A39" s="132" t="s">
        <v>1816</v>
      </c>
      <c r="B39" s="133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3" t="str">
        <f t="shared" si="0"/>
        <v>acfr:ChargesForServicesEstateInventoryFee</v>
      </c>
      <c r="D39" s="133" t="s">
        <v>1800</v>
      </c>
      <c r="E39" s="132" t="s">
        <v>1817</v>
      </c>
    </row>
    <row r="40" spans="1:5" ht="14">
      <c r="A40" s="132" t="s">
        <v>1818</v>
      </c>
      <c r="B40" s="133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3" t="str">
        <f t="shared" si="0"/>
        <v>acfr:ChargesForServicesFriendOfTheCourtStatutoryHandlingFee</v>
      </c>
      <c r="D40" s="133" t="s">
        <v>1800</v>
      </c>
      <c r="E40" s="132" t="s">
        <v>1819</v>
      </c>
    </row>
    <row r="41" spans="1:5" ht="14">
      <c r="A41" s="132" t="s">
        <v>1820</v>
      </c>
      <c r="B41" s="133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3" t="str">
        <f t="shared" si="0"/>
        <v>acfr:ChargesForServicesFriendOfTheCourtServiceFee</v>
      </c>
      <c r="D41" s="133" t="s">
        <v>1800</v>
      </c>
      <c r="E41" s="132" t="s">
        <v>1821</v>
      </c>
    </row>
    <row r="42" spans="1:5" ht="14">
      <c r="A42" s="132" t="s">
        <v>1822</v>
      </c>
      <c r="B42" s="133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3" t="str">
        <f t="shared" si="0"/>
        <v>acfr:ChargesForServicesMiscellaneousCourtCostsAndFees</v>
      </c>
      <c r="D42" s="133" t="s">
        <v>1800</v>
      </c>
      <c r="E42" s="132" t="s">
        <v>1823</v>
      </c>
    </row>
    <row r="43" spans="1:5" ht="14">
      <c r="A43" s="132" t="s">
        <v>1824</v>
      </c>
      <c r="B43" s="133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3" t="str">
        <f t="shared" si="0"/>
        <v>acfr:ChargesForServicesServicesRendered</v>
      </c>
      <c r="D43" s="133" t="s">
        <v>1800</v>
      </c>
      <c r="E43" s="132" t="s">
        <v>1825</v>
      </c>
    </row>
    <row r="44" spans="1:5" ht="14">
      <c r="A44" s="132" t="s">
        <v>1826</v>
      </c>
      <c r="B44" s="133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3" t="str">
        <f t="shared" si="0"/>
        <v>acfr:ChargesForServicesBuildingInspectionFees</v>
      </c>
      <c r="D44" s="133" t="s">
        <v>1800</v>
      </c>
      <c r="E44" s="132" t="s">
        <v>1827</v>
      </c>
    </row>
    <row r="45" spans="1:5" ht="14">
      <c r="A45" s="132" t="s">
        <v>1828</v>
      </c>
      <c r="B45" s="133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3" t="str">
        <f t="shared" si="0"/>
        <v>acfr:ChargesForServicesAmbulanceTransportFees</v>
      </c>
      <c r="D45" s="133" t="s">
        <v>1800</v>
      </c>
      <c r="E45" s="132" t="s">
        <v>1829</v>
      </c>
    </row>
    <row r="46" spans="1:5" ht="14">
      <c r="A46" s="132" t="s">
        <v>1830</v>
      </c>
      <c r="B46" s="133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3" t="str">
        <f t="shared" si="0"/>
        <v>acfr:ChargesForServicesTitleSearchFee</v>
      </c>
      <c r="D46" s="133" t="s">
        <v>1800</v>
      </c>
      <c r="E46" s="132" t="s">
        <v>1831</v>
      </c>
    </row>
    <row r="47" spans="1:5" ht="14">
      <c r="A47" s="132" t="s">
        <v>1832</v>
      </c>
      <c r="B47" s="133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3" t="str">
        <f t="shared" si="0"/>
        <v>acfr:ChargesForServicesPreForfeitureMailingNoticeCost</v>
      </c>
      <c r="D47" s="133" t="s">
        <v>1800</v>
      </c>
      <c r="E47" s="132" t="s">
        <v>1833</v>
      </c>
    </row>
    <row r="48" spans="1:5" ht="14">
      <c r="A48" s="132" t="s">
        <v>1834</v>
      </c>
      <c r="B48" s="133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3" t="str">
        <f t="shared" si="0"/>
        <v>acfr:ChargesForServicesSales</v>
      </c>
      <c r="D48" s="133" t="s">
        <v>1800</v>
      </c>
      <c r="E48" s="132" t="s">
        <v>1835</v>
      </c>
    </row>
    <row r="49" spans="1:5" ht="14">
      <c r="A49" s="132" t="s">
        <v>1836</v>
      </c>
      <c r="B49" s="133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3" t="str">
        <f t="shared" si="0"/>
        <v>acfr:ChargesForServicesUseAndAdmissionFees</v>
      </c>
      <c r="D49" s="133" t="s">
        <v>1800</v>
      </c>
      <c r="E49" s="132" t="s">
        <v>1837</v>
      </c>
    </row>
    <row r="50" spans="1:5" ht="14">
      <c r="A50" s="132" t="s">
        <v>1838</v>
      </c>
      <c r="B50" s="133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3" t="str">
        <f t="shared" si="0"/>
        <v>acfr:ChargesForServicesRevenueFromParkingFacilities</v>
      </c>
      <c r="D50" s="133" t="s">
        <v>1800</v>
      </c>
      <c r="E50" s="132" t="s">
        <v>1839</v>
      </c>
    </row>
    <row r="51" spans="1:5" ht="14">
      <c r="A51" s="132" t="s">
        <v>1840</v>
      </c>
      <c r="B51" s="133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3" t="str">
        <f t="shared" si="0"/>
        <v>acfr:ChargesForServices</v>
      </c>
      <c r="D51" s="133" t="s">
        <v>1800</v>
      </c>
      <c r="E51" s="132" t="s">
        <v>1841</v>
      </c>
    </row>
    <row r="52" spans="1:5" ht="14">
      <c r="A52" s="132" t="s">
        <v>1842</v>
      </c>
      <c r="B52" s="133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3" t="str">
        <f t="shared" si="0"/>
        <v>acfr:ChargesForServicesTrafficViolations</v>
      </c>
      <c r="D52" s="133" t="s">
        <v>1800</v>
      </c>
      <c r="E52" s="132" t="s">
        <v>1134</v>
      </c>
    </row>
    <row r="53" spans="1:5" ht="14">
      <c r="A53" s="132" t="s">
        <v>1843</v>
      </c>
      <c r="B53" s="133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3" t="str">
        <f t="shared" si="0"/>
        <v>acfr:ChargesForServicesOrdinanceFinesAndCosts</v>
      </c>
      <c r="D53" s="133" t="s">
        <v>1800</v>
      </c>
      <c r="E53" s="132" t="s">
        <v>1135</v>
      </c>
    </row>
    <row r="54" spans="1:5" ht="14">
      <c r="A54" s="132" t="s">
        <v>1844</v>
      </c>
      <c r="B54" s="133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3" t="str">
        <f t="shared" si="0"/>
        <v>acfr:ChargesForServicesStatuteCosts</v>
      </c>
      <c r="D54" s="133" t="s">
        <v>1800</v>
      </c>
      <c r="E54" s="132" t="s">
        <v>1136</v>
      </c>
    </row>
    <row r="55" spans="1:5" ht="14">
      <c r="A55" s="132" t="s">
        <v>1845</v>
      </c>
      <c r="B55" s="133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3" t="str">
        <f t="shared" si="0"/>
        <v>acfr:ChargesForServicesBondForfeituresAndBondCosts</v>
      </c>
      <c r="D55" s="133" t="s">
        <v>1800</v>
      </c>
      <c r="E55" s="132" t="s">
        <v>1137</v>
      </c>
    </row>
    <row r="56" spans="1:5" ht="14">
      <c r="A56" s="132" t="s">
        <v>1846</v>
      </c>
      <c r="B56" s="133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3" t="str">
        <f t="shared" si="0"/>
        <v>acfr:RevenueFromFinesAndForfeituresAndPenalties</v>
      </c>
      <c r="D56" s="133" t="s">
        <v>1800</v>
      </c>
      <c r="E56" s="132" t="s">
        <v>1138</v>
      </c>
    </row>
    <row r="57" spans="1:5" ht="14">
      <c r="A57" s="132" t="s">
        <v>1847</v>
      </c>
      <c r="B57" s="133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3" t="str">
        <f t="shared" si="0"/>
        <v>acfr:ChargesForServicesLicensesAndPermitsRevenuesAbstract</v>
      </c>
      <c r="D57" s="133" t="s">
        <v>1800</v>
      </c>
      <c r="E57" s="132" t="s">
        <v>1848</v>
      </c>
    </row>
    <row r="58" spans="1:5" ht="14">
      <c r="A58" s="132" t="s">
        <v>1849</v>
      </c>
      <c r="B58" s="133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3" t="str">
        <f t="shared" si="0"/>
        <v>acfr:ChargesForServicesBusinessLicensesAndPermits</v>
      </c>
      <c r="D58" s="133" t="s">
        <v>1800</v>
      </c>
      <c r="E58" s="132" t="s">
        <v>1139</v>
      </c>
    </row>
    <row r="59" spans="1:5" ht="14">
      <c r="A59" s="132" t="s">
        <v>1850</v>
      </c>
      <c r="B59" s="133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3" t="str">
        <f t="shared" si="0"/>
        <v>acfr:ChargesForServicesCableTVFranchiseFees</v>
      </c>
      <c r="D59" s="133" t="s">
        <v>1800</v>
      </c>
      <c r="E59" s="132" t="s">
        <v>1140</v>
      </c>
    </row>
    <row r="60" spans="1:5" ht="14">
      <c r="A60" s="132" t="s">
        <v>1851</v>
      </c>
      <c r="B60" s="133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3" t="str">
        <f t="shared" si="0"/>
        <v>acfr:ChargesForServicesNonBusinessLicensesAndPermits</v>
      </c>
      <c r="D60" s="133" t="s">
        <v>1800</v>
      </c>
      <c r="E60" s="132" t="s">
        <v>1141</v>
      </c>
    </row>
    <row r="61" spans="1:5" ht="14">
      <c r="A61" s="132" t="s">
        <v>1852</v>
      </c>
      <c r="B61" s="133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3" t="str">
        <f t="shared" si="0"/>
        <v>acfr:ChargesForServicesLicensesAndPermitsAndFranchiseFees</v>
      </c>
      <c r="D61" s="133" t="s">
        <v>1800</v>
      </c>
      <c r="E61" s="132" t="s">
        <v>1142</v>
      </c>
    </row>
    <row r="62" spans="1:5" ht="14">
      <c r="A62" s="132" t="s">
        <v>1853</v>
      </c>
      <c r="B62" s="133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3" t="str">
        <f t="shared" si="0"/>
        <v>acfr:RevenueFromTuitionAndFees</v>
      </c>
      <c r="D62" s="133" t="s">
        <v>1800</v>
      </c>
      <c r="E62" s="132" t="s">
        <v>1854</v>
      </c>
    </row>
    <row r="63" spans="1:5" ht="14">
      <c r="A63" s="132" t="s">
        <v>1855</v>
      </c>
      <c r="B63" s="133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3" t="str">
        <f t="shared" si="0"/>
        <v>acfr:TaxCollectionFeesForTaxFund</v>
      </c>
      <c r="D63" s="133" t="s">
        <v>1800</v>
      </c>
      <c r="E63" s="132" t="s">
        <v>1856</v>
      </c>
    </row>
    <row r="64" spans="1:5" ht="14">
      <c r="A64" s="132" t="s">
        <v>1857</v>
      </c>
      <c r="B64" s="133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3" t="str">
        <f t="shared" si="0"/>
        <v>acfr:InterestAndPenaltiesForTaxFund</v>
      </c>
      <c r="D64" s="133" t="s">
        <v>1800</v>
      </c>
      <c r="E64" s="132" t="s">
        <v>1858</v>
      </c>
    </row>
    <row r="65" spans="1:5" ht="14">
      <c r="A65" s="132" t="s">
        <v>1859</v>
      </c>
      <c r="B65" s="133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3" t="str">
        <f t="shared" si="0"/>
        <v>acfr:RevenueFromTuitionAndFeesNetOfAllowances</v>
      </c>
      <c r="D65" s="133" t="s">
        <v>1800</v>
      </c>
      <c r="E65" s="132" t="s">
        <v>1860</v>
      </c>
    </row>
    <row r="66" spans="1:5" ht="14">
      <c r="A66" s="132" t="s">
        <v>1861</v>
      </c>
      <c r="B66" s="133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3" t="str">
        <f t="shared" si="0"/>
        <v>acfr:ScholarshipAllowances</v>
      </c>
      <c r="D66" s="133" t="s">
        <v>1800</v>
      </c>
      <c r="E66" s="132" t="s">
        <v>1862</v>
      </c>
    </row>
    <row r="67" spans="1:5" ht="14">
      <c r="A67" s="132" t="s">
        <v>1863</v>
      </c>
      <c r="B67" s="133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3" t="str">
        <f t="shared" si="0"/>
        <v>acfr:TuitionAndFeesAllowances</v>
      </c>
      <c r="D67" s="133" t="s">
        <v>1800</v>
      </c>
      <c r="E67" s="132" t="s">
        <v>1864</v>
      </c>
    </row>
    <row r="68" spans="1:5" ht="14">
      <c r="A68" s="132" t="s">
        <v>1865</v>
      </c>
      <c r="B68" s="133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3" t="str">
        <f t="shared" si="0"/>
        <v>acfr:ChargesToOtherFunds</v>
      </c>
      <c r="D68" s="133" t="s">
        <v>1800</v>
      </c>
      <c r="E68" s="132" t="s">
        <v>1866</v>
      </c>
    </row>
    <row r="69" spans="1:5" ht="14">
      <c r="A69" s="132" t="s">
        <v>1867</v>
      </c>
      <c r="B69" s="133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3" t="str">
        <f t="shared" si="0"/>
        <v>acfr:RevenueFares</v>
      </c>
      <c r="D69" s="133" t="s">
        <v>1800</v>
      </c>
      <c r="E69" s="132" t="s">
        <v>1868</v>
      </c>
    </row>
    <row r="70" spans="1:5" ht="14">
      <c r="A70" s="132" t="s">
        <v>1869</v>
      </c>
      <c r="B70" s="133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3" t="str">
        <f t="shared" si="0"/>
        <v>acfr:RegulatedOperatingRevenueWasteWater</v>
      </c>
      <c r="D70" s="133" t="s">
        <v>1800</v>
      </c>
      <c r="E70" s="132" t="s">
        <v>1870</v>
      </c>
    </row>
    <row r="71" spans="1:5" ht="14">
      <c r="A71" s="132" t="s">
        <v>1871</v>
      </c>
      <c r="B71" s="133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3" t="str">
        <f t="shared" si="0"/>
        <v>acfr:RegulatedOperatingRevenueWater</v>
      </c>
      <c r="D71" s="133" t="s">
        <v>1800</v>
      </c>
      <c r="E71" s="132" t="s">
        <v>1872</v>
      </c>
    </row>
    <row r="72" spans="1:5" ht="14">
      <c r="A72" s="132" t="s">
        <v>1873</v>
      </c>
      <c r="B72" s="133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3" t="str">
        <f t="shared" si="0"/>
        <v>acfr:RevenuefromAuxiliaryEnterprises</v>
      </c>
      <c r="D72" s="133" t="s">
        <v>1800</v>
      </c>
      <c r="E72" s="132" t="s">
        <v>1874</v>
      </c>
    </row>
    <row r="73" spans="1:5" ht="14">
      <c r="A73" s="132" t="s">
        <v>1875</v>
      </c>
      <c r="B73" s="133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3" t="str">
        <f t="shared" si="0"/>
        <v>acfr:RevenueFromConnectionFees</v>
      </c>
      <c r="D73" s="133" t="s">
        <v>1800</v>
      </c>
      <c r="E73" s="132" t="s">
        <v>1876</v>
      </c>
    </row>
    <row r="74" spans="1:5" ht="14">
      <c r="A74" s="132" t="s">
        <v>1877</v>
      </c>
      <c r="B74" s="133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3" t="str">
        <f t="shared" si="0"/>
        <v>acfr:RevenueFromRents</v>
      </c>
      <c r="D74" s="133" t="s">
        <v>1800</v>
      </c>
      <c r="E74" s="132" t="s">
        <v>1878</v>
      </c>
    </row>
    <row r="75" spans="1:5" ht="14">
      <c r="A75" s="132" t="s">
        <v>1879</v>
      </c>
      <c r="B75" s="133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3" t="str">
        <f t="shared" si="0"/>
        <v>acfr:RevenueFromInstallationFees</v>
      </c>
      <c r="D75" s="133" t="s">
        <v>1800</v>
      </c>
      <c r="E75" s="132" t="s">
        <v>1880</v>
      </c>
    </row>
    <row r="76" spans="1:5" ht="14">
      <c r="A76" s="132" t="s">
        <v>1881</v>
      </c>
      <c r="B76" s="133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3" t="str">
        <f t="shared" si="0"/>
        <v>acfr:RevenueFromChargesForUtilities</v>
      </c>
      <c r="D76" s="133" t="s">
        <v>1800</v>
      </c>
      <c r="E76" s="132" t="s">
        <v>1882</v>
      </c>
    </row>
    <row r="77" spans="1:5" ht="14">
      <c r="A77" s="132" t="s">
        <v>1883</v>
      </c>
      <c r="B77" s="133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3" t="str">
        <f t="shared" si="0"/>
        <v>acfr:RevenueFromSaleOfFuel</v>
      </c>
      <c r="D77" s="133" t="s">
        <v>1800</v>
      </c>
      <c r="E77" s="132" t="s">
        <v>1884</v>
      </c>
    </row>
    <row r="78" spans="1:5" ht="14">
      <c r="A78" s="132" t="s">
        <v>1885</v>
      </c>
      <c r="B78" s="133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3" t="str">
        <f t="shared" si="0"/>
        <v>acfr:RevenueFromRefundsAndRebates</v>
      </c>
      <c r="D78" s="133" t="s">
        <v>1800</v>
      </c>
      <c r="E78" s="132" t="s">
        <v>1886</v>
      </c>
    </row>
    <row r="79" spans="1:5" ht="14">
      <c r="A79" s="132" t="s">
        <v>1887</v>
      </c>
      <c r="B79" s="133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3" t="str">
        <f t="shared" si="0"/>
        <v>acfr:RevenueFromReimbursements</v>
      </c>
      <c r="D79" s="133" t="s">
        <v>1800</v>
      </c>
      <c r="E79" s="132" t="s">
        <v>1888</v>
      </c>
    </row>
    <row r="80" spans="1:5" ht="14">
      <c r="A80" s="132" t="s">
        <v>1889</v>
      </c>
      <c r="B80" s="133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3" t="str">
        <f t="shared" si="0"/>
        <v>acfr:LotteryRevenuesAbstract</v>
      </c>
      <c r="D80" s="133" t="s">
        <v>1800</v>
      </c>
      <c r="E80" s="132" t="s">
        <v>1890</v>
      </c>
    </row>
    <row r="81" spans="1:5" ht="14">
      <c r="A81" s="132" t="s">
        <v>1891</v>
      </c>
      <c r="B81" s="133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3" t="str">
        <f t="shared" si="0"/>
        <v>acfr:RevenueFromLotteryTicketSales</v>
      </c>
      <c r="D81" s="133" t="s">
        <v>1800</v>
      </c>
      <c r="E81" s="132" t="s">
        <v>1892</v>
      </c>
    </row>
    <row r="82" spans="1:5" ht="14">
      <c r="A82" s="132" t="s">
        <v>1893</v>
      </c>
      <c r="B82" s="133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3" t="str">
        <f t="shared" si="0"/>
        <v>acfr:RevenueFromLotteryLicenseApplicationFees</v>
      </c>
      <c r="D82" s="133" t="s">
        <v>1800</v>
      </c>
      <c r="E82" s="132" t="s">
        <v>1894</v>
      </c>
    </row>
    <row r="83" spans="1:5" ht="14">
      <c r="A83" s="132" t="s">
        <v>1895</v>
      </c>
      <c r="B83" s="133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3" t="str">
        <f t="shared" si="0"/>
        <v>acfr:RevenueFromLotterySecurityProceeds</v>
      </c>
      <c r="D83" s="133" t="s">
        <v>1800</v>
      </c>
      <c r="E83" s="132" t="s">
        <v>1896</v>
      </c>
    </row>
    <row r="84" spans="1:5" ht="14">
      <c r="A84" s="132" t="s">
        <v>1897</v>
      </c>
      <c r="B84" s="133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3" t="str">
        <f t="shared" si="0"/>
        <v>acfr:ExpensesForLotteryLicenseApplicationFees</v>
      </c>
      <c r="D84" s="133" t="s">
        <v>1800</v>
      </c>
      <c r="E84" s="132" t="s">
        <v>1894</v>
      </c>
    </row>
    <row r="85" spans="1:5" ht="14">
      <c r="A85" s="132" t="s">
        <v>1898</v>
      </c>
      <c r="B85" s="133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3" t="str">
        <f t="shared" si="0"/>
        <v>acfr:OperatingContributionsAndPremiums</v>
      </c>
      <c r="D85" s="133" t="s">
        <v>1800</v>
      </c>
      <c r="E85" s="132" t="s">
        <v>1899</v>
      </c>
    </row>
    <row r="86" spans="1:5" ht="14">
      <c r="A86" s="132" t="s">
        <v>1900</v>
      </c>
      <c r="B86" s="133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3" t="str">
        <f t="shared" ref="C86:C149" si="1">"acfr:"&amp;A86</f>
        <v>acfr:OperatingGrants</v>
      </c>
      <c r="D86" s="133" t="s">
        <v>1800</v>
      </c>
      <c r="E86" s="132" t="s">
        <v>1901</v>
      </c>
    </row>
    <row r="87" spans="1:5" ht="14">
      <c r="A87" s="132" t="s">
        <v>1902</v>
      </c>
      <c r="B87" s="133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3" t="str">
        <f t="shared" si="1"/>
        <v>acfr:OtherOperatingRevenue</v>
      </c>
      <c r="D87" s="133" t="s">
        <v>1800</v>
      </c>
      <c r="E87" s="132" t="s">
        <v>1903</v>
      </c>
    </row>
    <row r="88" spans="1:5" ht="14">
      <c r="A88" s="132" t="s">
        <v>1904</v>
      </c>
      <c r="B88" s="133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3" t="str">
        <f t="shared" si="1"/>
        <v>acfr:RevenueOperating</v>
      </c>
      <c r="D88" s="133" t="s">
        <v>1800</v>
      </c>
      <c r="E88" s="132" t="s">
        <v>1905</v>
      </c>
    </row>
    <row r="89" spans="1:5" ht="14">
      <c r="A89" s="132" t="s">
        <v>1906</v>
      </c>
      <c r="B89" s="133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3" t="str">
        <f t="shared" si="1"/>
        <v>acfr:ExpensesForDepartmentOfPublicWorksDPW</v>
      </c>
      <c r="D89" s="133" t="s">
        <v>1907</v>
      </c>
      <c r="E89" s="132" t="s">
        <v>1908</v>
      </c>
    </row>
    <row r="90" spans="1:5" ht="14">
      <c r="A90" s="132" t="s">
        <v>1909</v>
      </c>
      <c r="B90" s="133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3" t="str">
        <f t="shared" si="1"/>
        <v>acfr:ExpensesForEngineersEngineering</v>
      </c>
      <c r="D90" s="133" t="s">
        <v>1907</v>
      </c>
      <c r="E90" s="132" t="s">
        <v>1910</v>
      </c>
    </row>
    <row r="91" spans="1:5" ht="14">
      <c r="A91" s="132" t="s">
        <v>1911</v>
      </c>
      <c r="B91" s="133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3" t="str">
        <f t="shared" si="1"/>
        <v>acfr:ExpensesForSanitationDepartment</v>
      </c>
      <c r="D91" s="133" t="s">
        <v>1907</v>
      </c>
      <c r="E91" s="132" t="s">
        <v>1912</v>
      </c>
    </row>
    <row r="92" spans="1:5" ht="14">
      <c r="A92" s="132" t="s">
        <v>1913</v>
      </c>
      <c r="B92" s="133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3" t="str">
        <f t="shared" si="1"/>
        <v>acfr:ExpensesForSanitaryLandfill</v>
      </c>
      <c r="D92" s="133" t="s">
        <v>1907</v>
      </c>
      <c r="E92" s="132" t="s">
        <v>1914</v>
      </c>
    </row>
    <row r="93" spans="1:5" ht="14">
      <c r="A93" s="132" t="s">
        <v>1915</v>
      </c>
      <c r="B93" s="133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3" t="str">
        <f t="shared" si="1"/>
        <v>acfr:ExpensesForSewageDisposal</v>
      </c>
      <c r="D93" s="133" t="s">
        <v>1907</v>
      </c>
      <c r="E93" s="132" t="s">
        <v>1916</v>
      </c>
    </row>
    <row r="94" spans="1:5" ht="14">
      <c r="A94" s="132" t="s">
        <v>1917</v>
      </c>
      <c r="B94" s="133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3" t="str">
        <f t="shared" si="1"/>
        <v>acfr:ExpensesForWaterAndSewerSystems</v>
      </c>
      <c r="D94" s="133" t="s">
        <v>1907</v>
      </c>
      <c r="E94" s="132" t="s">
        <v>1918</v>
      </c>
    </row>
    <row r="95" spans="1:5" ht="14">
      <c r="A95" s="132" t="s">
        <v>1919</v>
      </c>
      <c r="B95" s="133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3" t="str">
        <f t="shared" si="1"/>
        <v>acfr:ExpensesForRubbishCollection</v>
      </c>
      <c r="D95" s="133" t="s">
        <v>1907</v>
      </c>
      <c r="E95" s="132" t="s">
        <v>1920</v>
      </c>
    </row>
    <row r="96" spans="1:5" ht="14">
      <c r="A96" s="132" t="s">
        <v>1921</v>
      </c>
      <c r="B96" s="133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3" t="str">
        <f t="shared" si="1"/>
        <v>acfr:ExpensesForAirportsServices</v>
      </c>
      <c r="D96" s="133" t="s">
        <v>1907</v>
      </c>
      <c r="E96" s="132" t="s">
        <v>1922</v>
      </c>
    </row>
    <row r="97" spans="1:5" ht="14">
      <c r="A97" s="132" t="s">
        <v>1923</v>
      </c>
      <c r="B97" s="133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3" t="str">
        <f t="shared" si="1"/>
        <v>acfr:ExpensesForTransportationServices</v>
      </c>
      <c r="D97" s="133" t="s">
        <v>1907</v>
      </c>
      <c r="E97" s="132" t="s">
        <v>1924</v>
      </c>
    </row>
    <row r="98" spans="1:5" ht="14">
      <c r="A98" s="132" t="s">
        <v>1925</v>
      </c>
      <c r="B98" s="133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3" t="str">
        <f t="shared" si="1"/>
        <v>acfr:ExpensesForHarborServices</v>
      </c>
      <c r="D98" s="133" t="s">
        <v>1907</v>
      </c>
      <c r="E98" s="132" t="s">
        <v>1926</v>
      </c>
    </row>
    <row r="99" spans="1:5" ht="14">
      <c r="A99" s="132" t="s">
        <v>1927</v>
      </c>
      <c r="B99" s="133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3" t="str">
        <f t="shared" si="1"/>
        <v>acfr:ExpensesForHospitalization</v>
      </c>
      <c r="D99" s="133" t="s">
        <v>1907</v>
      </c>
      <c r="E99" s="132" t="s">
        <v>1928</v>
      </c>
    </row>
    <row r="100" spans="1:5" ht="14">
      <c r="A100" s="132" t="s">
        <v>1929</v>
      </c>
      <c r="B100" s="133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3" t="str">
        <f t="shared" si="1"/>
        <v>acfr:ExpensesForAmbulance</v>
      </c>
      <c r="D100" s="133" t="s">
        <v>1907</v>
      </c>
      <c r="E100" s="132" t="s">
        <v>1930</v>
      </c>
    </row>
    <row r="101" spans="1:5" ht="14">
      <c r="A101" s="132" t="s">
        <v>1931</v>
      </c>
      <c r="B101" s="133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3" t="str">
        <f t="shared" si="1"/>
        <v>acfr:ExpensesForHospitalOperations</v>
      </c>
      <c r="D101" s="133" t="s">
        <v>1907</v>
      </c>
      <c r="E101" s="132" t="s">
        <v>1932</v>
      </c>
    </row>
    <row r="102" spans="1:5" ht="14">
      <c r="A102" s="132" t="s">
        <v>1933</v>
      </c>
      <c r="B102" s="133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3" t="str">
        <f t="shared" si="1"/>
        <v>acfr:ExpensesForParksAndRecreationDepartment</v>
      </c>
      <c r="D102" s="133" t="s">
        <v>1907</v>
      </c>
      <c r="E102" s="132" t="s">
        <v>1934</v>
      </c>
    </row>
    <row r="103" spans="1:5" ht="14">
      <c r="A103" s="132" t="s">
        <v>1935</v>
      </c>
      <c r="B103" s="133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3" t="str">
        <f t="shared" si="1"/>
        <v>acfr:ExpensesForParksAdministration</v>
      </c>
      <c r="D103" s="133" t="s">
        <v>1907</v>
      </c>
      <c r="E103" s="132" t="s">
        <v>1936</v>
      </c>
    </row>
    <row r="104" spans="1:5" ht="14">
      <c r="A104" s="132" t="s">
        <v>1937</v>
      </c>
      <c r="B104" s="133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3" t="str">
        <f t="shared" si="1"/>
        <v>acfr:ExpensesForParksFacilities</v>
      </c>
      <c r="D104" s="133" t="s">
        <v>1907</v>
      </c>
      <c r="E104" s="132" t="s">
        <v>1938</v>
      </c>
    </row>
    <row r="105" spans="1:5" ht="14">
      <c r="A105" s="132" t="s">
        <v>1939</v>
      </c>
      <c r="B105" s="133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3" t="str">
        <f t="shared" si="1"/>
        <v>acfr:ExpensesForParksSupervision</v>
      </c>
      <c r="D105" s="133" t="s">
        <v>1907</v>
      </c>
      <c r="E105" s="132" t="s">
        <v>1940</v>
      </c>
    </row>
    <row r="106" spans="1:5" ht="14">
      <c r="A106" s="132" t="s">
        <v>1941</v>
      </c>
      <c r="B106" s="133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3" t="str">
        <f t="shared" si="1"/>
        <v>acfr:ExpensesForParksPolicing</v>
      </c>
      <c r="D106" s="133" t="s">
        <v>1907</v>
      </c>
      <c r="E106" s="132" t="s">
        <v>1942</v>
      </c>
    </row>
    <row r="107" spans="1:5" ht="14">
      <c r="A107" s="132" t="s">
        <v>1943</v>
      </c>
      <c r="B107" s="133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3" t="str">
        <f t="shared" si="1"/>
        <v>acfr:ExpensesForParksLighting</v>
      </c>
      <c r="D107" s="133" t="s">
        <v>1907</v>
      </c>
      <c r="E107" s="132" t="s">
        <v>1944</v>
      </c>
    </row>
    <row r="108" spans="1:5" ht="14">
      <c r="A108" s="132" t="s">
        <v>1945</v>
      </c>
      <c r="B108" s="133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3" t="str">
        <f t="shared" si="1"/>
        <v>acfr:ExpensesForParksMaintenance</v>
      </c>
      <c r="D108" s="133" t="s">
        <v>1907</v>
      </c>
      <c r="E108" s="132" t="s">
        <v>1946</v>
      </c>
    </row>
    <row r="109" spans="1:5" ht="14">
      <c r="A109" s="132" t="s">
        <v>1947</v>
      </c>
      <c r="B109" s="133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3" t="str">
        <f t="shared" si="1"/>
        <v>acfr:ExpensesForParksAndRecreation</v>
      </c>
      <c r="D109" s="133" t="s">
        <v>1907</v>
      </c>
      <c r="E109" s="132" t="s">
        <v>1948</v>
      </c>
    </row>
    <row r="110" spans="1:5" ht="14">
      <c r="A110" s="132" t="s">
        <v>1949</v>
      </c>
      <c r="B110" s="133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3" t="str">
        <f t="shared" si="1"/>
        <v>acfr:ExpensesForAcademicSupport</v>
      </c>
      <c r="D110" s="133" t="s">
        <v>1907</v>
      </c>
      <c r="E110" s="132" t="s">
        <v>1950</v>
      </c>
    </row>
    <row r="111" spans="1:5" ht="14">
      <c r="A111" s="132" t="s">
        <v>1951</v>
      </c>
      <c r="B111" s="133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3" t="str">
        <f t="shared" si="1"/>
        <v>acfr:ExpensesForAuditoriumCivicCenter</v>
      </c>
      <c r="D111" s="133" t="s">
        <v>1907</v>
      </c>
      <c r="E111" s="132" t="s">
        <v>1952</v>
      </c>
    </row>
    <row r="112" spans="1:5" ht="14">
      <c r="A112" s="132" t="s">
        <v>1953</v>
      </c>
      <c r="B112" s="133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3" t="str">
        <f t="shared" si="1"/>
        <v>acfr:ExpensesForOtherPublicServices</v>
      </c>
      <c r="D112" s="133" t="s">
        <v>1907</v>
      </c>
      <c r="E112" s="132" t="s">
        <v>1954</v>
      </c>
    </row>
    <row r="113" spans="1:5" ht="14">
      <c r="A113" s="132" t="s">
        <v>1955</v>
      </c>
      <c r="B113" s="133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3" t="str">
        <f t="shared" si="1"/>
        <v>acfr:ExpensesForInstruction</v>
      </c>
      <c r="D113" s="133" t="s">
        <v>1907</v>
      </c>
      <c r="E113" s="132" t="s">
        <v>1956</v>
      </c>
    </row>
    <row r="114" spans="1:5" ht="14">
      <c r="A114" s="132" t="s">
        <v>1957</v>
      </c>
      <c r="B114" s="133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3" t="str">
        <f t="shared" si="1"/>
        <v>acfr:ExpensesForStudentGrantsAndScholarships</v>
      </c>
      <c r="D114" s="133" t="s">
        <v>1907</v>
      </c>
      <c r="E114" s="132" t="s">
        <v>1958</v>
      </c>
    </row>
    <row r="115" spans="1:5" ht="14">
      <c r="A115" s="132" t="s">
        <v>1959</v>
      </c>
      <c r="B115" s="133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3" t="str">
        <f t="shared" si="1"/>
        <v>acfr:ExpensesForFinancialAndTaxAdministrationInformationTechnology</v>
      </c>
      <c r="D115" s="133" t="s">
        <v>1907</v>
      </c>
      <c r="E115" s="132" t="s">
        <v>1960</v>
      </c>
    </row>
    <row r="116" spans="1:5" ht="14">
      <c r="A116" s="132" t="s">
        <v>1961</v>
      </c>
      <c r="B116" s="133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3" t="str">
        <f t="shared" si="1"/>
        <v>acfr:ExpensesForStudentService</v>
      </c>
      <c r="D116" s="133" t="s">
        <v>1907</v>
      </c>
      <c r="E116" s="132" t="s">
        <v>1962</v>
      </c>
    </row>
    <row r="117" spans="1:5" ht="14">
      <c r="A117" s="132" t="s">
        <v>1963</v>
      </c>
      <c r="B117" s="133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3" t="str">
        <f t="shared" si="1"/>
        <v>acfr:ExpensesForSalariesAndBenefits</v>
      </c>
      <c r="D117" s="133" t="s">
        <v>1907</v>
      </c>
      <c r="E117" s="132" t="s">
        <v>1964</v>
      </c>
    </row>
    <row r="118" spans="1:5" ht="14">
      <c r="A118" s="132" t="s">
        <v>1965</v>
      </c>
      <c r="B118" s="133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3" t="str">
        <f t="shared" si="1"/>
        <v>acfr:BenefitsExpensePensionAndOPEBAbstract</v>
      </c>
      <c r="D118" s="133" t="s">
        <v>1907</v>
      </c>
      <c r="E118" s="132" t="s">
        <v>1966</v>
      </c>
    </row>
    <row r="119" spans="1:5" ht="14">
      <c r="A119" s="132" t="s">
        <v>1967</v>
      </c>
      <c r="B119" s="133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3" t="str">
        <f t="shared" si="1"/>
        <v>acfr:OPEBExpense</v>
      </c>
      <c r="D119" s="133" t="s">
        <v>1907</v>
      </c>
      <c r="E119" s="132" t="s">
        <v>1968</v>
      </c>
    </row>
    <row r="120" spans="1:5" ht="14">
      <c r="A120" s="132" t="s">
        <v>1969</v>
      </c>
      <c r="B120" s="133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3" t="str">
        <f t="shared" si="1"/>
        <v>acfr:PensionExpense</v>
      </c>
      <c r="D120" s="133" t="s">
        <v>1907</v>
      </c>
      <c r="E120" s="132" t="s">
        <v>1970</v>
      </c>
    </row>
    <row r="121" spans="1:5" ht="14">
      <c r="A121" s="132" t="s">
        <v>1971</v>
      </c>
      <c r="B121" s="133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3" t="str">
        <f t="shared" si="1"/>
        <v>acfr:BenefitsExpensePensionAndOPEB</v>
      </c>
      <c r="D121" s="133" t="s">
        <v>1907</v>
      </c>
      <c r="E121" s="132" t="s">
        <v>1972</v>
      </c>
    </row>
    <row r="122" spans="1:5" ht="14">
      <c r="A122" s="132" t="s">
        <v>1973</v>
      </c>
      <c r="B122" s="133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3" t="str">
        <f t="shared" si="1"/>
        <v>acfr:BenefitsExpense</v>
      </c>
      <c r="D122" s="133" t="s">
        <v>1907</v>
      </c>
      <c r="E122" s="132" t="s">
        <v>1974</v>
      </c>
    </row>
    <row r="123" spans="1:5" ht="14">
      <c r="A123" s="132" t="s">
        <v>1975</v>
      </c>
      <c r="B123" s="133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3" t="str">
        <f t="shared" si="1"/>
        <v>acfr:InterestExpense</v>
      </c>
      <c r="D123" s="133" t="s">
        <v>1907</v>
      </c>
      <c r="E123" s="132" t="s">
        <v>1976</v>
      </c>
    </row>
    <row r="124" spans="1:5" ht="14">
      <c r="A124" s="132" t="s">
        <v>1977</v>
      </c>
      <c r="B124" s="133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3" t="str">
        <f t="shared" si="1"/>
        <v>acfr:CommunicationExpense</v>
      </c>
      <c r="D124" s="133" t="s">
        <v>1907</v>
      </c>
      <c r="E124" s="132" t="s">
        <v>1978</v>
      </c>
    </row>
    <row r="125" spans="1:5" ht="14">
      <c r="A125" s="132" t="s">
        <v>1979</v>
      </c>
      <c r="B125" s="133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3" t="str">
        <f t="shared" si="1"/>
        <v>acfr:CommunityPromotionExpense</v>
      </c>
      <c r="D125" s="133" t="s">
        <v>1907</v>
      </c>
      <c r="E125" s="132" t="s">
        <v>1980</v>
      </c>
    </row>
    <row r="126" spans="1:5" ht="14">
      <c r="A126" s="132" t="s">
        <v>1981</v>
      </c>
      <c r="B126" s="133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3" t="str">
        <f t="shared" si="1"/>
        <v>acfr:PrintingAndPublishingExpense</v>
      </c>
      <c r="D126" s="133" t="s">
        <v>1907</v>
      </c>
      <c r="E126" s="132" t="s">
        <v>1982</v>
      </c>
    </row>
    <row r="127" spans="1:5" ht="14">
      <c r="A127" s="132" t="s">
        <v>1983</v>
      </c>
      <c r="B127" s="133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3" t="str">
        <f t="shared" si="1"/>
        <v>acfr:ExpensesForClaimsAndJudgments</v>
      </c>
      <c r="D127" s="133" t="s">
        <v>1907</v>
      </c>
      <c r="E127" s="132" t="s">
        <v>1984</v>
      </c>
    </row>
    <row r="128" spans="1:5" ht="14">
      <c r="A128" s="132" t="s">
        <v>1985</v>
      </c>
      <c r="B128" s="133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3" t="str">
        <f t="shared" si="1"/>
        <v>acfr:ExpensesForServicesAndSupplies</v>
      </c>
      <c r="D128" s="133" t="s">
        <v>1907</v>
      </c>
      <c r="E128" s="132" t="s">
        <v>1986</v>
      </c>
    </row>
    <row r="129" spans="1:5" ht="14">
      <c r="A129" s="132" t="s">
        <v>1987</v>
      </c>
      <c r="B129" s="133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3" t="str">
        <f t="shared" si="1"/>
        <v>acfr:ExpensesForStateInstitutions</v>
      </c>
      <c r="D129" s="133" t="s">
        <v>1907</v>
      </c>
      <c r="E129" s="132" t="s">
        <v>1988</v>
      </c>
    </row>
    <row r="130" spans="1:5" ht="14">
      <c r="A130" s="132" t="s">
        <v>1989</v>
      </c>
      <c r="B130" s="133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3" t="str">
        <f t="shared" si="1"/>
        <v>acfr:ExpensesForAuxiliaryEnterprises</v>
      </c>
      <c r="D130" s="133" t="s">
        <v>1907</v>
      </c>
      <c r="E130" s="132" t="s">
        <v>1990</v>
      </c>
    </row>
    <row r="131" spans="1:5" ht="14">
      <c r="A131" s="132" t="s">
        <v>1991</v>
      </c>
      <c r="B131" s="133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3" t="str">
        <f t="shared" si="1"/>
        <v>acfr:ExpensesForRefundsAndRebates</v>
      </c>
      <c r="D131" s="133" t="s">
        <v>1907</v>
      </c>
      <c r="E131" s="132" t="s">
        <v>1992</v>
      </c>
    </row>
    <row r="132" spans="1:5" ht="14">
      <c r="A132" s="132" t="s">
        <v>1993</v>
      </c>
      <c r="B132" s="133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3" t="str">
        <f t="shared" si="1"/>
        <v>acfr:ExpensesForProfessionalServices</v>
      </c>
      <c r="D132" s="133" t="s">
        <v>1907</v>
      </c>
      <c r="E132" s="132" t="s">
        <v>1994</v>
      </c>
    </row>
    <row r="133" spans="1:5" ht="14">
      <c r="A133" s="132" t="s">
        <v>1995</v>
      </c>
      <c r="B133" s="133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3" t="str">
        <f t="shared" si="1"/>
        <v>acfr:ExpensesForEquipmentAndEquipmentRental</v>
      </c>
      <c r="D133" s="133" t="s">
        <v>1907</v>
      </c>
      <c r="E133" s="132" t="s">
        <v>1996</v>
      </c>
    </row>
    <row r="134" spans="1:5" ht="14">
      <c r="A134" s="132" t="s">
        <v>1997</v>
      </c>
      <c r="B134" s="133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3" t="str">
        <f t="shared" si="1"/>
        <v>acfr:RentExpense</v>
      </c>
      <c r="D134" s="133" t="s">
        <v>1907</v>
      </c>
      <c r="E134" s="132" t="s">
        <v>1998</v>
      </c>
    </row>
    <row r="135" spans="1:5" ht="14">
      <c r="A135" s="132" t="s">
        <v>1999</v>
      </c>
      <c r="B135" s="133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3" t="str">
        <f t="shared" si="1"/>
        <v>acfr:ExpensesForSpecialAssessments</v>
      </c>
      <c r="D135" s="133" t="s">
        <v>1907</v>
      </c>
      <c r="E135" s="132" t="s">
        <v>2000</v>
      </c>
    </row>
    <row r="136" spans="1:5" ht="14">
      <c r="A136" s="132" t="s">
        <v>2001</v>
      </c>
      <c r="B136" s="133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3" t="str">
        <f t="shared" si="1"/>
        <v>acfr:RepairAndMaintenance</v>
      </c>
      <c r="D136" s="133" t="s">
        <v>1907</v>
      </c>
      <c r="E136" s="132" t="s">
        <v>2002</v>
      </c>
    </row>
    <row r="137" spans="1:5" ht="14">
      <c r="A137" s="132" t="s">
        <v>2003</v>
      </c>
      <c r="B137" s="133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3" t="str">
        <f t="shared" si="1"/>
        <v>acfr:ExpensesForGeneralGovernmentServices</v>
      </c>
      <c r="D137" s="133" t="s">
        <v>1907</v>
      </c>
      <c r="E137" s="132" t="s">
        <v>2004</v>
      </c>
    </row>
    <row r="138" spans="1:5" ht="14">
      <c r="A138" s="132" t="s">
        <v>2005</v>
      </c>
      <c r="B138" s="133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3" t="str">
        <f t="shared" si="1"/>
        <v>acfr:ExpensesForInstitutionalSupport</v>
      </c>
      <c r="D138" s="133" t="s">
        <v>1907</v>
      </c>
      <c r="E138" s="132" t="s">
        <v>2006</v>
      </c>
    </row>
    <row r="139" spans="1:5" ht="14">
      <c r="A139" s="132" t="s">
        <v>2007</v>
      </c>
      <c r="B139" s="133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3" t="str">
        <f t="shared" si="1"/>
        <v>acfr:CostOfMaterialsAndServicesRendered</v>
      </c>
      <c r="D139" s="133" t="s">
        <v>1907</v>
      </c>
      <c r="E139" s="132" t="s">
        <v>2008</v>
      </c>
    </row>
    <row r="140" spans="1:5" ht="14">
      <c r="A140" s="132" t="s">
        <v>2009</v>
      </c>
      <c r="B140" s="133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3" t="str">
        <f t="shared" si="1"/>
        <v>acfr:DepreciationExpense</v>
      </c>
      <c r="D140" s="133" t="s">
        <v>1907</v>
      </c>
      <c r="E140" s="132" t="s">
        <v>1147</v>
      </c>
    </row>
    <row r="141" spans="1:5" ht="14">
      <c r="A141" s="132" t="s">
        <v>2010</v>
      </c>
      <c r="B141" s="133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3" t="str">
        <f t="shared" si="1"/>
        <v>acfr:AmortizationExpense</v>
      </c>
      <c r="D141" s="133" t="s">
        <v>1907</v>
      </c>
      <c r="E141" s="132" t="s">
        <v>2011</v>
      </c>
    </row>
    <row r="142" spans="1:5" ht="14">
      <c r="A142" s="132" t="s">
        <v>2012</v>
      </c>
      <c r="B142" s="133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3" t="str">
        <f t="shared" si="1"/>
        <v>acfr:DepletionDepreciationAndAmortizationExpense</v>
      </c>
      <c r="D142" s="133" t="s">
        <v>1907</v>
      </c>
      <c r="E142" s="132" t="s">
        <v>2013</v>
      </c>
    </row>
    <row r="143" spans="1:5" ht="14">
      <c r="A143" s="132" t="s">
        <v>2014</v>
      </c>
      <c r="B143" s="133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3" t="str">
        <f t="shared" si="1"/>
        <v>acfr:BadDebtExpense</v>
      </c>
      <c r="D143" s="133" t="s">
        <v>1907</v>
      </c>
      <c r="E143" s="132" t="s">
        <v>2015</v>
      </c>
    </row>
    <row r="144" spans="1:5" ht="14">
      <c r="A144" s="132" t="s">
        <v>2016</v>
      </c>
      <c r="B144" s="133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3" t="str">
        <f t="shared" si="1"/>
        <v>acfr:ExpensesForUtilities</v>
      </c>
      <c r="D144" s="133" t="s">
        <v>1907</v>
      </c>
      <c r="E144" s="132" t="s">
        <v>2017</v>
      </c>
    </row>
    <row r="145" spans="1:5" ht="14">
      <c r="A145" s="132" t="s">
        <v>2018</v>
      </c>
      <c r="B145" s="133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3" t="str">
        <f t="shared" si="1"/>
        <v>acfr:HousingAssistancePaymentsExpense</v>
      </c>
      <c r="D145" s="133" t="s">
        <v>1907</v>
      </c>
      <c r="E145" s="132" t="s">
        <v>2019</v>
      </c>
    </row>
    <row r="146" spans="1:5" ht="14">
      <c r="A146" s="132" t="s">
        <v>2020</v>
      </c>
      <c r="B146" s="133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3" t="str">
        <f t="shared" si="1"/>
        <v>acfr:TenantServicesExpenses</v>
      </c>
      <c r="D146" s="133" t="s">
        <v>1907</v>
      </c>
      <c r="E146" s="132" t="s">
        <v>2021</v>
      </c>
    </row>
    <row r="147" spans="1:5" ht="14">
      <c r="A147" s="132" t="s">
        <v>2022</v>
      </c>
      <c r="B147" s="133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3" t="str">
        <f t="shared" si="1"/>
        <v>acfr:InsuranceExpense</v>
      </c>
      <c r="D147" s="133" t="s">
        <v>1907</v>
      </c>
      <c r="E147" s="132" t="s">
        <v>2023</v>
      </c>
    </row>
    <row r="148" spans="1:5" ht="14">
      <c r="A148" s="132" t="s">
        <v>2024</v>
      </c>
      <c r="B148" s="133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3" t="str">
        <f t="shared" si="1"/>
        <v>acfr:StateTrunklineOverheadExpense</v>
      </c>
      <c r="D148" s="133" t="s">
        <v>1907</v>
      </c>
      <c r="E148" s="132" t="s">
        <v>2025</v>
      </c>
    </row>
    <row r="149" spans="1:5" ht="14">
      <c r="A149" s="132" t="s">
        <v>2026</v>
      </c>
      <c r="B149" s="133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3" t="str">
        <f t="shared" si="1"/>
        <v>acfr:HealthServicesExpense</v>
      </c>
      <c r="D149" s="133" t="s">
        <v>1907</v>
      </c>
      <c r="E149" s="132" t="s">
        <v>2027</v>
      </c>
    </row>
    <row r="150" spans="1:5" ht="14">
      <c r="A150" s="132" t="s">
        <v>2028</v>
      </c>
      <c r="B150" s="133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3" t="str">
        <f t="shared" ref="C150:C213" si="2">"acfr:"&amp;A150</f>
        <v>acfr:ExpensesForProtectiveServices</v>
      </c>
      <c r="D150" s="133" t="s">
        <v>1907</v>
      </c>
      <c r="E150" s="132" t="s">
        <v>2029</v>
      </c>
    </row>
    <row r="151" spans="1:5" ht="14">
      <c r="A151" s="132" t="s">
        <v>2030</v>
      </c>
      <c r="B151" s="133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3" t="str">
        <f t="shared" si="2"/>
        <v>acfr:SewageTreatmentExpense</v>
      </c>
      <c r="D151" s="133" t="s">
        <v>1907</v>
      </c>
      <c r="E151" s="132" t="s">
        <v>2031</v>
      </c>
    </row>
    <row r="152" spans="1:5" ht="14">
      <c r="A152" s="132" t="s">
        <v>2032</v>
      </c>
      <c r="B152" s="133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3" t="str">
        <f t="shared" si="2"/>
        <v>acfr:MaterialsAndSuppliesExpense</v>
      </c>
      <c r="D152" s="133" t="s">
        <v>1907</v>
      </c>
      <c r="E152" s="132" t="s">
        <v>2033</v>
      </c>
    </row>
    <row r="153" spans="1:5" ht="14">
      <c r="A153" s="132" t="s">
        <v>2034</v>
      </c>
      <c r="B153" s="133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3" t="str">
        <f t="shared" si="2"/>
        <v>acfr:FinancialAidExpense</v>
      </c>
      <c r="D153" s="133" t="s">
        <v>1907</v>
      </c>
      <c r="E153" s="132" t="s">
        <v>2035</v>
      </c>
    </row>
    <row r="154" spans="1:5" ht="14">
      <c r="A154" s="132" t="s">
        <v>2036</v>
      </c>
      <c r="B154" s="133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3" t="str">
        <f t="shared" si="2"/>
        <v>acfr:ExpensesForLotteryPrizeAwards</v>
      </c>
      <c r="D154" s="133" t="s">
        <v>1907</v>
      </c>
      <c r="E154" s="132" t="s">
        <v>2037</v>
      </c>
    </row>
    <row r="155" spans="1:5" ht="14">
      <c r="A155" s="132" t="s">
        <v>2038</v>
      </c>
      <c r="B155" s="133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3" t="str">
        <f t="shared" si="2"/>
        <v>acfr:ExpensesForLotteryGameCosts</v>
      </c>
      <c r="D155" s="133" t="s">
        <v>1907</v>
      </c>
      <c r="E155" s="132" t="s">
        <v>2039</v>
      </c>
    </row>
    <row r="156" spans="1:5" ht="14">
      <c r="A156" s="132" t="s">
        <v>2040</v>
      </c>
      <c r="B156" s="133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3" t="str">
        <f t="shared" si="2"/>
        <v>acfr:ExpensesForLotteryRetailerCommissions</v>
      </c>
      <c r="D156" s="133" t="s">
        <v>1907</v>
      </c>
      <c r="E156" s="132" t="s">
        <v>2041</v>
      </c>
    </row>
    <row r="157" spans="1:5" ht="14">
      <c r="A157" s="132" t="s">
        <v>2042</v>
      </c>
      <c r="B157" s="133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3" t="str">
        <f t="shared" si="2"/>
        <v>acfr:ExpensesForLotteryRetailerBonuses</v>
      </c>
      <c r="D157" s="133" t="s">
        <v>1907</v>
      </c>
      <c r="E157" s="132" t="s">
        <v>2043</v>
      </c>
    </row>
    <row r="158" spans="1:5" ht="14">
      <c r="A158" s="132" t="s">
        <v>2044</v>
      </c>
      <c r="B158" s="133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3" t="str">
        <f t="shared" si="2"/>
        <v>acfr:ExpensesForLotteryOperatorFees</v>
      </c>
      <c r="D158" s="133" t="s">
        <v>1907</v>
      </c>
      <c r="E158" s="132" t="s">
        <v>2045</v>
      </c>
    </row>
    <row r="159" spans="1:5" ht="14">
      <c r="A159" s="132" t="s">
        <v>2046</v>
      </c>
      <c r="B159" s="133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3" t="str">
        <f t="shared" si="2"/>
        <v>acfr:ExpensesForLotteryPromotionPublicRelationsAndPointOfSale</v>
      </c>
      <c r="D159" s="133" t="s">
        <v>1907</v>
      </c>
      <c r="E159" s="132" t="s">
        <v>2047</v>
      </c>
    </row>
    <row r="160" spans="1:5" ht="14">
      <c r="A160" s="132" t="s">
        <v>2048</v>
      </c>
      <c r="B160" s="133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3" t="str">
        <f t="shared" si="2"/>
        <v>acfr:InterestExpenseImputedOnAnnuitizedPrizeLiability</v>
      </c>
      <c r="D160" s="133" t="s">
        <v>1907</v>
      </c>
      <c r="E160" s="132" t="s">
        <v>2049</v>
      </c>
    </row>
    <row r="161" spans="1:5" ht="14">
      <c r="A161" s="132" t="s">
        <v>2050</v>
      </c>
      <c r="B161" s="133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3" t="str">
        <f t="shared" si="2"/>
        <v>acfr:OtherLotteryCosts</v>
      </c>
      <c r="D161" s="133" t="s">
        <v>1907</v>
      </c>
      <c r="E161" s="132" t="s">
        <v>2051</v>
      </c>
    </row>
    <row r="162" spans="1:5" ht="14">
      <c r="A162" s="132" t="s">
        <v>2052</v>
      </c>
      <c r="B162" s="133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3" t="str">
        <f t="shared" si="2"/>
        <v>acfr:OtherOperatingExpenses</v>
      </c>
      <c r="D162" s="133" t="s">
        <v>1907</v>
      </c>
      <c r="E162" s="132" t="s">
        <v>2053</v>
      </c>
    </row>
    <row r="163" spans="1:5" ht="14">
      <c r="A163" s="132" t="s">
        <v>2054</v>
      </c>
      <c r="B163" s="133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3" t="str">
        <f t="shared" si="2"/>
        <v>acfr:OperatingExpense</v>
      </c>
      <c r="D163" s="133" t="s">
        <v>1907</v>
      </c>
      <c r="E163" s="132" t="s">
        <v>2055</v>
      </c>
    </row>
    <row r="164" spans="1:5" ht="14">
      <c r="A164" s="132" t="s">
        <v>2056</v>
      </c>
      <c r="B164" s="133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3" t="str">
        <f t="shared" si="2"/>
        <v>acfr:OperatingIncomeLoss</v>
      </c>
      <c r="D164" s="133" t="s">
        <v>1907</v>
      </c>
      <c r="E164" s="132" t="s">
        <v>2057</v>
      </c>
    </row>
    <row r="165" spans="1:5" ht="14">
      <c r="A165" s="132" t="s">
        <v>2058</v>
      </c>
      <c r="B165" s="133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3" t="str">
        <f t="shared" si="2"/>
        <v>acfr:TaxRevenuesAbstract</v>
      </c>
      <c r="D165" s="133" t="s">
        <v>2059</v>
      </c>
      <c r="E165" s="132" t="s">
        <v>2060</v>
      </c>
    </row>
    <row r="166" spans="1:5" ht="14">
      <c r="A166" s="132" t="s">
        <v>2061</v>
      </c>
      <c r="B166" s="133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3" t="str">
        <f t="shared" si="2"/>
        <v>acfr:RevenueFromNationalForestReserveTaxes</v>
      </c>
      <c r="D166" s="133" t="s">
        <v>2059</v>
      </c>
      <c r="E166" s="132" t="s">
        <v>2062</v>
      </c>
    </row>
    <row r="167" spans="1:5" ht="14">
      <c r="A167" s="132" t="s">
        <v>2063</v>
      </c>
      <c r="B167" s="133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3" t="str">
        <f t="shared" si="2"/>
        <v>acfr:RevenueFromTrailerTax</v>
      </c>
      <c r="D167" s="133" t="s">
        <v>2059</v>
      </c>
      <c r="E167" s="132" t="s">
        <v>2064</v>
      </c>
    </row>
    <row r="168" spans="1:5" ht="14">
      <c r="A168" s="132" t="s">
        <v>2065</v>
      </c>
      <c r="B168" s="133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3" t="str">
        <f t="shared" si="2"/>
        <v>acfr:RevenueFromAccomodationsTax</v>
      </c>
      <c r="D168" s="133" t="s">
        <v>2059</v>
      </c>
      <c r="E168" s="132" t="s">
        <v>2066</v>
      </c>
    </row>
    <row r="169" spans="1:5" ht="14">
      <c r="A169" s="132" t="s">
        <v>2067</v>
      </c>
      <c r="B169" s="133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3" t="str">
        <f t="shared" si="2"/>
        <v>acfr:RevenueFromParkingOccupancyTax</v>
      </c>
      <c r="D169" s="133" t="s">
        <v>2059</v>
      </c>
      <c r="E169" s="132" t="s">
        <v>2068</v>
      </c>
    </row>
    <row r="170" spans="1:5" ht="14">
      <c r="A170" s="132" t="s">
        <v>2069</v>
      </c>
      <c r="B170" s="133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3" t="str">
        <f t="shared" si="2"/>
        <v>acfr:RevenueFromIndustrialFacilitiesTax</v>
      </c>
      <c r="D170" s="133" t="s">
        <v>2059</v>
      </c>
      <c r="E170" s="132" t="s">
        <v>2070</v>
      </c>
    </row>
    <row r="171" spans="1:5" ht="14">
      <c r="A171" s="132" t="s">
        <v>2071</v>
      </c>
      <c r="B171" s="133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3" t="str">
        <f t="shared" si="2"/>
        <v>acfr:RevenueFromCommercialFacilitiesTax</v>
      </c>
      <c r="D171" s="133" t="s">
        <v>2059</v>
      </c>
      <c r="E171" s="132" t="s">
        <v>2072</v>
      </c>
    </row>
    <row r="172" spans="1:5" ht="14">
      <c r="A172" s="132" t="s">
        <v>2073</v>
      </c>
      <c r="B172" s="133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3" t="str">
        <f t="shared" si="2"/>
        <v>acfr:RevenueFromIncomeTax</v>
      </c>
      <c r="D172" s="133" t="s">
        <v>2059</v>
      </c>
      <c r="E172" s="132" t="s">
        <v>2074</v>
      </c>
    </row>
    <row r="173" spans="1:5" ht="14">
      <c r="A173" s="132" t="s">
        <v>2075</v>
      </c>
      <c r="B173" s="133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3" t="str">
        <f t="shared" si="2"/>
        <v>acfr:RevenueFromTransactionPrivilegeTax</v>
      </c>
      <c r="D173" s="133" t="s">
        <v>2059</v>
      </c>
      <c r="E173" s="132" t="s">
        <v>2076</v>
      </c>
    </row>
    <row r="174" spans="1:5" ht="14">
      <c r="A174" s="132" t="s">
        <v>2077</v>
      </c>
      <c r="B174" s="133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3" t="str">
        <f t="shared" si="2"/>
        <v>acfr:PropertyTaxAbstract</v>
      </c>
      <c r="D174" s="133" t="s">
        <v>2059</v>
      </c>
      <c r="E174" s="132" t="s">
        <v>2078</v>
      </c>
    </row>
    <row r="175" spans="1:5" ht="14">
      <c r="A175" s="132" t="s">
        <v>2079</v>
      </c>
      <c r="B175" s="133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3" t="str">
        <f t="shared" si="2"/>
        <v>acfr:RevenueFromCurrentPropertyTaxesExtraOrSpecialVoted</v>
      </c>
      <c r="D175" s="133" t="s">
        <v>2059</v>
      </c>
      <c r="E175" s="132" t="s">
        <v>2080</v>
      </c>
    </row>
    <row r="176" spans="1:5" ht="14">
      <c r="A176" s="132" t="s">
        <v>2081</v>
      </c>
      <c r="B176" s="133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3" t="str">
        <f t="shared" si="2"/>
        <v>acfr:RevenueFromCurrentPersonalPropertyTax</v>
      </c>
      <c r="D176" s="133" t="s">
        <v>2059</v>
      </c>
      <c r="E176" s="132" t="s">
        <v>2082</v>
      </c>
    </row>
    <row r="177" spans="1:5" ht="14">
      <c r="A177" s="132" t="s">
        <v>2083</v>
      </c>
      <c r="B177" s="133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3" t="str">
        <f t="shared" si="2"/>
        <v>acfr:RevenuesFromCurrentRealPropertyTax</v>
      </c>
      <c r="D177" s="133" t="s">
        <v>2059</v>
      </c>
      <c r="E177" s="132" t="s">
        <v>2084</v>
      </c>
    </row>
    <row r="178" spans="1:5" ht="14">
      <c r="A178" s="132" t="s">
        <v>2085</v>
      </c>
      <c r="B178" s="133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3" t="str">
        <f t="shared" si="2"/>
        <v>acfr:RevenueFromPropertyTax</v>
      </c>
      <c r="D178" s="133" t="s">
        <v>2059</v>
      </c>
      <c r="E178" s="132" t="s">
        <v>2086</v>
      </c>
    </row>
    <row r="179" spans="1:5" ht="14">
      <c r="A179" s="132" t="s">
        <v>2087</v>
      </c>
      <c r="B179" s="133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3" t="str">
        <f t="shared" si="2"/>
        <v>acfr:RevenueFromDelinquentRealPropertyTax</v>
      </c>
      <c r="D179" s="133" t="s">
        <v>2059</v>
      </c>
      <c r="E179" s="132" t="s">
        <v>2088</v>
      </c>
    </row>
    <row r="180" spans="1:5" ht="14">
      <c r="A180" s="132" t="s">
        <v>2089</v>
      </c>
      <c r="B180" s="133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3" t="str">
        <f t="shared" si="2"/>
        <v>acfr:RevenueFromDelinquentPersonalPropertyTax</v>
      </c>
      <c r="D180" s="133" t="s">
        <v>2059</v>
      </c>
      <c r="E180" s="132" t="s">
        <v>2090</v>
      </c>
    </row>
    <row r="181" spans="1:5" ht="14">
      <c r="A181" s="132" t="s">
        <v>2091</v>
      </c>
      <c r="B181" s="133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3" t="str">
        <f t="shared" si="2"/>
        <v>acfr:RevenueFromInterestAndPenaltiesOnTaxes</v>
      </c>
      <c r="D181" s="133" t="s">
        <v>2059</v>
      </c>
      <c r="E181" s="132" t="s">
        <v>2092</v>
      </c>
    </row>
    <row r="182" spans="1:5" ht="14">
      <c r="A182" s="132" t="s">
        <v>2093</v>
      </c>
      <c r="B182" s="133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3" t="str">
        <f t="shared" si="2"/>
        <v>acfr:RevenueFromSalesTax</v>
      </c>
      <c r="D182" s="133" t="s">
        <v>2059</v>
      </c>
      <c r="E182" s="132" t="s">
        <v>2094</v>
      </c>
    </row>
    <row r="183" spans="1:5" ht="14">
      <c r="A183" s="132" t="s">
        <v>2095</v>
      </c>
      <c r="B183" s="133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3" t="str">
        <f t="shared" si="2"/>
        <v>acfr:RevenueFromMarijuanaTax</v>
      </c>
      <c r="D183" s="133" t="s">
        <v>2059</v>
      </c>
      <c r="E183" s="132" t="s">
        <v>2096</v>
      </c>
    </row>
    <row r="184" spans="1:5" ht="14">
      <c r="A184" s="132" t="s">
        <v>2097</v>
      </c>
      <c r="B184" s="133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3" t="str">
        <f t="shared" si="2"/>
        <v>acfr:RevenueFromUsageOfUtilitiesTax</v>
      </c>
      <c r="D184" s="133" t="s">
        <v>2059</v>
      </c>
      <c r="E184" s="132" t="s">
        <v>2098</v>
      </c>
    </row>
    <row r="185" spans="1:5" ht="14">
      <c r="A185" s="132" t="s">
        <v>2099</v>
      </c>
      <c r="B185" s="133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3" t="str">
        <f t="shared" si="2"/>
        <v>acfr:RevenueFromCityUtilityUsersTax</v>
      </c>
      <c r="D185" s="133" t="s">
        <v>2059</v>
      </c>
      <c r="E185" s="132" t="s">
        <v>2100</v>
      </c>
    </row>
    <row r="186" spans="1:5" ht="14">
      <c r="A186" s="132" t="s">
        <v>2101</v>
      </c>
      <c r="B186" s="133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3" t="str">
        <f t="shared" si="2"/>
        <v>acfr:RevenueFromSalesAndUseTax</v>
      </c>
      <c r="D186" s="133" t="s">
        <v>2059</v>
      </c>
      <c r="E186" s="132" t="s">
        <v>2102</v>
      </c>
    </row>
    <row r="187" spans="1:5" ht="14">
      <c r="A187" s="132" t="s">
        <v>2103</v>
      </c>
      <c r="B187" s="133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3" t="str">
        <f t="shared" si="2"/>
        <v>acfr:RevenueFromMotorFuelTax</v>
      </c>
      <c r="D187" s="133" t="s">
        <v>2059</v>
      </c>
      <c r="E187" s="132" t="s">
        <v>2104</v>
      </c>
    </row>
    <row r="188" spans="1:5" ht="14">
      <c r="A188" s="132" t="s">
        <v>2105</v>
      </c>
      <c r="B188" s="133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3" t="str">
        <f t="shared" si="2"/>
        <v>acfr:RevenueFromLotteryForEducationLotteryProceeds</v>
      </c>
      <c r="D188" s="133" t="s">
        <v>2059</v>
      </c>
      <c r="E188" s="132" t="s">
        <v>2106</v>
      </c>
    </row>
    <row r="189" spans="1:5" ht="14">
      <c r="A189" s="132" t="s">
        <v>2107</v>
      </c>
      <c r="B189" s="133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3" t="str">
        <f t="shared" si="2"/>
        <v>acfr:RevenueFromCorporateTax</v>
      </c>
      <c r="D189" s="133" t="s">
        <v>2059</v>
      </c>
      <c r="E189" s="132" t="s">
        <v>2108</v>
      </c>
    </row>
    <row r="190" spans="1:5" ht="14">
      <c r="A190" s="132" t="s">
        <v>2109</v>
      </c>
      <c r="B190" s="133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3" t="str">
        <f t="shared" si="2"/>
        <v>acfr:RevenueFromConventionTax</v>
      </c>
      <c r="D190" s="133" t="s">
        <v>2059</v>
      </c>
      <c r="E190" s="132" t="s">
        <v>2110</v>
      </c>
    </row>
    <row r="191" spans="1:5" ht="14">
      <c r="A191" s="132" t="s">
        <v>2111</v>
      </c>
      <c r="B191" s="133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3" t="str">
        <f t="shared" si="2"/>
        <v>acfr:RevenueFromUnclaimedProperty</v>
      </c>
      <c r="D191" s="133" t="s">
        <v>2059</v>
      </c>
      <c r="E191" s="132" t="s">
        <v>2112</v>
      </c>
    </row>
    <row r="192" spans="1:5" ht="14">
      <c r="A192" s="132" t="s">
        <v>2113</v>
      </c>
      <c r="B192" s="133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3" t="str">
        <f t="shared" si="2"/>
        <v>acfr:RevenueFromNursingHomeAndHospitalProviderFees</v>
      </c>
      <c r="D192" s="133" t="s">
        <v>2059</v>
      </c>
      <c r="E192" s="132" t="s">
        <v>2114</v>
      </c>
    </row>
    <row r="193" spans="1:5" ht="14">
      <c r="A193" s="132" t="s">
        <v>2115</v>
      </c>
      <c r="B193" s="133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3" t="str">
        <f t="shared" si="2"/>
        <v>acfr:RevenueFromBusinessLicenseTax</v>
      </c>
      <c r="D193" s="133" t="s">
        <v>2059</v>
      </c>
      <c r="E193" s="132" t="s">
        <v>2116</v>
      </c>
    </row>
    <row r="194" spans="1:5" ht="14">
      <c r="A194" s="132" t="s">
        <v>2117</v>
      </c>
      <c r="B194" s="133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3" t="str">
        <f t="shared" si="2"/>
        <v>acfr:RevenueFromPropertyTransferTax</v>
      </c>
      <c r="D194" s="133" t="s">
        <v>2059</v>
      </c>
      <c r="E194" s="132" t="s">
        <v>2118</v>
      </c>
    </row>
    <row r="195" spans="1:5" ht="14">
      <c r="A195" s="132" t="s">
        <v>2119</v>
      </c>
      <c r="B195" s="133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3" t="str">
        <f t="shared" si="2"/>
        <v>acfr:RevenueFromDocumentsTransferTax</v>
      </c>
      <c r="D195" s="133" t="s">
        <v>2059</v>
      </c>
      <c r="E195" s="132" t="s">
        <v>2120</v>
      </c>
    </row>
    <row r="196" spans="1:5" ht="14">
      <c r="A196" s="132" t="s">
        <v>2121</v>
      </c>
      <c r="B196" s="133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3" t="str">
        <f t="shared" si="2"/>
        <v>acfr:RevenueFromTransferStampsTax</v>
      </c>
      <c r="D196" s="133" t="s">
        <v>2059</v>
      </c>
      <c r="E196" s="132" t="s">
        <v>2122</v>
      </c>
    </row>
    <row r="197" spans="1:5" ht="14">
      <c r="A197" s="132" t="s">
        <v>2123</v>
      </c>
      <c r="B197" s="133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3" t="str">
        <f t="shared" si="2"/>
        <v>acfr:RevenueFromHotelAndMotelTax</v>
      </c>
      <c r="D197" s="133" t="s">
        <v>2059</v>
      </c>
      <c r="E197" s="132" t="s">
        <v>2124</v>
      </c>
    </row>
    <row r="198" spans="1:5" ht="14">
      <c r="A198" s="132" t="s">
        <v>2125</v>
      </c>
      <c r="B198" s="133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3" t="str">
        <f t="shared" si="2"/>
        <v>acfr:RevenueFromVehiclesTax</v>
      </c>
      <c r="D198" s="133" t="s">
        <v>2059</v>
      </c>
      <c r="E198" s="132" t="s">
        <v>2126</v>
      </c>
    </row>
    <row r="199" spans="1:5" ht="14">
      <c r="A199" s="132" t="s">
        <v>2067</v>
      </c>
      <c r="B199" s="133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3" t="str">
        <f t="shared" si="2"/>
        <v>acfr:RevenueFromParkingOccupancyTax</v>
      </c>
      <c r="D199" s="133" t="s">
        <v>2059</v>
      </c>
      <c r="E199" s="132" t="s">
        <v>2068</v>
      </c>
    </row>
    <row r="200" spans="1:5" ht="14">
      <c r="A200" s="132" t="s">
        <v>2127</v>
      </c>
      <c r="B200" s="133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3" t="str">
        <f t="shared" si="2"/>
        <v>acfr:RevenueFromMealsTax</v>
      </c>
      <c r="D200" s="133" t="s">
        <v>2059</v>
      </c>
      <c r="E200" s="132" t="s">
        <v>2128</v>
      </c>
    </row>
    <row r="201" spans="1:5" ht="14">
      <c r="A201" s="132" t="s">
        <v>2129</v>
      </c>
      <c r="B201" s="133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3" t="str">
        <f t="shared" si="2"/>
        <v>acfr:RevenueFromFranchiseIncomeTax</v>
      </c>
      <c r="D201" s="133" t="s">
        <v>2059</v>
      </c>
      <c r="E201" s="132" t="s">
        <v>2130</v>
      </c>
    </row>
    <row r="202" spans="1:5" ht="14">
      <c r="A202" s="132" t="s">
        <v>2131</v>
      </c>
      <c r="B202" s="133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3" t="str">
        <f t="shared" si="2"/>
        <v>acfr:RevenueFromOtherTaxForGeneralPurpose</v>
      </c>
      <c r="D202" s="133" t="s">
        <v>2059</v>
      </c>
      <c r="E202" s="132" t="s">
        <v>2132</v>
      </c>
    </row>
    <row r="203" spans="1:5" ht="14">
      <c r="A203" s="132" t="s">
        <v>2133</v>
      </c>
      <c r="B203" s="133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3" t="str">
        <f t="shared" si="2"/>
        <v>acfr:RevenueFromTaxes</v>
      </c>
      <c r="D203" s="133" t="s">
        <v>2059</v>
      </c>
      <c r="E203" s="132" t="s">
        <v>2134</v>
      </c>
    </row>
    <row r="204" spans="1:5" ht="14">
      <c r="A204" s="132" t="s">
        <v>2135</v>
      </c>
      <c r="B204" s="133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3" t="str">
        <f t="shared" si="2"/>
        <v>acfr:RevenueFromAllowanceForTaxesAbstract</v>
      </c>
      <c r="D204" s="133" t="s">
        <v>2059</v>
      </c>
      <c r="E204" s="132" t="s">
        <v>2136</v>
      </c>
    </row>
    <row r="205" spans="1:5" ht="14">
      <c r="A205" s="132" t="s">
        <v>2137</v>
      </c>
      <c r="B205" s="133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3" t="str">
        <f t="shared" si="2"/>
        <v>acfr:AllowanceForChargebacks</v>
      </c>
      <c r="D205" s="133" t="s">
        <v>2059</v>
      </c>
      <c r="E205" s="132" t="s">
        <v>1254</v>
      </c>
    </row>
    <row r="206" spans="1:5" ht="14">
      <c r="A206" s="132" t="s">
        <v>2138</v>
      </c>
      <c r="B206" s="133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3" t="str">
        <f t="shared" si="2"/>
        <v>acfr:AllowanceForRefunds</v>
      </c>
      <c r="D206" s="133" t="s">
        <v>2059</v>
      </c>
      <c r="E206" s="132" t="s">
        <v>1255</v>
      </c>
    </row>
    <row r="207" spans="1:5" ht="14">
      <c r="A207" s="132" t="s">
        <v>2139</v>
      </c>
      <c r="B207" s="133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3" t="str">
        <f t="shared" si="2"/>
        <v>acfr:RevenueFromCollectionFees</v>
      </c>
      <c r="D207" s="133" t="s">
        <v>2059</v>
      </c>
      <c r="E207" s="132" t="s">
        <v>2140</v>
      </c>
    </row>
    <row r="208" spans="1:5" ht="14">
      <c r="A208" s="132" t="s">
        <v>2091</v>
      </c>
      <c r="B208" s="133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3" t="str">
        <f t="shared" si="2"/>
        <v>acfr:RevenueFromInterestAndPenaltiesOnTaxes</v>
      </c>
      <c r="D208" s="133" t="s">
        <v>2059</v>
      </c>
      <c r="E208" s="132" t="s">
        <v>2092</v>
      </c>
    </row>
    <row r="209" spans="1:5" ht="14">
      <c r="A209" s="132" t="s">
        <v>2141</v>
      </c>
      <c r="B209" s="133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3" t="str">
        <f t="shared" si="2"/>
        <v>acfr:RevenueFromCommunityWideSpecialAssessments</v>
      </c>
      <c r="D209" s="133" t="s">
        <v>2059</v>
      </c>
      <c r="E209" s="132" t="s">
        <v>2142</v>
      </c>
    </row>
    <row r="210" spans="1:5" ht="14">
      <c r="A210" s="132" t="s">
        <v>2143</v>
      </c>
      <c r="B210" s="133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3" t="str">
        <f t="shared" si="2"/>
        <v>acfr:RedemptionsAndReconveyance</v>
      </c>
      <c r="D210" s="133" t="s">
        <v>2059</v>
      </c>
      <c r="E210" s="132" t="s">
        <v>1256</v>
      </c>
    </row>
    <row r="211" spans="1:5" ht="14">
      <c r="A211" s="132" t="s">
        <v>2144</v>
      </c>
      <c r="B211" s="133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3" t="str">
        <f t="shared" si="2"/>
        <v>acfr:RevenueFromCountyExpenseOfSale</v>
      </c>
      <c r="D211" s="133" t="s">
        <v>2059</v>
      </c>
      <c r="E211" s="132" t="s">
        <v>2145</v>
      </c>
    </row>
    <row r="212" spans="1:5" ht="14">
      <c r="A212" s="132" t="s">
        <v>2146</v>
      </c>
      <c r="B212" s="133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3" t="str">
        <f t="shared" si="2"/>
        <v>acfr:RevenueFromCommercialForestReserve</v>
      </c>
      <c r="D212" s="133" t="s">
        <v>2059</v>
      </c>
      <c r="E212" s="132" t="s">
        <v>2147</v>
      </c>
    </row>
    <row r="213" spans="1:5" ht="14">
      <c r="A213" s="132" t="s">
        <v>2148</v>
      </c>
      <c r="B213" s="133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3" t="str">
        <f t="shared" si="2"/>
        <v>acfr:RevenueFromSubMarginalLandAct</v>
      </c>
      <c r="D213" s="133" t="s">
        <v>2059</v>
      </c>
      <c r="E213" s="132" t="s">
        <v>2149</v>
      </c>
    </row>
    <row r="214" spans="1:5" ht="14">
      <c r="A214" s="132" t="s">
        <v>2150</v>
      </c>
      <c r="B214" s="133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3" t="str">
        <f t="shared" ref="C214:C277" si="3">"acfr:"&amp;A214</f>
        <v>acfr:RevenueFromTaxRevertedProperty</v>
      </c>
      <c r="D214" s="133" t="s">
        <v>2059</v>
      </c>
      <c r="E214" s="132" t="s">
        <v>2151</v>
      </c>
    </row>
    <row r="215" spans="1:5" ht="14">
      <c r="A215" s="132" t="s">
        <v>2152</v>
      </c>
      <c r="B215" s="133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3" t="str">
        <f t="shared" si="3"/>
        <v>acfr:PaymentInLieuOfTaxes</v>
      </c>
      <c r="D215" s="133" t="s">
        <v>2059</v>
      </c>
      <c r="E215" s="132" t="s">
        <v>1257</v>
      </c>
    </row>
    <row r="216" spans="1:5" ht="14">
      <c r="A216" s="132" t="s">
        <v>2153</v>
      </c>
      <c r="B216" s="133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3" t="str">
        <f t="shared" si="3"/>
        <v>acfr:RevenueFromPropertyTaxAdministrationFee</v>
      </c>
      <c r="D216" s="133" t="s">
        <v>2059</v>
      </c>
      <c r="E216" s="132" t="s">
        <v>2154</v>
      </c>
    </row>
    <row r="217" spans="1:5" ht="14">
      <c r="A217" s="132" t="s">
        <v>2155</v>
      </c>
      <c r="B217" s="133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3" t="str">
        <f t="shared" si="3"/>
        <v>acfr:TaxesAndTaxRelatedRevenues</v>
      </c>
      <c r="D217" s="133" t="s">
        <v>2059</v>
      </c>
      <c r="E217" s="132" t="s">
        <v>1258</v>
      </c>
    </row>
    <row r="218" spans="1:5" ht="14">
      <c r="A218" s="132" t="s">
        <v>2156</v>
      </c>
      <c r="B218" s="133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3" t="str">
        <f t="shared" si="3"/>
        <v>acfr:SpecialAssessmentsAbstract</v>
      </c>
      <c r="D218" s="133" t="s">
        <v>2059</v>
      </c>
      <c r="E218" s="132" t="s">
        <v>2157</v>
      </c>
    </row>
    <row r="219" spans="1:5" ht="14">
      <c r="A219" s="132" t="s">
        <v>2158</v>
      </c>
      <c r="B219" s="133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3" t="str">
        <f t="shared" si="3"/>
        <v>acfr:RevenuesFromInterestAndPenaltiesOnSpecialAssessments</v>
      </c>
      <c r="D219" s="133" t="s">
        <v>2059</v>
      </c>
      <c r="E219" s="132" t="s">
        <v>2159</v>
      </c>
    </row>
    <row r="220" spans="1:5" ht="14">
      <c r="A220" s="132" t="s">
        <v>2160</v>
      </c>
      <c r="B220" s="133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3" t="str">
        <f t="shared" si="3"/>
        <v>acfr:RevenueFromSpecialAssessments</v>
      </c>
      <c r="D220" s="133" t="s">
        <v>2059</v>
      </c>
      <c r="E220" s="132" t="s">
        <v>2161</v>
      </c>
    </row>
    <row r="221" spans="1:5" ht="14">
      <c r="A221" s="132" t="s">
        <v>2162</v>
      </c>
      <c r="B221" s="133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3" t="str">
        <f t="shared" si="3"/>
        <v>acfr:IntergovernmentalRevenueFromFederalGovernmentAbstract</v>
      </c>
      <c r="D221" s="133" t="s">
        <v>2059</v>
      </c>
      <c r="E221" s="132" t="s">
        <v>2163</v>
      </c>
    </row>
    <row r="222" spans="1:5" ht="14">
      <c r="A222" s="132" t="s">
        <v>2164</v>
      </c>
      <c r="B222" s="133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3" t="str">
        <f t="shared" si="3"/>
        <v>acfr:FederalGrantsGeneralGovernment</v>
      </c>
      <c r="D222" s="133" t="s">
        <v>2059</v>
      </c>
      <c r="E222" s="132" t="s">
        <v>2165</v>
      </c>
    </row>
    <row r="223" spans="1:5" ht="14">
      <c r="A223" s="132" t="s">
        <v>2166</v>
      </c>
      <c r="B223" s="133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3" t="str">
        <f t="shared" si="3"/>
        <v>acfr:FederalGrantsPublicSafety</v>
      </c>
      <c r="D223" s="133" t="s">
        <v>2059</v>
      </c>
      <c r="E223" s="132" t="s">
        <v>2167</v>
      </c>
    </row>
    <row r="224" spans="1:5" ht="14">
      <c r="A224" s="132" t="s">
        <v>2168</v>
      </c>
      <c r="B224" s="133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3" t="str">
        <f t="shared" si="3"/>
        <v>acfr:FederalGrantsSanitation</v>
      </c>
      <c r="D224" s="133" t="s">
        <v>2059</v>
      </c>
      <c r="E224" s="132" t="s">
        <v>2169</v>
      </c>
    </row>
    <row r="225" spans="1:5" ht="14">
      <c r="A225" s="132" t="s">
        <v>2170</v>
      </c>
      <c r="B225" s="133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3" t="str">
        <f t="shared" si="3"/>
        <v>acfr:FederalGrantsHealthAndHospital</v>
      </c>
      <c r="D225" s="133" t="s">
        <v>2059</v>
      </c>
      <c r="E225" s="132" t="s">
        <v>2171</v>
      </c>
    </row>
    <row r="226" spans="1:5" ht="14">
      <c r="A226" s="132" t="s">
        <v>2172</v>
      </c>
      <c r="B226" s="133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3" t="str">
        <f t="shared" si="3"/>
        <v>acfr:FederalGrantsWelfare</v>
      </c>
      <c r="D226" s="133" t="s">
        <v>2059</v>
      </c>
      <c r="E226" s="132" t="s">
        <v>2173</v>
      </c>
    </row>
    <row r="227" spans="1:5" ht="14">
      <c r="A227" s="132" t="s">
        <v>2174</v>
      </c>
      <c r="B227" s="133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3" t="str">
        <f t="shared" si="3"/>
        <v>acfr:FederalGrantsCultureAndRecreation</v>
      </c>
      <c r="D227" s="133" t="s">
        <v>2059</v>
      </c>
      <c r="E227" s="132" t="s">
        <v>2175</v>
      </c>
    </row>
    <row r="228" spans="1:5" ht="14">
      <c r="A228" s="132" t="s">
        <v>2176</v>
      </c>
      <c r="B228" s="133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3" t="str">
        <f t="shared" si="3"/>
        <v>acfr:FederalGrantsCommunityDevelopmentBlockGrants</v>
      </c>
      <c r="D228" s="133" t="s">
        <v>2059</v>
      </c>
      <c r="E228" s="132" t="s">
        <v>2177</v>
      </c>
    </row>
    <row r="229" spans="1:5" ht="14">
      <c r="A229" s="132" t="s">
        <v>2178</v>
      </c>
      <c r="B229" s="133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3" t="str">
        <f t="shared" si="3"/>
        <v>acfr:FederalCapitalGrants</v>
      </c>
      <c r="D229" s="133" t="s">
        <v>2059</v>
      </c>
      <c r="E229" s="132" t="s">
        <v>2179</v>
      </c>
    </row>
    <row r="230" spans="1:5" ht="14">
      <c r="A230" s="132" t="s">
        <v>2180</v>
      </c>
      <c r="B230" s="133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3" t="str">
        <f t="shared" si="3"/>
        <v>acfr:GrantsContributionsAndDonationsFromFederalGovernmentalEntities</v>
      </c>
      <c r="D230" s="133" t="s">
        <v>2059</v>
      </c>
      <c r="E230" s="132" t="s">
        <v>1263</v>
      </c>
    </row>
    <row r="231" spans="1:5" ht="14">
      <c r="A231" s="132" t="s">
        <v>2181</v>
      </c>
      <c r="B231" s="133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3" t="str">
        <f t="shared" si="3"/>
        <v>acfr:IntergovernmentalRevenueFromStateGovernmentAbstract</v>
      </c>
      <c r="D231" s="133" t="s">
        <v>2059</v>
      </c>
      <c r="E231" s="132" t="s">
        <v>2182</v>
      </c>
    </row>
    <row r="232" spans="1:5" ht="14">
      <c r="A232" s="132" t="s">
        <v>2183</v>
      </c>
      <c r="B232" s="133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3" t="str">
        <f t="shared" si="3"/>
        <v>acfr:StateGrantsPublicSafety</v>
      </c>
      <c r="D232" s="133" t="s">
        <v>2059</v>
      </c>
      <c r="E232" s="132" t="s">
        <v>2184</v>
      </c>
    </row>
    <row r="233" spans="1:5" ht="14">
      <c r="A233" s="132" t="s">
        <v>2185</v>
      </c>
      <c r="B233" s="133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3" t="str">
        <f t="shared" si="3"/>
        <v>acfr:StateGrantsDrunkDrivingCaseFlowAssistance</v>
      </c>
      <c r="D233" s="133" t="s">
        <v>2059</v>
      </c>
      <c r="E233" s="132" t="s">
        <v>2186</v>
      </c>
    </row>
    <row r="234" spans="1:5" ht="14">
      <c r="A234" s="132" t="s">
        <v>2187</v>
      </c>
      <c r="B234" s="133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3" t="str">
        <f t="shared" si="3"/>
        <v>acfr:StateGrantsDrugCaseInformationManagementAccount</v>
      </c>
      <c r="D234" s="133" t="s">
        <v>2059</v>
      </c>
      <c r="E234" s="132" t="s">
        <v>2188</v>
      </c>
    </row>
    <row r="235" spans="1:5" ht="14">
      <c r="A235" s="132" t="s">
        <v>2189</v>
      </c>
      <c r="B235" s="133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3" t="str">
        <f t="shared" si="3"/>
        <v>acfr:StateGrantsHighwaysAndStreets</v>
      </c>
      <c r="D235" s="133" t="s">
        <v>2059</v>
      </c>
      <c r="E235" s="132" t="s">
        <v>2190</v>
      </c>
    </row>
    <row r="236" spans="1:5" ht="14">
      <c r="A236" s="132" t="s">
        <v>2191</v>
      </c>
      <c r="B236" s="133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3" t="str">
        <f t="shared" si="3"/>
        <v>acfr:StateGrantsCourtEquity</v>
      </c>
      <c r="D236" s="133" t="s">
        <v>2059</v>
      </c>
      <c r="E236" s="132" t="s">
        <v>2192</v>
      </c>
    </row>
    <row r="237" spans="1:5" ht="14">
      <c r="A237" s="132" t="s">
        <v>2193</v>
      </c>
      <c r="B237" s="133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3" t="str">
        <f t="shared" si="3"/>
        <v>acfr:StateGrantsSanitation</v>
      </c>
      <c r="D237" s="133" t="s">
        <v>2059</v>
      </c>
      <c r="E237" s="132" t="s">
        <v>2194</v>
      </c>
    </row>
    <row r="238" spans="1:5" ht="14">
      <c r="A238" s="132" t="s">
        <v>2195</v>
      </c>
      <c r="B238" s="133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3" t="str">
        <f t="shared" si="3"/>
        <v>acfr:StateGrantsHealth</v>
      </c>
      <c r="D238" s="133" t="s">
        <v>2059</v>
      </c>
      <c r="E238" s="132" t="s">
        <v>2196</v>
      </c>
    </row>
    <row r="239" spans="1:5" ht="14">
      <c r="A239" s="132" t="s">
        <v>2197</v>
      </c>
      <c r="B239" s="133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3" t="str">
        <f t="shared" si="3"/>
        <v>acfr:StateGrantsWelfare</v>
      </c>
      <c r="D239" s="133" t="s">
        <v>2059</v>
      </c>
      <c r="E239" s="132" t="s">
        <v>2198</v>
      </c>
    </row>
    <row r="240" spans="1:5" ht="14">
      <c r="A240" s="132" t="s">
        <v>2199</v>
      </c>
      <c r="B240" s="133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3" t="str">
        <f t="shared" si="3"/>
        <v>acfr:StateGrantsCultureAndRecreation</v>
      </c>
      <c r="D240" s="133" t="s">
        <v>2059</v>
      </c>
      <c r="E240" s="132" t="s">
        <v>2200</v>
      </c>
    </row>
    <row r="241" spans="1:5" ht="14">
      <c r="A241" s="132" t="s">
        <v>2201</v>
      </c>
      <c r="B241" s="133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3" t="str">
        <f t="shared" si="3"/>
        <v>acfr:StateGrantsCrimeVictimsRights</v>
      </c>
      <c r="D241" s="133" t="s">
        <v>2059</v>
      </c>
      <c r="E241" s="132" t="s">
        <v>2202</v>
      </c>
    </row>
    <row r="242" spans="1:5" ht="14">
      <c r="A242" s="132" t="s">
        <v>2203</v>
      </c>
      <c r="B242" s="133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3" t="str">
        <f t="shared" si="3"/>
        <v>acfr:StateGrantsIndigentDefenseGrant</v>
      </c>
      <c r="D242" s="133" t="s">
        <v>2059</v>
      </c>
      <c r="E242" s="132" t="s">
        <v>2204</v>
      </c>
    </row>
    <row r="243" spans="1:5" ht="14">
      <c r="A243" s="132" t="s">
        <v>2205</v>
      </c>
      <c r="B243" s="133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3" t="str">
        <f t="shared" si="3"/>
        <v>acfr:StateGrantsStateRevenueSharing</v>
      </c>
      <c r="D243" s="133" t="s">
        <v>2059</v>
      </c>
      <c r="E243" s="132" t="s">
        <v>2206</v>
      </c>
    </row>
    <row r="244" spans="1:5" ht="14">
      <c r="A244" s="132" t="s">
        <v>2207</v>
      </c>
      <c r="B244" s="133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3" t="str">
        <f t="shared" si="3"/>
        <v>acfr:StateGrantsLocalCommunityStabilizationShare</v>
      </c>
      <c r="D244" s="133" t="s">
        <v>2059</v>
      </c>
      <c r="E244" s="132" t="s">
        <v>2208</v>
      </c>
    </row>
    <row r="245" spans="1:5" ht="14">
      <c r="A245" s="132" t="s">
        <v>2209</v>
      </c>
      <c r="B245" s="133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3" t="str">
        <f t="shared" si="3"/>
        <v>acfr:StateGrantsSurveyAndRemonumentation</v>
      </c>
      <c r="D245" s="133" t="s">
        <v>2059</v>
      </c>
      <c r="E245" s="132" t="s">
        <v>2210</v>
      </c>
    </row>
    <row r="246" spans="1:5" ht="14">
      <c r="A246" s="132" t="s">
        <v>2211</v>
      </c>
      <c r="B246" s="133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3" t="str">
        <f t="shared" si="3"/>
        <v>acfr:StateGrantsSpecialElectionReimbursement</v>
      </c>
      <c r="D246" s="133" t="s">
        <v>2059</v>
      </c>
      <c r="E246" s="132" t="s">
        <v>2212</v>
      </c>
    </row>
    <row r="247" spans="1:5" ht="14">
      <c r="A247" s="132" t="s">
        <v>2213</v>
      </c>
      <c r="B247" s="133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3" t="str">
        <f t="shared" si="3"/>
        <v>acfr:StateCapitalGrants</v>
      </c>
      <c r="D247" s="133" t="s">
        <v>2059</v>
      </c>
      <c r="E247" s="132" t="s">
        <v>2214</v>
      </c>
    </row>
    <row r="248" spans="1:5" ht="14">
      <c r="A248" s="132" t="s">
        <v>2215</v>
      </c>
      <c r="B248" s="133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3" t="str">
        <f t="shared" si="3"/>
        <v>acfr:GrantsContributionsAndDonationsFromStateGovernmentalEntities</v>
      </c>
      <c r="D248" s="133" t="s">
        <v>2059</v>
      </c>
      <c r="E248" s="132" t="s">
        <v>1264</v>
      </c>
    </row>
    <row r="249" spans="1:5" ht="14">
      <c r="A249" s="132" t="s">
        <v>2216</v>
      </c>
      <c r="B249" s="133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3" t="str">
        <f t="shared" si="3"/>
        <v>acfr:GrantsContributionsAndDonationsFromLocalUnits</v>
      </c>
      <c r="D249" s="133" t="s">
        <v>2059</v>
      </c>
      <c r="E249" s="132" t="s">
        <v>1265</v>
      </c>
    </row>
    <row r="250" spans="1:5" ht="14">
      <c r="A250" s="132" t="s">
        <v>2217</v>
      </c>
      <c r="B250" s="133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3" t="str">
        <f t="shared" si="3"/>
        <v>acfr:GrantsContributionsAndDonationsFromOthers</v>
      </c>
      <c r="D250" s="133" t="s">
        <v>2059</v>
      </c>
      <c r="E250" s="132" t="s">
        <v>1266</v>
      </c>
    </row>
    <row r="251" spans="1:5" ht="14">
      <c r="A251" s="132" t="s">
        <v>2218</v>
      </c>
      <c r="B251" s="133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3" t="str">
        <f t="shared" si="3"/>
        <v>acfr:PrivateContributionsAndDonations</v>
      </c>
      <c r="D251" s="133" t="s">
        <v>2059</v>
      </c>
      <c r="E251" s="132" t="s">
        <v>1269</v>
      </c>
    </row>
    <row r="252" spans="1:5" ht="14">
      <c r="A252" s="132" t="s">
        <v>2219</v>
      </c>
      <c r="B252" s="133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3" t="str">
        <f t="shared" si="3"/>
        <v>acfr:RevenueFromDividends</v>
      </c>
      <c r="D252" s="133" t="s">
        <v>2059</v>
      </c>
      <c r="E252" s="132" t="s">
        <v>2220</v>
      </c>
    </row>
    <row r="253" spans="1:5" ht="14">
      <c r="A253" s="132" t="s">
        <v>2221</v>
      </c>
      <c r="B253" s="133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3" t="str">
        <f t="shared" si="3"/>
        <v>acfr:RevenueFromInterest</v>
      </c>
      <c r="D253" s="133" t="s">
        <v>2059</v>
      </c>
      <c r="E253" s="132" t="s">
        <v>2222</v>
      </c>
    </row>
    <row r="254" spans="1:5" ht="14">
      <c r="A254" s="132" t="s">
        <v>2223</v>
      </c>
      <c r="B254" s="133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3" t="str">
        <f t="shared" si="3"/>
        <v>acfr:RevenueFromInterestAndDividends</v>
      </c>
      <c r="D254" s="133" t="s">
        <v>2059</v>
      </c>
      <c r="E254" s="132" t="s">
        <v>2224</v>
      </c>
    </row>
    <row r="255" spans="1:5" ht="14">
      <c r="A255" s="132" t="s">
        <v>2225</v>
      </c>
      <c r="B255" s="133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3" t="str">
        <f t="shared" si="3"/>
        <v>acfr:RevenuesFromRentsAndRoyaltiesAbstract</v>
      </c>
      <c r="D255" s="133" t="s">
        <v>2059</v>
      </c>
      <c r="E255" s="132" t="s">
        <v>2226</v>
      </c>
    </row>
    <row r="256" spans="1:5" ht="14">
      <c r="A256" s="132" t="s">
        <v>2227</v>
      </c>
      <c r="B256" s="133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3" t="str">
        <f t="shared" si="3"/>
        <v>acfr:RevenueFromRent</v>
      </c>
      <c r="D256" s="133" t="s">
        <v>2059</v>
      </c>
      <c r="E256" s="132" t="s">
        <v>2228</v>
      </c>
    </row>
    <row r="257" spans="1:5" ht="14">
      <c r="A257" s="132" t="s">
        <v>2229</v>
      </c>
      <c r="B257" s="133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3" t="str">
        <f t="shared" si="3"/>
        <v>acfr:RevenueFromRoyalties</v>
      </c>
      <c r="D257" s="133" t="s">
        <v>2059</v>
      </c>
      <c r="E257" s="132" t="s">
        <v>2230</v>
      </c>
    </row>
    <row r="258" spans="1:5" ht="14">
      <c r="A258" s="132" t="s">
        <v>2231</v>
      </c>
      <c r="B258" s="133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3" t="str">
        <f t="shared" si="3"/>
        <v>acfr:RevenueFromRentsAndRoyalties</v>
      </c>
      <c r="D258" s="133" t="s">
        <v>2059</v>
      </c>
      <c r="E258" s="132" t="s">
        <v>2232</v>
      </c>
    </row>
    <row r="259" spans="1:5" ht="14">
      <c r="A259" s="132" t="s">
        <v>2233</v>
      </c>
      <c r="B259" s="133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3" t="str">
        <f t="shared" si="3"/>
        <v>acfr:InvestmentGainsLosses</v>
      </c>
      <c r="D259" s="133" t="s">
        <v>2059</v>
      </c>
      <c r="E259" s="132" t="s">
        <v>1259</v>
      </c>
    </row>
    <row r="260" spans="1:5" ht="14">
      <c r="A260" s="132" t="s">
        <v>2223</v>
      </c>
      <c r="B260" s="133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3" t="str">
        <f t="shared" si="3"/>
        <v>acfr:RevenueFromInterestAndDividends</v>
      </c>
      <c r="D260" s="133" t="s">
        <v>2059</v>
      </c>
      <c r="E260" s="132" t="s">
        <v>2224</v>
      </c>
    </row>
    <row r="261" spans="1:5" ht="14">
      <c r="A261" s="132" t="s">
        <v>2234</v>
      </c>
      <c r="B261" s="133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3" t="str">
        <f t="shared" si="3"/>
        <v>acfr:InvestmentIncome</v>
      </c>
      <c r="D261" s="133" t="s">
        <v>2059</v>
      </c>
      <c r="E261" s="132" t="s">
        <v>1260</v>
      </c>
    </row>
    <row r="262" spans="1:5" ht="14">
      <c r="A262" s="132" t="s">
        <v>2235</v>
      </c>
      <c r="B262" s="133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3" t="str">
        <f t="shared" si="3"/>
        <v>acfr:RevenueFromInterestAndRent</v>
      </c>
      <c r="D262" s="133" t="s">
        <v>2059</v>
      </c>
      <c r="E262" s="132" t="s">
        <v>2236</v>
      </c>
    </row>
    <row r="263" spans="1:5" ht="14">
      <c r="A263" s="132" t="s">
        <v>2237</v>
      </c>
      <c r="B263" s="133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3" t="str">
        <f t="shared" si="3"/>
        <v>acfr:LeaseInvestmentIncome</v>
      </c>
      <c r="D263" s="133" t="s">
        <v>2059</v>
      </c>
      <c r="E263" s="132" t="s">
        <v>1261</v>
      </c>
    </row>
    <row r="264" spans="1:5" ht="14">
      <c r="A264" s="132" t="s">
        <v>2238</v>
      </c>
      <c r="B264" s="133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3" t="str">
        <f t="shared" si="3"/>
        <v>acfr:InvestmentIncomeAndRentals</v>
      </c>
      <c r="D264" s="133" t="s">
        <v>2059</v>
      </c>
      <c r="E264" s="132" t="s">
        <v>1262</v>
      </c>
    </row>
    <row r="265" spans="1:5" ht="14">
      <c r="A265" s="132" t="s">
        <v>2239</v>
      </c>
      <c r="B265" s="133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3" t="str">
        <f t="shared" si="3"/>
        <v>acfr:RevenueFromSubsidies</v>
      </c>
      <c r="D265" s="133" t="s">
        <v>2059</v>
      </c>
      <c r="E265" s="132" t="s">
        <v>2240</v>
      </c>
    </row>
    <row r="266" spans="1:5" ht="14">
      <c r="A266" s="132" t="s">
        <v>2241</v>
      </c>
      <c r="B266" s="133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3" t="str">
        <f t="shared" si="3"/>
        <v>acfr:PublicAndPrivateContributions</v>
      </c>
      <c r="D266" s="133" t="s">
        <v>2059</v>
      </c>
      <c r="E266" s="132" t="s">
        <v>1267</v>
      </c>
    </row>
    <row r="267" spans="1:5" ht="14">
      <c r="A267" s="132" t="s">
        <v>2242</v>
      </c>
      <c r="B267" s="133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3" t="str">
        <f t="shared" si="3"/>
        <v>acfr:RevenuesFromConnectionFeesNonoperating</v>
      </c>
      <c r="D267" s="133" t="s">
        <v>2059</v>
      </c>
      <c r="E267" s="132" t="s">
        <v>2243</v>
      </c>
    </row>
    <row r="268" spans="1:5" ht="14">
      <c r="A268" s="132" t="s">
        <v>2244</v>
      </c>
      <c r="B268" s="133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3" t="str">
        <f t="shared" si="3"/>
        <v>acfr:StateRetirementPlanContributions</v>
      </c>
      <c r="D268" s="133" t="s">
        <v>2059</v>
      </c>
      <c r="E268" s="132" t="s">
        <v>2245</v>
      </c>
    </row>
    <row r="269" spans="1:5" ht="14">
      <c r="A269" s="132" t="s">
        <v>2246</v>
      </c>
      <c r="B269" s="133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3" t="str">
        <f t="shared" si="3"/>
        <v>acfr:StateOPEBContribution</v>
      </c>
      <c r="D269" s="133" t="s">
        <v>2059</v>
      </c>
      <c r="E269" s="132" t="s">
        <v>2247</v>
      </c>
    </row>
    <row r="270" spans="1:5" ht="14">
      <c r="A270" s="132" t="s">
        <v>2248</v>
      </c>
      <c r="B270" s="133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3" t="str">
        <f t="shared" si="3"/>
        <v>acfr:GainLossOnSaleOfCapitalAssets</v>
      </c>
      <c r="D270" s="133" t="s">
        <v>2059</v>
      </c>
      <c r="E270" s="132" t="s">
        <v>1271</v>
      </c>
    </row>
    <row r="271" spans="1:5" ht="14">
      <c r="A271" s="132" t="s">
        <v>2249</v>
      </c>
      <c r="B271" s="133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3" t="str">
        <f t="shared" si="3"/>
        <v>acfr:CashOverOrShort</v>
      </c>
      <c r="D271" s="133" t="s">
        <v>2059</v>
      </c>
      <c r="E271" s="132" t="s">
        <v>1270</v>
      </c>
    </row>
    <row r="272" spans="1:5" ht="14">
      <c r="A272" s="132" t="s">
        <v>2250</v>
      </c>
      <c r="B272" s="133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3" t="str">
        <f t="shared" si="3"/>
        <v>acfr:Gifts</v>
      </c>
      <c r="D272" s="133" t="s">
        <v>2059</v>
      </c>
      <c r="E272" s="132" t="s">
        <v>2250</v>
      </c>
    </row>
    <row r="273" spans="1:5" ht="14">
      <c r="A273" s="132" t="s">
        <v>2251</v>
      </c>
      <c r="B273" s="133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3" t="str">
        <f t="shared" si="3"/>
        <v>acfr:StateAppropriations</v>
      </c>
      <c r="D273" s="133" t="s">
        <v>2059</v>
      </c>
      <c r="E273" s="132" t="s">
        <v>2252</v>
      </c>
    </row>
    <row r="274" spans="1:5" ht="14">
      <c r="A274" s="132" t="s">
        <v>2253</v>
      </c>
      <c r="B274" s="133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3" t="str">
        <f t="shared" si="3"/>
        <v>acfr:MiscellaneousOtherRevenue</v>
      </c>
      <c r="D274" s="133" t="s">
        <v>2059</v>
      </c>
      <c r="E274" s="132" t="s">
        <v>2254</v>
      </c>
    </row>
    <row r="275" spans="1:5" ht="14">
      <c r="A275" s="132" t="s">
        <v>2255</v>
      </c>
      <c r="B275" s="133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3" t="str">
        <f t="shared" si="3"/>
        <v>acfr:OtherNonoperatingRevenuesExpenses</v>
      </c>
      <c r="D275" s="133" t="s">
        <v>2059</v>
      </c>
      <c r="E275" s="132" t="s">
        <v>2256</v>
      </c>
    </row>
    <row r="276" spans="1:5" ht="14">
      <c r="A276" s="132" t="s">
        <v>2257</v>
      </c>
      <c r="B276" s="133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3" t="str">
        <f t="shared" si="3"/>
        <v>acfr:NonoperatingRevenues</v>
      </c>
      <c r="D276" s="133" t="s">
        <v>2059</v>
      </c>
      <c r="E276" s="132" t="s">
        <v>2059</v>
      </c>
    </row>
    <row r="277" spans="1:5" ht="14">
      <c r="A277" s="132" t="s">
        <v>2258</v>
      </c>
      <c r="B277" s="133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3" t="str">
        <f t="shared" si="3"/>
        <v>acfr:GrantRelatedExpenses</v>
      </c>
      <c r="D277" s="133" t="s">
        <v>2059</v>
      </c>
      <c r="E277" s="132" t="s">
        <v>2259</v>
      </c>
    </row>
    <row r="278" spans="1:5" ht="14">
      <c r="A278" s="132" t="s">
        <v>2260</v>
      </c>
      <c r="B278" s="133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3" t="str">
        <f t="shared" ref="C278:C305" si="4">"acfr:"&amp;A278</f>
        <v>acfr:ProjectCosts</v>
      </c>
      <c r="D278" s="133" t="s">
        <v>2059</v>
      </c>
      <c r="E278" s="132" t="s">
        <v>2261</v>
      </c>
    </row>
    <row r="279" spans="1:5" ht="14">
      <c r="A279" s="132" t="s">
        <v>2262</v>
      </c>
      <c r="B279" s="133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3" t="str">
        <f t="shared" si="4"/>
        <v>acfr:ContributionsToOtherGovernments</v>
      </c>
      <c r="D279" s="133" t="s">
        <v>2059</v>
      </c>
      <c r="E279" s="132" t="s">
        <v>2263</v>
      </c>
    </row>
    <row r="280" spans="1:5" ht="14">
      <c r="A280" s="132" t="s">
        <v>2264</v>
      </c>
      <c r="B280" s="133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3" t="str">
        <f t="shared" si="4"/>
        <v>acfr:ExpensesForOtherWelfareServices</v>
      </c>
      <c r="D280" s="133" t="s">
        <v>2059</v>
      </c>
      <c r="E280" s="132" t="s">
        <v>2265</v>
      </c>
    </row>
    <row r="281" spans="1:5" ht="14">
      <c r="A281" s="132" t="s">
        <v>2266</v>
      </c>
      <c r="B281" s="133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3" t="str">
        <f t="shared" si="4"/>
        <v>acfr:IssuanceCostAndAmortizationOfBondDiscount</v>
      </c>
      <c r="D281" s="133" t="s">
        <v>2059</v>
      </c>
      <c r="E281" s="132" t="s">
        <v>2267</v>
      </c>
    </row>
    <row r="282" spans="1:5" ht="14">
      <c r="A282" s="132" t="s">
        <v>2268</v>
      </c>
      <c r="B282" s="133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3" t="str">
        <f t="shared" si="4"/>
        <v>acfr:DebtServiceInterestAndFiscalCharges</v>
      </c>
      <c r="D282" s="133" t="s">
        <v>2059</v>
      </c>
      <c r="E282" s="132" t="s">
        <v>1149</v>
      </c>
    </row>
    <row r="283" spans="1:5" ht="14">
      <c r="A283" s="132" t="s">
        <v>2269</v>
      </c>
      <c r="B283" s="133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3" t="str">
        <f t="shared" si="4"/>
        <v>acfr:NonoperatingExpenses</v>
      </c>
      <c r="D283" s="133" t="s">
        <v>2059</v>
      </c>
      <c r="E283" s="132" t="s">
        <v>2270</v>
      </c>
    </row>
    <row r="284" spans="1:5" ht="14">
      <c r="A284" s="132" t="s">
        <v>2271</v>
      </c>
      <c r="B284" s="133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3" t="str">
        <f t="shared" si="4"/>
        <v>acfr:NonoperatingRevenuesAndExpenses</v>
      </c>
      <c r="D284" s="133" t="s">
        <v>2059</v>
      </c>
      <c r="E284" s="132" t="s">
        <v>2272</v>
      </c>
    </row>
    <row r="285" spans="1:5" ht="14">
      <c r="A285" s="132" t="s">
        <v>2273</v>
      </c>
      <c r="B285" s="133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3" t="str">
        <f t="shared" si="4"/>
        <v>acfr:IncomeLossBeforeCapitalContributions</v>
      </c>
      <c r="D285" s="133" t="s">
        <v>2059</v>
      </c>
      <c r="E285" s="132" t="s">
        <v>2274</v>
      </c>
    </row>
    <row r="286" spans="1:5" ht="14">
      <c r="A286" s="132" t="s">
        <v>2275</v>
      </c>
      <c r="B286" s="133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3" t="str">
        <f t="shared" si="4"/>
        <v>acfr:ContributionsCapital</v>
      </c>
      <c r="D286" s="133" t="s">
        <v>2276</v>
      </c>
      <c r="E286" s="132" t="s">
        <v>2277</v>
      </c>
    </row>
    <row r="287" spans="1:5" ht="14">
      <c r="A287" s="132" t="s">
        <v>2278</v>
      </c>
      <c r="B287" s="133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3" t="str">
        <f t="shared" si="4"/>
        <v>acfr:ContributionsfromCitizensAndDevelopers</v>
      </c>
      <c r="D287" s="133" t="s">
        <v>2276</v>
      </c>
      <c r="E287" s="132" t="s">
        <v>2279</v>
      </c>
    </row>
    <row r="288" spans="1:5" ht="14">
      <c r="A288" s="132" t="s">
        <v>2280</v>
      </c>
      <c r="B288" s="133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3" t="str">
        <f t="shared" si="4"/>
        <v>acfr:ContributionsOther</v>
      </c>
      <c r="D288" s="133" t="s">
        <v>2276</v>
      </c>
      <c r="E288" s="132" t="s">
        <v>2281</v>
      </c>
    </row>
    <row r="289" spans="1:5" ht="14">
      <c r="A289" s="132" t="s">
        <v>2282</v>
      </c>
      <c r="B289" s="133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3" t="str">
        <f t="shared" si="4"/>
        <v>acfr:Contributions</v>
      </c>
      <c r="D289" s="133" t="s">
        <v>2276</v>
      </c>
      <c r="E289" s="132" t="s">
        <v>2282</v>
      </c>
    </row>
    <row r="290" spans="1:5" ht="14">
      <c r="A290" s="132" t="s">
        <v>2283</v>
      </c>
      <c r="B290" s="133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3" t="str">
        <f t="shared" si="4"/>
        <v>acfr:TransfersIn</v>
      </c>
      <c r="D290" s="133" t="s">
        <v>2276</v>
      </c>
      <c r="E290" s="132" t="s">
        <v>1276</v>
      </c>
    </row>
    <row r="291" spans="1:5" ht="14">
      <c r="A291" s="132" t="s">
        <v>2284</v>
      </c>
      <c r="B291" s="133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3" t="str">
        <f t="shared" si="4"/>
        <v>acfr:TransfersOut</v>
      </c>
      <c r="D291" s="133" t="s">
        <v>2276</v>
      </c>
      <c r="E291" s="132" t="s">
        <v>1277</v>
      </c>
    </row>
    <row r="292" spans="1:5" ht="14">
      <c r="A292" s="132" t="s">
        <v>2285</v>
      </c>
      <c r="B292" s="133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3" t="str">
        <f t="shared" si="4"/>
        <v>acfr:TransfersofCapitalAssetsFromToOtherFunds</v>
      </c>
      <c r="D292" s="133" t="s">
        <v>2276</v>
      </c>
      <c r="E292" s="132" t="s">
        <v>2286</v>
      </c>
    </row>
    <row r="293" spans="1:5" ht="14">
      <c r="A293" s="132" t="s">
        <v>2287</v>
      </c>
      <c r="B293" s="133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3" t="str">
        <f t="shared" si="4"/>
        <v>acfr:TotalCapitalContributionsAndTransfers</v>
      </c>
      <c r="D293" s="133" t="s">
        <v>2276</v>
      </c>
      <c r="E293" s="132" t="s">
        <v>2288</v>
      </c>
    </row>
    <row r="294" spans="1:5" ht="14">
      <c r="A294" s="132" t="s">
        <v>2289</v>
      </c>
      <c r="B294" s="133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3" t="str">
        <f t="shared" si="4"/>
        <v>acfr:OtherFinancingSourcesLeaseFinancing</v>
      </c>
      <c r="D294" s="133" t="s">
        <v>2290</v>
      </c>
      <c r="E294" s="132" t="s">
        <v>1280</v>
      </c>
    </row>
    <row r="295" spans="1:5" ht="14">
      <c r="A295" s="132" t="s">
        <v>2291</v>
      </c>
      <c r="B295" s="133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3" t="str">
        <f t="shared" si="4"/>
        <v>acfr:ProceedsFromSaleOfBondsNotes</v>
      </c>
      <c r="D295" s="133" t="s">
        <v>2290</v>
      </c>
      <c r="E295" s="132" t="s">
        <v>2292</v>
      </c>
    </row>
    <row r="296" spans="1:5" ht="14">
      <c r="A296" s="132" t="s">
        <v>2293</v>
      </c>
      <c r="B296" s="133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3" t="str">
        <f t="shared" si="4"/>
        <v>acfr:PremiumOnBondsOrNotes</v>
      </c>
      <c r="D296" s="133" t="s">
        <v>2290</v>
      </c>
      <c r="E296" s="132" t="s">
        <v>1282</v>
      </c>
    </row>
    <row r="297" spans="1:5" ht="14">
      <c r="A297" s="132" t="s">
        <v>2294</v>
      </c>
      <c r="B297" s="133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3" t="str">
        <f t="shared" si="4"/>
        <v>acfr:BondOrInsuranceRecoveries</v>
      </c>
      <c r="D297" s="133" t="s">
        <v>2290</v>
      </c>
      <c r="E297" s="132" t="s">
        <v>1283</v>
      </c>
    </row>
    <row r="298" spans="1:5" ht="14">
      <c r="A298" s="132" t="s">
        <v>2295</v>
      </c>
      <c r="B298" s="133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3" t="str">
        <f t="shared" si="4"/>
        <v>acfr:OtherFinancingSources</v>
      </c>
      <c r="D298" s="133" t="s">
        <v>2290</v>
      </c>
      <c r="E298" s="132" t="s">
        <v>2290</v>
      </c>
    </row>
    <row r="299" spans="1:5" ht="14">
      <c r="A299" s="132" t="s">
        <v>2296</v>
      </c>
      <c r="B299" s="133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3" t="str">
        <f t="shared" si="4"/>
        <v>acfr:ProceedsFromBondAndNoteIssuance</v>
      </c>
      <c r="D299" s="133" t="s">
        <v>2290</v>
      </c>
      <c r="E299" s="132" t="s">
        <v>1268</v>
      </c>
    </row>
    <row r="300" spans="1:5" ht="14">
      <c r="A300" s="132" t="s">
        <v>2297</v>
      </c>
      <c r="B300" s="133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3" t="str">
        <f t="shared" si="4"/>
        <v>acfr:NetPositionAbstract</v>
      </c>
      <c r="E300" s="132" t="s">
        <v>2298</v>
      </c>
    </row>
    <row r="301" spans="1:5" ht="14">
      <c r="A301" s="132" t="s">
        <v>2299</v>
      </c>
      <c r="B301" s="133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3" t="str">
        <f t="shared" si="4"/>
        <v>acfr:ChangeInAccountingPrinciple</v>
      </c>
      <c r="D301" s="133" t="s">
        <v>188</v>
      </c>
      <c r="E301" s="132" t="s">
        <v>2300</v>
      </c>
    </row>
    <row r="302" spans="1:5" ht="14">
      <c r="A302" s="132" t="s">
        <v>2301</v>
      </c>
      <c r="B302" s="133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3" t="str">
        <f t="shared" si="4"/>
        <v>acfr:NetPositionRestated</v>
      </c>
      <c r="D302" s="133" t="s">
        <v>188</v>
      </c>
      <c r="E302" s="132" t="s">
        <v>2302</v>
      </c>
    </row>
    <row r="303" spans="1:5" ht="14">
      <c r="A303" s="132" t="s">
        <v>2303</v>
      </c>
      <c r="B303" s="133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3" t="str">
        <f t="shared" si="4"/>
        <v>acfr:NetPosition</v>
      </c>
      <c r="D303" s="133" t="s">
        <v>188</v>
      </c>
      <c r="E303" s="132" t="s">
        <v>2304</v>
      </c>
    </row>
    <row r="304" spans="1:5" ht="14">
      <c r="A304" s="132" t="s">
        <v>2303</v>
      </c>
      <c r="B304" s="133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3" t="str">
        <f t="shared" si="4"/>
        <v>acfr:NetPosition</v>
      </c>
      <c r="D304" s="133" t="s">
        <v>188</v>
      </c>
      <c r="E304" s="132" t="s">
        <v>2305</v>
      </c>
    </row>
    <row r="305" spans="1:5" ht="14">
      <c r="A305" s="132" t="s">
        <v>2306</v>
      </c>
      <c r="B305" s="133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3" t="str">
        <f t="shared" si="4"/>
        <v>acfr:ChangesInNetPosition</v>
      </c>
      <c r="D305" s="133" t="s">
        <v>188</v>
      </c>
      <c r="E305" s="132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C2" sqref="C2"/>
    </sheetView>
  </sheetViews>
  <sheetFormatPr baseColWidth="10" defaultRowHeight="13"/>
  <cols>
    <col min="1" max="1" width="28.1640625" style="133" customWidth="1"/>
    <col min="2" max="2" width="31" style="133" customWidth="1"/>
    <col min="3" max="3" width="31.5" style="133" customWidth="1"/>
    <col min="4" max="4" width="29.33203125" style="133" customWidth="1"/>
    <col min="5" max="16384" width="10.83203125" style="133"/>
  </cols>
  <sheetData>
    <row r="1" spans="1:4">
      <c r="A1" s="130" t="s">
        <v>2327</v>
      </c>
      <c r="B1" s="130" t="s">
        <v>2328</v>
      </c>
      <c r="C1" s="130" t="s">
        <v>2329</v>
      </c>
      <c r="D1" s="130" t="s">
        <v>57</v>
      </c>
    </row>
    <row r="2" spans="1:4">
      <c r="A2" s="147" t="s">
        <v>2330</v>
      </c>
      <c r="B2" s="147" t="s">
        <v>2331</v>
      </c>
      <c r="C2" s="148" t="str">
        <f>"acfr:"&amp;A2</f>
        <v>acfr:ProceedsFromTuitionAndFees</v>
      </c>
      <c r="D2" s="148" t="s">
        <v>2332</v>
      </c>
    </row>
    <row r="3" spans="1:4">
      <c r="A3" s="147" t="s">
        <v>2333</v>
      </c>
      <c r="B3" s="147" t="s">
        <v>2334</v>
      </c>
      <c r="C3" s="148" t="str">
        <f t="shared" ref="C3:C66" si="0">"acfr:"&amp;A3</f>
        <v>acfr:ProceedsFromSalesAndServices</v>
      </c>
      <c r="D3" s="148" t="s">
        <v>2332</v>
      </c>
    </row>
    <row r="4" spans="1:4">
      <c r="A4" s="147" t="s">
        <v>2335</v>
      </c>
      <c r="B4" s="147" t="s">
        <v>2336</v>
      </c>
      <c r="C4" s="148" t="str">
        <f t="shared" si="0"/>
        <v>acfr:ProceedsFromInternalServicesProvided</v>
      </c>
      <c r="D4" s="148" t="s">
        <v>2332</v>
      </c>
    </row>
    <row r="5" spans="1:4">
      <c r="A5" s="147" t="s">
        <v>2337</v>
      </c>
      <c r="B5" s="147" t="s">
        <v>2338</v>
      </c>
      <c r="C5" s="148" t="str">
        <f t="shared" si="0"/>
        <v>acfr:PaymentsToEmployees</v>
      </c>
      <c r="D5" s="148" t="s">
        <v>2332</v>
      </c>
    </row>
    <row r="6" spans="1:4">
      <c r="A6" s="147" t="s">
        <v>2339</v>
      </c>
      <c r="B6" s="147" t="s">
        <v>2340</v>
      </c>
      <c r="C6" s="148" t="str">
        <f t="shared" si="0"/>
        <v>acfr:PaymentsToSuppliers</v>
      </c>
      <c r="D6" s="148" t="s">
        <v>2332</v>
      </c>
    </row>
    <row r="7" spans="1:4">
      <c r="A7" s="147" t="s">
        <v>2341</v>
      </c>
      <c r="B7" s="147" t="s">
        <v>2342</v>
      </c>
      <c r="C7" s="148" t="str">
        <f t="shared" si="0"/>
        <v>acfr:ProceedsFomTenants</v>
      </c>
      <c r="D7" s="148" t="s">
        <v>2332</v>
      </c>
    </row>
    <row r="8" spans="1:4">
      <c r="A8" s="147" t="s">
        <v>2343</v>
      </c>
      <c r="B8" s="147" t="s">
        <v>2344</v>
      </c>
      <c r="C8" s="148" t="str">
        <f t="shared" si="0"/>
        <v>acfr:ProceedsFromOperatingGrants</v>
      </c>
      <c r="D8" s="148" t="s">
        <v>2332</v>
      </c>
    </row>
    <row r="9" spans="1:4">
      <c r="A9" s="147" t="s">
        <v>2345</v>
      </c>
      <c r="B9" s="147" t="s">
        <v>2346</v>
      </c>
      <c r="C9" s="148" t="str">
        <f t="shared" si="0"/>
        <v>acfr:ProceedsFromCustomers</v>
      </c>
      <c r="D9" s="148" t="s">
        <v>2332</v>
      </c>
    </row>
    <row r="10" spans="1:4">
      <c r="A10" s="147" t="s">
        <v>2347</v>
      </c>
      <c r="B10" s="147" t="s">
        <v>2348</v>
      </c>
      <c r="C10" s="148" t="str">
        <f t="shared" si="0"/>
        <v>acfr:PaymentsForHousingAssistance</v>
      </c>
      <c r="D10" s="148" t="s">
        <v>2332</v>
      </c>
    </row>
    <row r="11" spans="1:4">
      <c r="A11" s="147" t="s">
        <v>2349</v>
      </c>
      <c r="B11" s="147" t="s">
        <v>2350</v>
      </c>
      <c r="C11" s="148" t="str">
        <f t="shared" si="0"/>
        <v>acfr:PaymentsToLandlords</v>
      </c>
      <c r="D11" s="148" t="s">
        <v>2332</v>
      </c>
    </row>
    <row r="12" spans="1:4">
      <c r="A12" s="147" t="s">
        <v>2351</v>
      </c>
      <c r="B12" s="147" t="s">
        <v>2352</v>
      </c>
      <c r="C12" s="148" t="str">
        <f t="shared" si="0"/>
        <v>acfr:ProceedsFromTapFees</v>
      </c>
      <c r="D12" s="148" t="s">
        <v>2332</v>
      </c>
    </row>
    <row r="13" spans="1:4">
      <c r="A13" s="147" t="s">
        <v>2353</v>
      </c>
      <c r="B13" s="147" t="s">
        <v>2354</v>
      </c>
      <c r="C13" s="148" t="str">
        <f t="shared" si="0"/>
        <v>acfr:PaymentsForInterfundServicesUsed</v>
      </c>
      <c r="D13" s="148" t="s">
        <v>2332</v>
      </c>
    </row>
    <row r="14" spans="1:4">
      <c r="A14" s="147" t="s">
        <v>2355</v>
      </c>
      <c r="B14" s="147" t="s">
        <v>2356</v>
      </c>
      <c r="C14" s="148" t="str">
        <f t="shared" si="0"/>
        <v>acfr:CashPaidForClaimsPaid</v>
      </c>
      <c r="D14" s="148" t="s">
        <v>2332</v>
      </c>
    </row>
    <row r="15" spans="1:4">
      <c r="A15" s="147" t="s">
        <v>2357</v>
      </c>
      <c r="B15" s="147" t="s">
        <v>2358</v>
      </c>
      <c r="C15" s="148" t="str">
        <f t="shared" si="0"/>
        <v>acfr:PaymentsForGoodsAndServices</v>
      </c>
      <c r="D15" s="148" t="s">
        <v>2332</v>
      </c>
    </row>
    <row r="16" spans="1:4">
      <c r="A16" s="147" t="s">
        <v>2359</v>
      </c>
      <c r="B16" s="147" t="s">
        <v>2360</v>
      </c>
      <c r="C16" s="148" t="str">
        <f t="shared" si="0"/>
        <v>acfr:PaymentsForOperationMaintenanceAndWater</v>
      </c>
      <c r="D16" s="148" t="s">
        <v>2332</v>
      </c>
    </row>
    <row r="17" spans="1:4">
      <c r="A17" s="147" t="s">
        <v>2361</v>
      </c>
      <c r="B17" s="147" t="s">
        <v>2362</v>
      </c>
      <c r="C17" s="148" t="str">
        <f t="shared" si="0"/>
        <v>acfr:ProceedsFromDelinquentTaxesCollected</v>
      </c>
      <c r="D17" s="148" t="s">
        <v>2332</v>
      </c>
    </row>
    <row r="18" spans="1:4">
      <c r="A18" s="147" t="s">
        <v>2363</v>
      </c>
      <c r="B18" s="147" t="s">
        <v>2364</v>
      </c>
      <c r="C18" s="148" t="str">
        <f t="shared" si="0"/>
        <v>acfr:PaymentsForDelinquentTaxesPurchased</v>
      </c>
      <c r="D18" s="148" t="s">
        <v>2332</v>
      </c>
    </row>
    <row r="19" spans="1:4">
      <c r="A19" s="147" t="s">
        <v>2365</v>
      </c>
      <c r="B19" s="147" t="s">
        <v>2366</v>
      </c>
      <c r="C19" s="148" t="str">
        <f t="shared" si="0"/>
        <v>acfr:PaymentsForInterestOnDelinquentTaxes</v>
      </c>
      <c r="D19" s="148" t="s">
        <v>2332</v>
      </c>
    </row>
    <row r="20" spans="1:4">
      <c r="A20" s="147" t="s">
        <v>2367</v>
      </c>
      <c r="B20" s="147" t="s">
        <v>2368</v>
      </c>
      <c r="C20" s="148" t="str">
        <f t="shared" si="0"/>
        <v>acfr:ProceedsFromPropertyTaxesOperating</v>
      </c>
      <c r="D20" s="148" t="s">
        <v>2332</v>
      </c>
    </row>
    <row r="21" spans="1:4">
      <c r="A21" s="147" t="s">
        <v>2369</v>
      </c>
      <c r="B21" s="147" t="s">
        <v>2370</v>
      </c>
      <c r="C21" s="148" t="str">
        <f t="shared" si="0"/>
        <v>acfr:ProceedsFromTaxes</v>
      </c>
      <c r="D21" s="148" t="s">
        <v>2332</v>
      </c>
    </row>
    <row r="22" spans="1:4">
      <c r="A22" s="147" t="s">
        <v>2371</v>
      </c>
      <c r="B22" s="147" t="s">
        <v>2372</v>
      </c>
      <c r="C22" s="148" t="str">
        <f t="shared" si="0"/>
        <v>acfr:ProceedsFromInterestAndPenaltiesOnTaxes</v>
      </c>
      <c r="D22" s="148" t="s">
        <v>2332</v>
      </c>
    </row>
    <row r="23" spans="1:4">
      <c r="A23" s="147" t="s">
        <v>2373</v>
      </c>
      <c r="B23" s="147" t="s">
        <v>2374</v>
      </c>
      <c r="C23" s="148" t="str">
        <f t="shared" si="0"/>
        <v>acfr:ProceedsFromInterestAndRents</v>
      </c>
      <c r="D23" s="148" t="s">
        <v>2332</v>
      </c>
    </row>
    <row r="24" spans="1:4">
      <c r="A24" s="147" t="s">
        <v>2375</v>
      </c>
      <c r="B24" s="147" t="s">
        <v>2376</v>
      </c>
      <c r="C24" s="148" t="str">
        <f t="shared" si="0"/>
        <v>acfr:ProceedsFromQualityAssuranceSupplement</v>
      </c>
      <c r="D24" s="148" t="s">
        <v>2332</v>
      </c>
    </row>
    <row r="25" spans="1:4">
      <c r="A25" s="147" t="s">
        <v>2377</v>
      </c>
      <c r="B25" s="147" t="s">
        <v>2378</v>
      </c>
      <c r="C25" s="148" t="str">
        <f t="shared" si="0"/>
        <v>acfr:PaymentsForQualityAssuranceProviderTaxprogram</v>
      </c>
      <c r="D25" s="148" t="s">
        <v>2332</v>
      </c>
    </row>
    <row r="26" spans="1:4">
      <c r="A26" s="147" t="s">
        <v>2379</v>
      </c>
      <c r="B26" s="147" t="s">
        <v>2380</v>
      </c>
      <c r="C26" s="148" t="str">
        <f t="shared" si="0"/>
        <v>acfr:PaymentsToContractors</v>
      </c>
      <c r="D26" s="148" t="s">
        <v>2332</v>
      </c>
    </row>
    <row r="27" spans="1:4">
      <c r="A27" s="147" t="s">
        <v>2381</v>
      </c>
      <c r="B27" s="147" t="s">
        <v>2382</v>
      </c>
      <c r="C27" s="148" t="str">
        <f t="shared" si="0"/>
        <v>acfr:ProceedsFromPermitsFeesAndSpecialAssessments</v>
      </c>
      <c r="D27" s="148" t="s">
        <v>2332</v>
      </c>
    </row>
    <row r="28" spans="1:4">
      <c r="A28" s="147" t="s">
        <v>2383</v>
      </c>
      <c r="B28" s="147" t="s">
        <v>2384</v>
      </c>
      <c r="C28" s="148" t="str">
        <f t="shared" si="0"/>
        <v>acfr:PaymentsForLotteryPrizes</v>
      </c>
      <c r="D28" s="148" t="s">
        <v>2332</v>
      </c>
    </row>
    <row r="29" spans="1:4">
      <c r="A29" s="147" t="s">
        <v>2385</v>
      </c>
      <c r="B29" s="147" t="s">
        <v>2386</v>
      </c>
      <c r="C29" s="148" t="str">
        <f t="shared" si="0"/>
        <v>acfr:ProceedsFromLotteryTicketSales</v>
      </c>
      <c r="D29" s="148" t="s">
        <v>2332</v>
      </c>
    </row>
    <row r="30" spans="1:4">
      <c r="A30" s="147" t="s">
        <v>2387</v>
      </c>
      <c r="B30" s="147" t="s">
        <v>2388</v>
      </c>
      <c r="C30" s="148" t="str">
        <f t="shared" si="0"/>
        <v>acfr:PaymentsToLotteryRetailers</v>
      </c>
      <c r="D30" s="148" t="s">
        <v>2332</v>
      </c>
    </row>
    <row r="31" spans="1:4">
      <c r="A31" s="147" t="s">
        <v>2389</v>
      </c>
      <c r="B31" s="147" t="s">
        <v>2390</v>
      </c>
      <c r="C31" s="148" t="str">
        <f t="shared" si="0"/>
        <v>acfr:ProvisionForReturnedLotteryTickets</v>
      </c>
      <c r="D31" s="148" t="s">
        <v>2332</v>
      </c>
    </row>
    <row r="32" spans="1:4">
      <c r="A32" s="147" t="s">
        <v>2391</v>
      </c>
      <c r="B32" s="147" t="s">
        <v>2392</v>
      </c>
      <c r="C32" s="148" t="str">
        <f t="shared" si="0"/>
        <v>acfr:ProvisionForFreeLotteryTicketRedemptions</v>
      </c>
      <c r="D32" s="148" t="s">
        <v>2332</v>
      </c>
    </row>
    <row r="33" spans="1:4">
      <c r="A33" s="147" t="s">
        <v>2393</v>
      </c>
      <c r="B33" s="147" t="s">
        <v>2394</v>
      </c>
      <c r="C33" s="148" t="str">
        <f t="shared" si="0"/>
        <v>acfr:ProceedsFromSpecialAssessmentCollections</v>
      </c>
      <c r="D33" s="148" t="s">
        <v>2332</v>
      </c>
    </row>
    <row r="34" spans="1:4">
      <c r="A34" s="147" t="s">
        <v>2395</v>
      </c>
      <c r="B34" s="147" t="s">
        <v>2396</v>
      </c>
      <c r="C34" s="148" t="str">
        <f t="shared" si="0"/>
        <v>acfr:ProceedsFromOtherOperatingActivities</v>
      </c>
      <c r="D34" s="148" t="s">
        <v>2332</v>
      </c>
    </row>
    <row r="35" spans="1:4">
      <c r="A35" s="147" t="s">
        <v>2397</v>
      </c>
      <c r="B35" s="147" t="s">
        <v>2398</v>
      </c>
      <c r="C35" s="148" t="str">
        <f t="shared" si="0"/>
        <v>acfr:PaymentsForOtherOperatingActivities</v>
      </c>
      <c r="D35" s="148" t="s">
        <v>2332</v>
      </c>
    </row>
    <row r="36" spans="1:4">
      <c r="A36" s="147" t="s">
        <v>2399</v>
      </c>
      <c r="B36" s="147" t="s">
        <v>2400</v>
      </c>
      <c r="C36" s="148" t="str">
        <f t="shared" si="0"/>
        <v>acfr:OtherCashFlowsFromOperatingActivities</v>
      </c>
      <c r="D36" s="148" t="s">
        <v>2332</v>
      </c>
    </row>
    <row r="37" spans="1:4">
      <c r="A37" s="147" t="s">
        <v>2401</v>
      </c>
      <c r="B37" s="147" t="s">
        <v>2402</v>
      </c>
      <c r="C37" s="148" t="str">
        <f t="shared" si="0"/>
        <v>acfr:NetCashProvidedByUsedInOperatingActivities</v>
      </c>
      <c r="D37" s="148" t="s">
        <v>2332</v>
      </c>
    </row>
    <row r="38" spans="1:4">
      <c r="A38" s="147" t="s">
        <v>2403</v>
      </c>
      <c r="B38" s="147" t="s">
        <v>2404</v>
      </c>
      <c r="C38" s="148" t="str">
        <f t="shared" si="0"/>
        <v>acfr:CashProvidedByTaxes</v>
      </c>
      <c r="D38" s="148" t="s">
        <v>2405</v>
      </c>
    </row>
    <row r="39" spans="1:4">
      <c r="A39" s="147" t="s">
        <v>2406</v>
      </c>
      <c r="B39" s="147" t="s">
        <v>2368</v>
      </c>
      <c r="C39" s="148" t="str">
        <f t="shared" si="0"/>
        <v>acfr:ProceedsFromPropertyTaxes</v>
      </c>
      <c r="D39" s="148" t="s">
        <v>2405</v>
      </c>
    </row>
    <row r="40" spans="1:4">
      <c r="A40" s="147" t="s">
        <v>2407</v>
      </c>
      <c r="B40" s="147" t="s">
        <v>2408</v>
      </c>
      <c r="C40" s="148" t="str">
        <f t="shared" si="0"/>
        <v>acfr:ProceedsFromResidentTrustDeposits</v>
      </c>
      <c r="D40" s="148" t="s">
        <v>2405</v>
      </c>
    </row>
    <row r="41" spans="1:4">
      <c r="A41" s="147" t="s">
        <v>2409</v>
      </c>
      <c r="B41" s="147" t="s">
        <v>2410</v>
      </c>
      <c r="C41" s="148" t="str">
        <f t="shared" si="0"/>
        <v>acfr:ProceedsFromContributionsAndDonations</v>
      </c>
      <c r="D41" s="148" t="s">
        <v>2405</v>
      </c>
    </row>
    <row r="42" spans="1:4">
      <c r="A42" s="147" t="s">
        <v>2411</v>
      </c>
      <c r="B42" s="147" t="s">
        <v>2412</v>
      </c>
      <c r="C42" s="148" t="str">
        <f t="shared" si="0"/>
        <v>acfr:ProceedsFromStateAppropriations</v>
      </c>
      <c r="D42" s="148" t="s">
        <v>2405</v>
      </c>
    </row>
    <row r="43" spans="1:4">
      <c r="A43" s="147" t="s">
        <v>2413</v>
      </c>
      <c r="B43" s="147" t="s">
        <v>2414</v>
      </c>
      <c r="C43" s="148" t="str">
        <f t="shared" si="0"/>
        <v>acfr:ProceedsFromGrantsAndContracts</v>
      </c>
      <c r="D43" s="148" t="s">
        <v>2405</v>
      </c>
    </row>
    <row r="44" spans="1:4">
      <c r="A44" s="147" t="s">
        <v>2415</v>
      </c>
      <c r="B44" s="147" t="s">
        <v>2416</v>
      </c>
      <c r="C44" s="148" t="str">
        <f t="shared" si="0"/>
        <v>acfr:ProceedsFromSpecialAssessments</v>
      </c>
      <c r="D44" s="148" t="s">
        <v>2405</v>
      </c>
    </row>
    <row r="45" spans="1:4">
      <c r="A45" s="147" t="s">
        <v>2417</v>
      </c>
      <c r="B45" s="147" t="s">
        <v>2418</v>
      </c>
      <c r="C45" s="148" t="str">
        <f t="shared" si="0"/>
        <v>acfr:CashPaidOrReturnedToOtherFunds</v>
      </c>
      <c r="D45" s="148" t="s">
        <v>2405</v>
      </c>
    </row>
    <row r="46" spans="1:4">
      <c r="A46" s="147" t="s">
        <v>2419</v>
      </c>
      <c r="B46" s="147" t="s">
        <v>2420</v>
      </c>
      <c r="C46" s="148" t="str">
        <f t="shared" si="0"/>
        <v>acfr:ProceedsFromOtherFunds</v>
      </c>
      <c r="D46" s="148" t="s">
        <v>2405</v>
      </c>
    </row>
    <row r="47" spans="1:4">
      <c r="A47" s="147" t="s">
        <v>2421</v>
      </c>
      <c r="B47" s="147" t="s">
        <v>2422</v>
      </c>
      <c r="C47" s="148" t="str">
        <f t="shared" si="0"/>
        <v>acfr:ProceedsFromTransactionPrivilegeTax</v>
      </c>
      <c r="D47" s="148" t="s">
        <v>2405</v>
      </c>
    </row>
    <row r="48" spans="1:4">
      <c r="A48" s="147" t="s">
        <v>2423</v>
      </c>
      <c r="B48" s="147" t="s">
        <v>2424</v>
      </c>
      <c r="C48" s="148" t="str">
        <f t="shared" si="0"/>
        <v>acfr:PaymentsForInterest</v>
      </c>
      <c r="D48" s="148" t="s">
        <v>2405</v>
      </c>
    </row>
    <row r="49" spans="1:4">
      <c r="A49" s="147" t="s">
        <v>2425</v>
      </c>
      <c r="B49" s="147" t="s">
        <v>2426</v>
      </c>
      <c r="C49" s="148" t="str">
        <f t="shared" si="0"/>
        <v>acfr:PaymentsForIntergovernmentalTransfers</v>
      </c>
      <c r="D49" s="148" t="s">
        <v>2405</v>
      </c>
    </row>
    <row r="50" spans="1:4">
      <c r="A50" s="147" t="s">
        <v>2427</v>
      </c>
      <c r="B50" s="147" t="s">
        <v>2428</v>
      </c>
      <c r="C50" s="148" t="str">
        <f t="shared" si="0"/>
        <v>acfr:ProceedsFromIntergovernmentalReceipts</v>
      </c>
      <c r="D50" s="148" t="s">
        <v>2405</v>
      </c>
    </row>
    <row r="51" spans="1:4">
      <c r="A51" s="147" t="s">
        <v>2429</v>
      </c>
      <c r="B51" s="147" t="s">
        <v>2430</v>
      </c>
      <c r="C51" s="148" t="str">
        <f t="shared" si="0"/>
        <v>acfr:ProceedsFromBondsAndNotes</v>
      </c>
      <c r="D51" s="148" t="s">
        <v>2405</v>
      </c>
    </row>
    <row r="52" spans="1:4">
      <c r="A52" s="147" t="s">
        <v>2431</v>
      </c>
      <c r="B52" s="147" t="s">
        <v>2432</v>
      </c>
      <c r="C52" s="148" t="str">
        <f t="shared" si="0"/>
        <v>acfr:RepaymentsOfBondsAndNotes</v>
      </c>
      <c r="D52" s="148" t="s">
        <v>2405</v>
      </c>
    </row>
    <row r="53" spans="1:4">
      <c r="A53" s="147" t="s">
        <v>2433</v>
      </c>
      <c r="B53" s="147" t="s">
        <v>2434</v>
      </c>
      <c r="C53" s="148" t="str">
        <f t="shared" si="0"/>
        <v>acfr:ProceedsFromTransfersInNonCapitalFinancing</v>
      </c>
      <c r="D53" s="148" t="s">
        <v>2405</v>
      </c>
    </row>
    <row r="54" spans="1:4">
      <c r="A54" s="147" t="s">
        <v>2435</v>
      </c>
      <c r="B54" s="147" t="s">
        <v>2436</v>
      </c>
      <c r="C54" s="148" t="str">
        <f t="shared" si="0"/>
        <v>acfr:PaymentsForTransfersOutNonCapitalFinancing</v>
      </c>
      <c r="D54" s="148" t="s">
        <v>2405</v>
      </c>
    </row>
    <row r="55" spans="1:4">
      <c r="A55" s="147" t="s">
        <v>2437</v>
      </c>
      <c r="B55" s="147" t="s">
        <v>2438</v>
      </c>
      <c r="C55" s="148" t="str">
        <f t="shared" si="0"/>
        <v>acfr:OtherCashFlowsFromNonCapitalFinancingActivities</v>
      </c>
      <c r="D55" s="148" t="s">
        <v>2405</v>
      </c>
    </row>
    <row r="56" spans="1:4">
      <c r="A56" s="147" t="s">
        <v>2439</v>
      </c>
      <c r="B56" s="147" t="s">
        <v>2440</v>
      </c>
      <c r="C56" s="148" t="str">
        <f t="shared" si="0"/>
        <v>acfr:PaymentsToEducationFund</v>
      </c>
      <c r="D56" s="148" t="s">
        <v>2405</v>
      </c>
    </row>
    <row r="57" spans="1:4">
      <c r="A57" s="147" t="s">
        <v>2441</v>
      </c>
      <c r="B57" s="147" t="s">
        <v>2442</v>
      </c>
      <c r="C57" s="148" t="str">
        <f t="shared" si="0"/>
        <v>acfr:NetCashProvidedByUsedInNonCapitalFinancingActivities</v>
      </c>
      <c r="D57" s="148" t="s">
        <v>2405</v>
      </c>
    </row>
    <row r="58" spans="1:4">
      <c r="A58" s="147" t="s">
        <v>2443</v>
      </c>
      <c r="B58" s="147" t="s">
        <v>2444</v>
      </c>
      <c r="C58" s="148" t="str">
        <f t="shared" si="0"/>
        <v>acfr:PaymentsToPurchaseCapitalAssets</v>
      </c>
      <c r="D58" s="148" t="s">
        <v>2445</v>
      </c>
    </row>
    <row r="59" spans="1:4">
      <c r="A59" s="147" t="s">
        <v>2446</v>
      </c>
      <c r="B59" s="147" t="s">
        <v>2447</v>
      </c>
      <c r="C59" s="148" t="str">
        <f t="shared" si="0"/>
        <v>acfr:ProceedsFromCapitalGrants</v>
      </c>
      <c r="D59" s="148" t="s">
        <v>2445</v>
      </c>
    </row>
    <row r="60" spans="1:4">
      <c r="A60" s="147" t="s">
        <v>2448</v>
      </c>
      <c r="B60" s="147" t="s">
        <v>2449</v>
      </c>
      <c r="C60" s="148" t="str">
        <f t="shared" si="0"/>
        <v>acfr:ProceedsFromSpecialAssessmentsForFinancingCapitalAssets</v>
      </c>
      <c r="D60" s="148" t="s">
        <v>2445</v>
      </c>
    </row>
    <row r="61" spans="1:4">
      <c r="A61" s="147" t="s">
        <v>2450</v>
      </c>
      <c r="B61" s="147" t="s">
        <v>2451</v>
      </c>
      <c r="C61" s="148" t="str">
        <f t="shared" si="0"/>
        <v>acfr:ProceedsFromOtherFundsForCapitalFinancingActivities</v>
      </c>
      <c r="D61" s="148" t="s">
        <v>2445</v>
      </c>
    </row>
    <row r="62" spans="1:4">
      <c r="A62" s="147" t="s">
        <v>2452</v>
      </c>
      <c r="B62" s="147" t="s">
        <v>2453</v>
      </c>
      <c r="C62" s="148" t="str">
        <f t="shared" si="0"/>
        <v>acfr:PaymentsToOtherFundsForCapitalFinancingActivities</v>
      </c>
      <c r="D62" s="148" t="s">
        <v>2445</v>
      </c>
    </row>
    <row r="63" spans="1:4">
      <c r="A63" s="147" t="s">
        <v>2454</v>
      </c>
      <c r="B63" s="147" t="s">
        <v>2455</v>
      </c>
      <c r="C63" s="148" t="str">
        <f t="shared" si="0"/>
        <v>acfr:ProceedsFromTaxesRelatedToCapitalAssets</v>
      </c>
      <c r="D63" s="148" t="s">
        <v>2445</v>
      </c>
    </row>
    <row r="64" spans="1:4">
      <c r="A64" s="147" t="s">
        <v>2456</v>
      </c>
      <c r="B64" s="147" t="s">
        <v>2457</v>
      </c>
      <c r="C64" s="148" t="str">
        <f t="shared" si="0"/>
        <v>acfr:ProceedsFromIssuanceOfDebt</v>
      </c>
      <c r="D64" s="148" t="s">
        <v>2445</v>
      </c>
    </row>
    <row r="65" spans="1:4">
      <c r="A65" s="147" t="s">
        <v>2458</v>
      </c>
      <c r="B65" s="147" t="s">
        <v>2459</v>
      </c>
      <c r="C65" s="148" t="str">
        <f t="shared" si="0"/>
        <v>acfr:RepaymentsOfBondPrincipal</v>
      </c>
      <c r="D65" s="148" t="s">
        <v>2445</v>
      </c>
    </row>
    <row r="66" spans="1:4">
      <c r="A66" s="147" t="s">
        <v>2460</v>
      </c>
      <c r="B66" s="147" t="s">
        <v>2461</v>
      </c>
      <c r="C66" s="148" t="str">
        <f t="shared" si="0"/>
        <v>acfr:PaymentsForInterestOnBonds</v>
      </c>
      <c r="D66" s="148" t="s">
        <v>2445</v>
      </c>
    </row>
    <row r="67" spans="1:4">
      <c r="A67" s="147" t="s">
        <v>2462</v>
      </c>
      <c r="B67" s="147" t="s">
        <v>2463</v>
      </c>
      <c r="C67" s="148" t="str">
        <f t="shared" ref="C67:C81" si="1">"acfr:"&amp;A67</f>
        <v>acfr:DebtServiceFees</v>
      </c>
      <c r="D67" s="148" t="s">
        <v>2445</v>
      </c>
    </row>
    <row r="68" spans="1:4">
      <c r="A68" s="147" t="s">
        <v>2464</v>
      </c>
      <c r="B68" s="147" t="s">
        <v>2465</v>
      </c>
      <c r="C68" s="148" t="str">
        <f t="shared" si="1"/>
        <v>acfr:ProceedsFromSalesOfCapitalAssets</v>
      </c>
      <c r="D68" s="148" t="s">
        <v>2445</v>
      </c>
    </row>
    <row r="69" spans="1:4">
      <c r="A69" s="147" t="s">
        <v>2466</v>
      </c>
      <c r="B69" s="147" t="s">
        <v>2467</v>
      </c>
      <c r="C69" s="148" t="str">
        <f t="shared" si="1"/>
        <v>acfr:ProceedsFromCapitalContributions</v>
      </c>
      <c r="D69" s="148" t="s">
        <v>2445</v>
      </c>
    </row>
    <row r="70" spans="1:4">
      <c r="A70" s="147" t="s">
        <v>2468</v>
      </c>
      <c r="B70" s="147" t="s">
        <v>2469</v>
      </c>
      <c r="C70" s="148" t="str">
        <f t="shared" si="1"/>
        <v>acfr:ProceedsFromInsuranceRecovery</v>
      </c>
      <c r="D70" s="148" t="s">
        <v>2445</v>
      </c>
    </row>
    <row r="71" spans="1:4">
      <c r="A71" s="147" t="s">
        <v>2470</v>
      </c>
      <c r="B71" s="147" t="s">
        <v>2471</v>
      </c>
      <c r="C71" s="148" t="str">
        <f t="shared" si="1"/>
        <v>acfr:ProceedsFomPaymentsForOtherCapitalAndFinancingRelatedActivities</v>
      </c>
      <c r="D71" s="148" t="s">
        <v>2445</v>
      </c>
    </row>
    <row r="72" spans="1:4">
      <c r="A72" s="147" t="s">
        <v>2472</v>
      </c>
      <c r="B72" s="147" t="s">
        <v>2473</v>
      </c>
      <c r="C72" s="148" t="str">
        <f t="shared" si="1"/>
        <v>acfr:NetCashProvidedByUsedInCapitalAndRelatedFinancingActivities</v>
      </c>
      <c r="D72" s="148" t="s">
        <v>2445</v>
      </c>
    </row>
    <row r="73" spans="1:4">
      <c r="A73" s="147" t="s">
        <v>2474</v>
      </c>
      <c r="B73" s="147" t="s">
        <v>2475</v>
      </c>
      <c r="C73" s="148" t="str">
        <f t="shared" si="1"/>
        <v>acfr:ProceedsFromSalesAndMaturitiesOfInvestments</v>
      </c>
      <c r="D73" s="148" t="s">
        <v>2476</v>
      </c>
    </row>
    <row r="74" spans="1:4">
      <c r="A74" s="147" t="s">
        <v>2477</v>
      </c>
      <c r="B74" s="147" t="s">
        <v>2478</v>
      </c>
      <c r="C74" s="148" t="str">
        <f t="shared" si="1"/>
        <v>acfr:ProceedsFromInterestOnInvestments</v>
      </c>
      <c r="D74" s="148" t="s">
        <v>2476</v>
      </c>
    </row>
    <row r="75" spans="1:4">
      <c r="A75" s="147" t="s">
        <v>2479</v>
      </c>
      <c r="B75" s="147" t="s">
        <v>2480</v>
      </c>
      <c r="C75" s="148" t="str">
        <f t="shared" si="1"/>
        <v>acfr:PaymentsToAcquireInvestments</v>
      </c>
      <c r="D75" s="148" t="s">
        <v>2476</v>
      </c>
    </row>
    <row r="76" spans="1:4">
      <c r="A76" s="147" t="s">
        <v>2481</v>
      </c>
      <c r="B76" s="147" t="s">
        <v>2482</v>
      </c>
      <c r="C76" s="148" t="str">
        <f t="shared" si="1"/>
        <v>acfr:ProceedsFromMaturedSecurities</v>
      </c>
      <c r="D76" s="148" t="s">
        <v>2476</v>
      </c>
    </row>
    <row r="77" spans="1:4">
      <c r="A77" s="147" t="s">
        <v>2483</v>
      </c>
      <c r="B77" s="147" t="s">
        <v>2484</v>
      </c>
      <c r="C77" s="148" t="str">
        <f t="shared" si="1"/>
        <v>acfr:ProceedsFromPaymentsForOtherInvestingActivities</v>
      </c>
      <c r="D77" s="148" t="s">
        <v>2476</v>
      </c>
    </row>
    <row r="78" spans="1:4">
      <c r="A78" s="147" t="s">
        <v>2485</v>
      </c>
      <c r="B78" s="147" t="s">
        <v>2486</v>
      </c>
      <c r="C78" s="148" t="str">
        <f t="shared" si="1"/>
        <v>acfr:NetCashProvidedByUsedInInvestingActivities</v>
      </c>
      <c r="D78" s="148" t="s">
        <v>2476</v>
      </c>
    </row>
    <row r="79" spans="1:4">
      <c r="A79" s="147" t="s">
        <v>2487</v>
      </c>
      <c r="B79" s="147" t="s">
        <v>2505</v>
      </c>
      <c r="C79" s="148" t="str">
        <f t="shared" si="1"/>
        <v>acfr:CashAndCashEquivalentsPeriodIncreaseDecrease</v>
      </c>
      <c r="D79" s="148" t="s">
        <v>2488</v>
      </c>
    </row>
    <row r="80" spans="1:4">
      <c r="A80" s="147" t="s">
        <v>2489</v>
      </c>
      <c r="B80" s="147" t="s">
        <v>2490</v>
      </c>
      <c r="C80" s="148" t="str">
        <f t="shared" si="1"/>
        <v>acfr:CashAndCashEquivalentsPerCashFlows</v>
      </c>
      <c r="D80" s="148" t="s">
        <v>2488</v>
      </c>
    </row>
    <row r="81" spans="1:4">
      <c r="A81" s="147" t="s">
        <v>2489</v>
      </c>
      <c r="B81" s="147" t="s">
        <v>2491</v>
      </c>
      <c r="C81" s="148" t="str">
        <f t="shared" si="1"/>
        <v>acfr:CashAndCashEquivalentsPerCashFlows</v>
      </c>
      <c r="D81" s="148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18" sqref="C18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1290</v>
      </c>
      <c r="C3" s="78" t="s">
        <v>1291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1103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A28" sqref="A2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60" zoomScale="110" zoomScaleNormal="110" workbookViewId="0">
      <selection activeCell="G77" sqref="G77:I77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1106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1119</v>
      </c>
      <c r="E5" s="71"/>
      <c r="F5" s="72"/>
      <c r="G5" s="76" t="s">
        <v>1120</v>
      </c>
      <c r="H5" s="73"/>
      <c r="I5" s="73"/>
      <c r="J5" s="74"/>
    </row>
    <row r="6" spans="1:10" ht="32">
      <c r="A6" s="4" t="s">
        <v>1</v>
      </c>
      <c r="B6" s="9"/>
      <c r="C6" s="10" t="s">
        <v>1107</v>
      </c>
      <c r="D6" s="57" t="s">
        <v>1108</v>
      </c>
      <c r="E6" s="57" t="s">
        <v>1109</v>
      </c>
      <c r="F6" s="57" t="s">
        <v>1110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1113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1114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1354</v>
      </c>
      <c r="B23" s="6" t="s">
        <v>1111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1115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1354</v>
      </c>
      <c r="B37" s="6" t="s">
        <v>1118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1354</v>
      </c>
      <c r="B38" s="8" t="s">
        <v>1112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1116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1354</v>
      </c>
      <c r="B50" s="8" t="s">
        <v>1117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1128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1129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80"/>
      <c r="D54" s="81"/>
      <c r="E54" s="81"/>
      <c r="F54" s="81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0"/>
      <c r="D55" s="81"/>
      <c r="E55" s="81"/>
      <c r="F55" s="81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0"/>
      <c r="D56" s="81"/>
      <c r="E56" s="81"/>
      <c r="F56" s="81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0"/>
      <c r="D57" s="81"/>
      <c r="E57" s="81"/>
      <c r="F57" s="81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0"/>
      <c r="D58" s="81"/>
      <c r="E58" s="81"/>
      <c r="F58" s="81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0"/>
      <c r="D59" s="81"/>
      <c r="E59" s="81"/>
      <c r="F59" s="81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0"/>
      <c r="D60" s="81"/>
      <c r="E60" s="81"/>
      <c r="F60" s="81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0"/>
      <c r="D61" s="81"/>
      <c r="E61" s="81"/>
      <c r="F61" s="81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0"/>
      <c r="D62" s="81"/>
      <c r="E62" s="81"/>
      <c r="F62" s="81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0"/>
      <c r="D63" s="81"/>
      <c r="E63" s="81"/>
      <c r="F63" s="81"/>
      <c r="G63" s="18"/>
      <c r="H63" s="18"/>
      <c r="I63" s="15" t="str">
        <f t="shared" si="17"/>
        <v/>
      </c>
      <c r="J63" s="18"/>
    </row>
    <row r="64" spans="1:10" ht="15">
      <c r="A64" s="6" t="s">
        <v>1121</v>
      </c>
      <c r="B64" s="61" t="s">
        <v>1122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1132</v>
      </c>
      <c r="C65" s="82"/>
      <c r="D65" s="82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80"/>
      <c r="D66" s="81"/>
      <c r="E66" s="81"/>
      <c r="F66" s="81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0"/>
      <c r="D67" s="81"/>
      <c r="E67" s="81"/>
      <c r="F67" s="81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0"/>
      <c r="D68" s="81"/>
      <c r="E68" s="81"/>
      <c r="F68" s="81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0"/>
      <c r="D69" s="81"/>
      <c r="E69" s="81"/>
      <c r="F69" s="81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0"/>
      <c r="D70" s="81"/>
      <c r="E70" s="81"/>
      <c r="F70" s="81"/>
      <c r="G70" s="18"/>
      <c r="H70" s="18"/>
      <c r="I70" s="15" t="str">
        <f t="shared" si="18"/>
        <v/>
      </c>
      <c r="J70" s="18"/>
    </row>
    <row r="71" spans="1:10" ht="15">
      <c r="A71" s="6" t="s">
        <v>1121</v>
      </c>
      <c r="B71" s="61" t="s">
        <v>1131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1121</v>
      </c>
      <c r="B72" s="8" t="s">
        <v>1130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1126</v>
      </c>
      <c r="B75" s="8" t="s">
        <v>1123</v>
      </c>
      <c r="C75" s="80"/>
      <c r="D75" s="81"/>
      <c r="E75" s="81"/>
      <c r="F75" s="81"/>
      <c r="G75" s="224">
        <f>G72+G23</f>
        <v>0</v>
      </c>
      <c r="H75" s="224">
        <f>H72+H37</f>
        <v>0</v>
      </c>
      <c r="I75" s="15">
        <f>IF(I$6="","",SUM(G75:H75))</f>
        <v>0</v>
      </c>
      <c r="J75" s="224">
        <f>J72+J50</f>
        <v>0</v>
      </c>
    </row>
    <row r="76" spans="1:10" ht="15">
      <c r="A76" s="6" t="s">
        <v>1127</v>
      </c>
      <c r="B76" s="8" t="s">
        <v>1124</v>
      </c>
      <c r="C76" s="80"/>
      <c r="D76" s="81"/>
      <c r="E76" s="81"/>
      <c r="F76" s="81"/>
      <c r="G76" s="18"/>
      <c r="H76" s="18"/>
      <c r="I76" s="15">
        <f t="shared" ref="I76" si="20">IF(I$6="","",SUM(G76:H76))</f>
        <v>0</v>
      </c>
      <c r="J76" s="18"/>
    </row>
    <row r="77" spans="1:10" ht="15">
      <c r="A77" s="6" t="s">
        <v>50</v>
      </c>
      <c r="B77" s="8" t="s">
        <v>1125</v>
      </c>
      <c r="C77" s="80"/>
      <c r="D77" s="81"/>
      <c r="E77" s="81"/>
      <c r="F77" s="81"/>
      <c r="G77" s="225">
        <f>G75+G76</f>
        <v>0</v>
      </c>
      <c r="H77" s="225">
        <f t="shared" ref="H77:J77" si="21">H75+H76</f>
        <v>0</v>
      </c>
      <c r="I77" s="225">
        <f t="shared" si="21"/>
        <v>0</v>
      </c>
      <c r="J77" s="225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D74:J77 I78:I99">
    <cfRule type="expression" dxfId="40" priority="1" stopIfTrue="1">
      <formula>D$6=""</formula>
    </cfRule>
  </conditionalFormatting>
  <conditionalFormatting sqref="H39:H50">
    <cfRule type="expression" dxfId="39" priority="5" stopIfTrue="1">
      <formula>H$6=""</formula>
    </cfRule>
  </conditionalFormatting>
  <conditionalFormatting sqref="H38:I38">
    <cfRule type="expression" dxfId="38" priority="43" stopIfTrue="1">
      <formula>H$6=""</formula>
    </cfRule>
  </conditionalFormatting>
  <conditionalFormatting sqref="H5:J6 D7:I37 I39:I51">
    <cfRule type="expression" dxfId="37" priority="39" stopIfTrue="1">
      <formula>D$6=""</formula>
    </cfRule>
  </conditionalFormatting>
  <conditionalFormatting sqref="H52:J63">
    <cfRule type="expression" dxfId="36" priority="3" stopIfTrue="1">
      <formula>H$6=""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zoomScale="120" zoomScaleNormal="120" workbookViewId="0">
      <selection activeCell="B1" sqref="B1"/>
    </sheetView>
  </sheetViews>
  <sheetFormatPr baseColWidth="10" defaultRowHeight="13"/>
  <cols>
    <col min="1" max="1" width="23.83203125" style="133" customWidth="1"/>
    <col min="2" max="2" width="29.5" style="197" customWidth="1"/>
    <col min="3" max="3" width="13.6640625" style="133" customWidth="1"/>
    <col min="4" max="4" width="13.83203125" style="133" customWidth="1"/>
    <col min="5" max="5" width="14.1640625" style="133" customWidth="1"/>
    <col min="6" max="8" width="13.83203125" style="133" customWidth="1"/>
    <col min="9" max="9" width="13.6640625" style="133" customWidth="1"/>
    <col min="10" max="10" width="15.33203125" style="133" customWidth="1"/>
    <col min="11" max="16384" width="10.83203125" style="133"/>
  </cols>
  <sheetData>
    <row r="1" spans="1:10" ht="17">
      <c r="A1" s="87" t="s">
        <v>1072</v>
      </c>
      <c r="B1" s="208" t="str">
        <f>_xlfn.CONCAT('[1]Master Info'!C2, ", ", '[1]Master Info'!$C$3)</f>
        <v>City of Clayton, California</v>
      </c>
      <c r="C1" s="205"/>
      <c r="D1" s="205"/>
      <c r="E1" s="205"/>
    </row>
    <row r="2" spans="1:10" ht="17">
      <c r="A2" s="92" t="s">
        <v>1098</v>
      </c>
      <c r="B2" s="209" t="s">
        <v>1078</v>
      </c>
      <c r="C2" s="205"/>
      <c r="D2" s="205"/>
      <c r="E2" s="205"/>
    </row>
    <row r="3" spans="1:10" ht="17">
      <c r="A3" s="92" t="s">
        <v>1073</v>
      </c>
      <c r="B3" s="209" t="s">
        <v>2518</v>
      </c>
      <c r="C3" s="205"/>
      <c r="D3" s="205"/>
      <c r="E3" s="205"/>
    </row>
    <row r="4" spans="1:10" ht="17" thickBot="1">
      <c r="A4" s="94" t="s">
        <v>1074</v>
      </c>
      <c r="B4" s="210">
        <f>'[1]Master Info'!C4</f>
        <v>44742</v>
      </c>
      <c r="C4" s="205"/>
      <c r="D4" s="205"/>
      <c r="E4" s="205"/>
    </row>
    <row r="5" spans="1:10" ht="16">
      <c r="A5" s="99"/>
      <c r="B5" s="206"/>
      <c r="C5" s="207"/>
      <c r="D5" s="207"/>
      <c r="E5" s="207"/>
    </row>
    <row r="6" spans="1:10" ht="33" customHeight="1">
      <c r="C6" s="179" t="s">
        <v>1080</v>
      </c>
      <c r="D6" s="180" t="s">
        <v>1104</v>
      </c>
      <c r="E6" s="204" t="s">
        <v>1104</v>
      </c>
      <c r="F6" s="180" t="s">
        <v>1104</v>
      </c>
      <c r="G6" s="180" t="s">
        <v>1104</v>
      </c>
      <c r="H6" s="180" t="s">
        <v>1104</v>
      </c>
      <c r="I6" s="204" t="s">
        <v>1104</v>
      </c>
      <c r="J6" s="203"/>
    </row>
    <row r="7" spans="1:10" ht="16">
      <c r="A7" s="106" t="s">
        <v>1</v>
      </c>
      <c r="B7" s="178"/>
      <c r="C7" s="181" t="s">
        <v>1080</v>
      </c>
      <c r="D7" s="182" t="s">
        <v>1105</v>
      </c>
      <c r="E7" s="182" t="s">
        <v>1105</v>
      </c>
      <c r="F7" s="182" t="s">
        <v>1105</v>
      </c>
      <c r="G7" s="182" t="s">
        <v>1105</v>
      </c>
      <c r="H7" s="182" t="s">
        <v>1105</v>
      </c>
      <c r="I7" s="182" t="s">
        <v>1105</v>
      </c>
      <c r="J7" s="183" t="s">
        <v>2309</v>
      </c>
    </row>
    <row r="8" spans="1:10" ht="16">
      <c r="A8" s="112"/>
      <c r="B8" s="175" t="s">
        <v>3</v>
      </c>
      <c r="C8" s="114"/>
      <c r="D8" s="114"/>
      <c r="E8" s="113"/>
      <c r="F8" s="113"/>
      <c r="G8" s="113"/>
      <c r="H8" s="184"/>
      <c r="I8" s="184"/>
      <c r="J8" s="184"/>
    </row>
    <row r="9" spans="1:10" ht="15">
      <c r="A9" s="116" t="str">
        <f>IF(B9="", "Choose from drop-down --&gt;", _xlfn.XLOOKUP(B9,'Lookup Net Position'!$B$2:$B$602,'Lookup Net Position'!$D$2:$D$602))</f>
        <v>Choose from drop-down --&gt;</v>
      </c>
      <c r="B9" s="185"/>
      <c r="C9" s="118"/>
      <c r="D9" s="125"/>
      <c r="E9" s="125"/>
      <c r="F9" s="125"/>
      <c r="G9" s="125"/>
      <c r="H9" s="176"/>
      <c r="I9" s="176"/>
      <c r="J9" s="211">
        <f>SUM(C9:I9)</f>
        <v>0</v>
      </c>
    </row>
    <row r="10" spans="1:10" ht="15">
      <c r="A10" s="116" t="str">
        <f>IF(B10="", "Choose from drop-down --&gt;", _xlfn.XLOOKUP(B10,'Lookup Net Position'!$B$2:$B$602,'Lookup Net Position'!$D$2:$D$602))</f>
        <v>Choose from drop-down --&gt;</v>
      </c>
      <c r="B10" s="185"/>
      <c r="C10" s="118"/>
      <c r="D10" s="125"/>
      <c r="E10" s="125"/>
      <c r="F10" s="125"/>
      <c r="G10" s="125"/>
      <c r="H10" s="176"/>
      <c r="I10" s="176"/>
      <c r="J10" s="211">
        <f t="shared" ref="J10:J18" si="0">SUM(C10:I10)</f>
        <v>0</v>
      </c>
    </row>
    <row r="11" spans="1:10" ht="15">
      <c r="A11" s="116" t="str">
        <f>IF(B11="", "Choose from drop-down --&gt;", _xlfn.XLOOKUP(B11,'Lookup Net Position'!$B$2:$B$602,'Lookup Net Position'!$D$2:$D$602))</f>
        <v>Choose from drop-down --&gt;</v>
      </c>
      <c r="B11" s="185"/>
      <c r="C11" s="118"/>
      <c r="D11" s="125"/>
      <c r="E11" s="125"/>
      <c r="F11" s="125"/>
      <c r="G11" s="125"/>
      <c r="H11" s="176"/>
      <c r="I11" s="176"/>
      <c r="J11" s="211">
        <f t="shared" si="0"/>
        <v>0</v>
      </c>
    </row>
    <row r="12" spans="1:10" ht="15">
      <c r="A12" s="116" t="str">
        <f>IF(B12="", "Choose from drop-down --&gt;", _xlfn.XLOOKUP(B12,'Lookup Net Position'!$B$2:$B$602,'Lookup Net Position'!$D$2:$D$602))</f>
        <v>Choose from drop-down --&gt;</v>
      </c>
      <c r="B12" s="185"/>
      <c r="C12" s="118"/>
      <c r="D12" s="125"/>
      <c r="E12" s="125"/>
      <c r="F12" s="125"/>
      <c r="G12" s="125"/>
      <c r="H12" s="176"/>
      <c r="I12" s="176"/>
      <c r="J12" s="211">
        <f t="shared" si="0"/>
        <v>0</v>
      </c>
    </row>
    <row r="13" spans="1:10" ht="15">
      <c r="A13" s="116" t="str">
        <f>IF(B13="", "Choose from drop-down --&gt;", _xlfn.XLOOKUP(B13,'Lookup Net Position'!$B$2:$B$602,'Lookup Net Position'!$D$2:$D$602))</f>
        <v>Choose from drop-down --&gt;</v>
      </c>
      <c r="B13" s="185"/>
      <c r="C13" s="118"/>
      <c r="D13" s="125"/>
      <c r="E13" s="125"/>
      <c r="F13" s="125"/>
      <c r="G13" s="125"/>
      <c r="H13" s="176"/>
      <c r="I13" s="176"/>
      <c r="J13" s="211">
        <f t="shared" si="0"/>
        <v>0</v>
      </c>
    </row>
    <row r="14" spans="1:10" ht="15">
      <c r="A14" s="116" t="str">
        <f>IF(B14="", "Choose from drop-down --&gt;", _xlfn.XLOOKUP(B14,'Lookup Net Position'!$B$2:$B$602,'Lookup Net Position'!$D$2:$D$602))</f>
        <v>Choose from drop-down --&gt;</v>
      </c>
      <c r="B14" s="185"/>
      <c r="C14" s="118"/>
      <c r="D14" s="125"/>
      <c r="E14" s="125"/>
      <c r="F14" s="125"/>
      <c r="G14" s="125"/>
      <c r="H14" s="176"/>
      <c r="I14" s="176"/>
      <c r="J14" s="211">
        <f t="shared" si="0"/>
        <v>0</v>
      </c>
    </row>
    <row r="15" spans="1:10" ht="15">
      <c r="A15" s="116" t="str">
        <f>IF(B15="", "Choose from drop-down --&gt;", _xlfn.XLOOKUP(B15,'Lookup Net Position'!$B$2:$B$602,'Lookup Net Position'!$D$2:$D$602))</f>
        <v>Choose from drop-down --&gt;</v>
      </c>
      <c r="B15" s="185"/>
      <c r="C15" s="118"/>
      <c r="D15" s="125"/>
      <c r="E15" s="125"/>
      <c r="F15" s="125"/>
      <c r="G15" s="125"/>
      <c r="H15" s="176"/>
      <c r="I15" s="176"/>
      <c r="J15" s="211">
        <f t="shared" si="0"/>
        <v>0</v>
      </c>
    </row>
    <row r="16" spans="1:10" ht="15">
      <c r="A16" s="116" t="str">
        <f>IF(B16="", "Choose from drop-down --&gt;", _xlfn.XLOOKUP(B16,'Lookup Net Position'!$B$2:$B$602,'Lookup Net Position'!$D$2:$D$602))</f>
        <v>Choose from drop-down --&gt;</v>
      </c>
      <c r="B16" s="185"/>
      <c r="C16" s="118"/>
      <c r="D16" s="125"/>
      <c r="E16" s="125"/>
      <c r="F16" s="125"/>
      <c r="G16" s="125"/>
      <c r="H16" s="176"/>
      <c r="I16" s="176"/>
      <c r="J16" s="211">
        <f t="shared" si="0"/>
        <v>0</v>
      </c>
    </row>
    <row r="17" spans="1:10" ht="15">
      <c r="A17" s="116" t="str">
        <f>IF(B17="", "Choose from drop-down --&gt;", _xlfn.XLOOKUP(B17,'Lookup Net Position'!$B$2:$B$602,'Lookup Net Position'!$D$2:$D$602))</f>
        <v>Choose from drop-down --&gt;</v>
      </c>
      <c r="B17" s="185"/>
      <c r="C17" s="118"/>
      <c r="D17" s="125"/>
      <c r="E17" s="125"/>
      <c r="F17" s="125"/>
      <c r="G17" s="125"/>
      <c r="H17" s="176"/>
      <c r="I17" s="176"/>
      <c r="J17" s="211">
        <f t="shared" si="0"/>
        <v>0</v>
      </c>
    </row>
    <row r="18" spans="1:10" ht="15">
      <c r="A18" s="116" t="str">
        <f>IF(B18="", "Choose from drop-down --&gt;", _xlfn.XLOOKUP(B18,'Lookup Net Position'!$B$2:$B$602,'Lookup Net Position'!$D$2:$D$602))</f>
        <v>Choose from drop-down --&gt;</v>
      </c>
      <c r="B18" s="185"/>
      <c r="C18" s="118"/>
      <c r="D18" s="125"/>
      <c r="E18" s="125"/>
      <c r="F18" s="125"/>
      <c r="G18" s="125"/>
      <c r="H18" s="176"/>
      <c r="I18" s="176"/>
      <c r="J18" s="211">
        <f t="shared" si="0"/>
        <v>0</v>
      </c>
    </row>
    <row r="19" spans="1:10" ht="16">
      <c r="A19" s="186" t="s">
        <v>2519</v>
      </c>
      <c r="B19" s="187" t="s">
        <v>19</v>
      </c>
      <c r="C19" s="188">
        <f>SUM(C9:C18)</f>
        <v>0</v>
      </c>
      <c r="D19" s="188">
        <f>SUM(D9:D18)</f>
        <v>0</v>
      </c>
      <c r="E19" s="188">
        <f t="shared" ref="E19:I19" si="1">SUM(E9:E18)</f>
        <v>0</v>
      </c>
      <c r="F19" s="188">
        <f t="shared" si="1"/>
        <v>0</v>
      </c>
      <c r="G19" s="188">
        <f t="shared" si="1"/>
        <v>0</v>
      </c>
      <c r="H19" s="188">
        <f t="shared" si="1"/>
        <v>0</v>
      </c>
      <c r="I19" s="188">
        <f t="shared" si="1"/>
        <v>0</v>
      </c>
      <c r="J19" s="189">
        <f>SUM(C19:I19)</f>
        <v>0</v>
      </c>
    </row>
    <row r="20" spans="1:10" ht="15">
      <c r="A20" s="213"/>
      <c r="B20" s="214"/>
      <c r="C20" s="143"/>
      <c r="D20" s="143"/>
      <c r="E20" s="143"/>
      <c r="F20" s="143"/>
      <c r="G20" s="143"/>
      <c r="H20" s="215"/>
      <c r="I20" s="215"/>
      <c r="J20" s="216"/>
    </row>
    <row r="21" spans="1:10" ht="16">
      <c r="B21" s="175" t="s">
        <v>25</v>
      </c>
      <c r="C21" s="114"/>
      <c r="D21" s="114"/>
      <c r="E21" s="113"/>
      <c r="F21" s="113"/>
      <c r="G21" s="113"/>
      <c r="H21" s="184"/>
      <c r="I21" s="184"/>
      <c r="J21" s="184"/>
    </row>
    <row r="22" spans="1:10" ht="15">
      <c r="A22" s="116" t="str">
        <f>IF(B22="", "Choose from drop-down --&gt;", _xlfn.XLOOKUP(B22,'Lookup Net Position'!$B$2:$B$602,'Lookup Net Position'!$D$2:$D$602))</f>
        <v>Choose from drop-down --&gt;</v>
      </c>
      <c r="B22" s="185"/>
      <c r="C22" s="118"/>
      <c r="D22" s="118"/>
      <c r="E22" s="118"/>
      <c r="F22" s="118"/>
      <c r="G22" s="118"/>
      <c r="H22" s="190"/>
      <c r="I22" s="190"/>
      <c r="J22" s="212">
        <f>SUM(C22:I22)</f>
        <v>0</v>
      </c>
    </row>
    <row r="23" spans="1:10" ht="15">
      <c r="A23" s="116" t="str">
        <f>IF(B23="", "Choose from drop-down --&gt;", _xlfn.XLOOKUP(B23,'Lookup Net Position'!$B$2:$B$602,'Lookup Net Position'!$D$2:$D$602))</f>
        <v>Choose from drop-down --&gt;</v>
      </c>
      <c r="B23" s="185"/>
      <c r="C23" s="118"/>
      <c r="D23" s="118"/>
      <c r="E23" s="118"/>
      <c r="F23" s="118"/>
      <c r="G23" s="118"/>
      <c r="H23" s="191"/>
      <c r="I23" s="191"/>
      <c r="J23" s="212">
        <f t="shared" ref="J23:J31" si="2">SUM(C23:I23)</f>
        <v>0</v>
      </c>
    </row>
    <row r="24" spans="1:10" ht="15">
      <c r="A24" s="116" t="str">
        <f>IF(B24="", "Choose from drop-down --&gt;", _xlfn.XLOOKUP(B24,'Lookup Net Position'!$B$2:$B$602,'Lookup Net Position'!$D$2:$D$602))</f>
        <v>Choose from drop-down --&gt;</v>
      </c>
      <c r="B24" s="185"/>
      <c r="C24" s="118"/>
      <c r="D24" s="118"/>
      <c r="E24" s="118"/>
      <c r="F24" s="118"/>
      <c r="G24" s="118"/>
      <c r="H24" s="191"/>
      <c r="I24" s="191"/>
      <c r="J24" s="212">
        <f t="shared" si="2"/>
        <v>0</v>
      </c>
    </row>
    <row r="25" spans="1:10" ht="15">
      <c r="A25" s="116" t="str">
        <f>IF(B25="", "Choose from drop-down --&gt;", _xlfn.XLOOKUP(B25,'Lookup Net Position'!$B$2:$B$602,'Lookup Net Position'!$D$2:$D$602))</f>
        <v>Choose from drop-down --&gt;</v>
      </c>
      <c r="B25" s="185"/>
      <c r="C25" s="118"/>
      <c r="D25" s="118"/>
      <c r="E25" s="118"/>
      <c r="F25" s="118"/>
      <c r="G25" s="118"/>
      <c r="H25" s="191"/>
      <c r="I25" s="191"/>
      <c r="J25" s="212">
        <f t="shared" si="2"/>
        <v>0</v>
      </c>
    </row>
    <row r="26" spans="1:10" ht="15">
      <c r="A26" s="116" t="str">
        <f>IF(B26="", "Choose from drop-down --&gt;", _xlfn.XLOOKUP(B26,'Lookup Net Position'!$B$2:$B$602,'Lookup Net Position'!$D$2:$D$602))</f>
        <v>Choose from drop-down --&gt;</v>
      </c>
      <c r="B26" s="185"/>
      <c r="C26" s="118"/>
      <c r="D26" s="118"/>
      <c r="E26" s="118"/>
      <c r="F26" s="118"/>
      <c r="G26" s="118"/>
      <c r="H26" s="191"/>
      <c r="I26" s="191"/>
      <c r="J26" s="212">
        <f t="shared" si="2"/>
        <v>0</v>
      </c>
    </row>
    <row r="27" spans="1:10" ht="15">
      <c r="A27" s="116" t="str">
        <f>IF(B27="", "Choose from drop-down --&gt;", _xlfn.XLOOKUP(B27,'Lookup Net Position'!$B$2:$B$602,'Lookup Net Position'!$D$2:$D$602))</f>
        <v>Choose from drop-down --&gt;</v>
      </c>
      <c r="B27" s="185"/>
      <c r="C27" s="118"/>
      <c r="D27" s="118"/>
      <c r="E27" s="118"/>
      <c r="F27" s="118"/>
      <c r="G27" s="118"/>
      <c r="H27" s="191"/>
      <c r="I27" s="191"/>
      <c r="J27" s="212">
        <f t="shared" si="2"/>
        <v>0</v>
      </c>
    </row>
    <row r="28" spans="1:10" ht="15">
      <c r="A28" s="116" t="str">
        <f>IF(B28="", "Choose from drop-down --&gt;", _xlfn.XLOOKUP(B28,'Lookup Net Position'!$B$2:$B$602,'Lookup Net Position'!$D$2:$D$602))</f>
        <v>Choose from drop-down --&gt;</v>
      </c>
      <c r="B28" s="185"/>
      <c r="C28" s="125"/>
      <c r="D28" s="118"/>
      <c r="E28" s="118"/>
      <c r="F28" s="118"/>
      <c r="G28" s="118"/>
      <c r="H28" s="191"/>
      <c r="I28" s="191"/>
      <c r="J28" s="212">
        <f t="shared" si="2"/>
        <v>0</v>
      </c>
    </row>
    <row r="29" spans="1:10" ht="15">
      <c r="A29" s="116" t="str">
        <f>IF(B29="", "Choose from drop-down --&gt;", _xlfn.XLOOKUP(B29,'Lookup Net Position'!$B$2:$B$602,'Lookup Net Position'!$D$2:$D$602))</f>
        <v>Choose from drop-down --&gt;</v>
      </c>
      <c r="B29" s="185"/>
      <c r="C29" s="118"/>
      <c r="D29" s="125"/>
      <c r="E29" s="125"/>
      <c r="F29" s="125"/>
      <c r="G29" s="125"/>
      <c r="H29" s="176"/>
      <c r="I29" s="176"/>
      <c r="J29" s="212">
        <f t="shared" si="2"/>
        <v>0</v>
      </c>
    </row>
    <row r="30" spans="1:10" ht="15">
      <c r="A30" s="116" t="str">
        <f>IF(B30="", "Choose from drop-down --&gt;", _xlfn.XLOOKUP(B30,'Lookup Net Position'!$B$2:$B$602,'Lookup Net Position'!$D$2:$D$602))</f>
        <v>Choose from drop-down --&gt;</v>
      </c>
      <c r="B30" s="185"/>
      <c r="C30" s="118"/>
      <c r="D30" s="125"/>
      <c r="E30" s="125"/>
      <c r="F30" s="125"/>
      <c r="G30" s="125"/>
      <c r="H30" s="176"/>
      <c r="I30" s="176"/>
      <c r="J30" s="212">
        <f t="shared" si="2"/>
        <v>0</v>
      </c>
    </row>
    <row r="31" spans="1:10" ht="15">
      <c r="A31" s="116" t="str">
        <f>IF(B31="", "Choose from drop-down --&gt;", _xlfn.XLOOKUP(B31,'Lookup Net Position'!$B$2:$B$602,'Lookup Net Position'!$D$2:$D$602))</f>
        <v>Choose from drop-down --&gt;</v>
      </c>
      <c r="B31" s="185"/>
      <c r="C31" s="118"/>
      <c r="D31" s="125"/>
      <c r="E31" s="125"/>
      <c r="F31" s="125"/>
      <c r="G31" s="125"/>
      <c r="H31" s="176"/>
      <c r="I31" s="176"/>
      <c r="J31" s="212">
        <f t="shared" si="2"/>
        <v>0</v>
      </c>
    </row>
    <row r="32" spans="1:10" ht="16">
      <c r="A32" s="116" t="s">
        <v>2520</v>
      </c>
      <c r="B32" s="192" t="s">
        <v>40</v>
      </c>
      <c r="C32" s="193">
        <f>SUM(C22:C31)</f>
        <v>0</v>
      </c>
      <c r="D32" s="193">
        <f t="shared" ref="D32:I32" si="3">SUM(D22:D31)</f>
        <v>0</v>
      </c>
      <c r="E32" s="193">
        <f t="shared" si="3"/>
        <v>0</v>
      </c>
      <c r="F32" s="193">
        <f t="shared" si="3"/>
        <v>0</v>
      </c>
      <c r="G32" s="193">
        <f t="shared" si="3"/>
        <v>0</v>
      </c>
      <c r="H32" s="193">
        <f t="shared" si="3"/>
        <v>0</v>
      </c>
      <c r="I32" s="193">
        <f t="shared" si="3"/>
        <v>0</v>
      </c>
      <c r="J32" s="194">
        <f>SUM(C32:I32)</f>
        <v>0</v>
      </c>
    </row>
    <row r="33" spans="1:10" ht="15">
      <c r="A33" s="213"/>
      <c r="B33" s="214"/>
      <c r="C33" s="217"/>
      <c r="D33" s="217"/>
      <c r="E33" s="217"/>
      <c r="F33" s="217"/>
      <c r="G33" s="217"/>
      <c r="H33" s="217"/>
      <c r="I33" s="217"/>
      <c r="J33" s="218"/>
    </row>
    <row r="34" spans="1:10" ht="16">
      <c r="B34" s="149" t="s">
        <v>2525</v>
      </c>
      <c r="C34" s="219"/>
      <c r="D34" s="219"/>
      <c r="E34" s="219"/>
      <c r="F34" s="219"/>
      <c r="G34" s="219"/>
      <c r="H34" s="219"/>
      <c r="I34" s="219"/>
      <c r="J34" s="219"/>
    </row>
    <row r="35" spans="1:10" ht="15">
      <c r="A35" s="116" t="str">
        <f>IF(B35="", "Choose from drop-down --&gt;", _xlfn.XLOOKUP(B35,'Lookup Net Position'!$B$2:$B$602,'Lookup Net Position'!$D$2:$D$602))</f>
        <v>Choose from drop-down --&gt;</v>
      </c>
      <c r="B35" s="185"/>
      <c r="C35" s="118"/>
      <c r="D35" s="125"/>
      <c r="E35" s="125"/>
      <c r="F35" s="125"/>
      <c r="G35" s="125"/>
      <c r="H35" s="195"/>
      <c r="I35" s="195"/>
      <c r="J35" s="220">
        <f>SUM(C35:I35)</f>
        <v>0</v>
      </c>
    </row>
    <row r="36" spans="1:10" ht="15">
      <c r="A36" s="116" t="str">
        <f>IF(B36="", "Choose from drop-down --&gt;", _xlfn.XLOOKUP(B36,'Lookup Net Position'!$B$2:$B$602,'Lookup Net Position'!$D$2:$D$602))</f>
        <v>Choose from drop-down --&gt;</v>
      </c>
      <c r="B36" s="185"/>
      <c r="C36" s="118"/>
      <c r="D36" s="125"/>
      <c r="E36" s="125"/>
      <c r="F36" s="125"/>
      <c r="G36" s="125"/>
      <c r="H36" s="195"/>
      <c r="I36" s="195"/>
      <c r="J36" s="220">
        <f>SUM(C36:I36)</f>
        <v>0</v>
      </c>
    </row>
    <row r="37" spans="1:10" ht="15">
      <c r="A37" s="116" t="str">
        <f>IF(B37="", "Choose from drop-down --&gt;", _xlfn.XLOOKUP(B37,'Lookup Net Position'!$B$2:$B$602,'Lookup Net Position'!$D$2:$D$602))</f>
        <v>Choose from drop-down --&gt;</v>
      </c>
      <c r="B37" s="185"/>
      <c r="C37" s="118"/>
      <c r="D37" s="125"/>
      <c r="E37" s="125"/>
      <c r="F37" s="125"/>
      <c r="G37" s="125"/>
      <c r="H37" s="195"/>
      <c r="I37" s="195"/>
      <c r="J37" s="220">
        <f t="shared" ref="J37:J44" si="4">SUM(C37:I37)</f>
        <v>0</v>
      </c>
    </row>
    <row r="38" spans="1:10" ht="15">
      <c r="A38" s="116" t="str">
        <f>IF(B38="", "Choose from drop-down --&gt;", _xlfn.XLOOKUP(B38,'Lookup Net Position'!$B$2:$B$602,'Lookup Net Position'!$D$2:$D$602))</f>
        <v>Choose from drop-down --&gt;</v>
      </c>
      <c r="B38" s="185"/>
      <c r="C38" s="118"/>
      <c r="D38" s="125"/>
      <c r="E38" s="125"/>
      <c r="F38" s="125"/>
      <c r="G38" s="125"/>
      <c r="H38" s="195"/>
      <c r="I38" s="195"/>
      <c r="J38" s="220">
        <f t="shared" si="4"/>
        <v>0</v>
      </c>
    </row>
    <row r="39" spans="1:10" ht="15">
      <c r="A39" s="116" t="str">
        <f>IF(B39="", "Choose from drop-down --&gt;", _xlfn.XLOOKUP(B39,'Lookup Net Position'!$B$2:$B$602,'Lookup Net Position'!$D$2:$D$602))</f>
        <v>Choose from drop-down --&gt;</v>
      </c>
      <c r="B39" s="185"/>
      <c r="C39" s="118"/>
      <c r="D39" s="125"/>
      <c r="E39" s="125"/>
      <c r="F39" s="125"/>
      <c r="G39" s="125"/>
      <c r="H39" s="195"/>
      <c r="I39" s="195"/>
      <c r="J39" s="220">
        <f t="shared" si="4"/>
        <v>0</v>
      </c>
    </row>
    <row r="40" spans="1:10" ht="15">
      <c r="A40" s="116" t="str">
        <f>IF(B40="", "Choose from drop-down --&gt;", _xlfn.XLOOKUP(B40,'Lookup Net Position'!$B$2:$B$602,'Lookup Net Position'!$D$2:$D$602))</f>
        <v>Choose from drop-down --&gt;</v>
      </c>
      <c r="B40" s="185"/>
      <c r="C40" s="118"/>
      <c r="D40" s="125"/>
      <c r="E40" s="125"/>
      <c r="F40" s="125"/>
      <c r="G40" s="125"/>
      <c r="H40" s="195"/>
      <c r="I40" s="195"/>
      <c r="J40" s="220">
        <f t="shared" si="4"/>
        <v>0</v>
      </c>
    </row>
    <row r="41" spans="1:10" ht="15">
      <c r="A41" s="116" t="str">
        <f>IF(B41="", "Choose from drop-down --&gt;", _xlfn.XLOOKUP(B41,'Lookup Net Position'!$B$2:$B$602,'Lookup Net Position'!$D$2:$D$602))</f>
        <v>Choose from drop-down --&gt;</v>
      </c>
      <c r="B41" s="185"/>
      <c r="C41" s="118"/>
      <c r="D41" s="125"/>
      <c r="E41" s="125"/>
      <c r="F41" s="125"/>
      <c r="G41" s="125"/>
      <c r="H41" s="195"/>
      <c r="I41" s="195"/>
      <c r="J41" s="220">
        <f t="shared" si="4"/>
        <v>0</v>
      </c>
    </row>
    <row r="42" spans="1:10" ht="15">
      <c r="A42" s="116" t="str">
        <f>IF(B42="", "Choose from drop-down --&gt;", _xlfn.XLOOKUP(B42,'Lookup Net Position'!$B$2:$B$602,'Lookup Net Position'!$D$2:$D$602))</f>
        <v>Choose from drop-down --&gt;</v>
      </c>
      <c r="B42" s="185"/>
      <c r="C42" s="118"/>
      <c r="D42" s="125"/>
      <c r="E42" s="125"/>
      <c r="F42" s="125"/>
      <c r="G42" s="125"/>
      <c r="H42" s="195"/>
      <c r="I42" s="195"/>
      <c r="J42" s="220">
        <f t="shared" si="4"/>
        <v>0</v>
      </c>
    </row>
    <row r="43" spans="1:10" ht="15">
      <c r="A43" s="116" t="str">
        <f>IF(B43="", "Choose from drop-down --&gt;", _xlfn.XLOOKUP(B43,'Lookup Net Position'!$B$2:$B$602,'Lookup Net Position'!$D$2:$D$602))</f>
        <v>Choose from drop-down --&gt;</v>
      </c>
      <c r="B43" s="185"/>
      <c r="C43" s="118"/>
      <c r="D43" s="125"/>
      <c r="E43" s="125"/>
      <c r="F43" s="125"/>
      <c r="G43" s="125"/>
      <c r="H43" s="195"/>
      <c r="I43" s="195"/>
      <c r="J43" s="220">
        <f t="shared" si="4"/>
        <v>0</v>
      </c>
    </row>
    <row r="44" spans="1:10" ht="15">
      <c r="A44" s="116" t="str">
        <f>IF(B44="", "Choose from drop-down --&gt;", _xlfn.XLOOKUP(B44,'Lookup Net Position'!$B$2:$B$602,'Lookup Net Position'!$D$2:$D$602))</f>
        <v>Choose from drop-down --&gt;</v>
      </c>
      <c r="B44" s="185"/>
      <c r="C44" s="118"/>
      <c r="D44" s="125"/>
      <c r="E44" s="125"/>
      <c r="F44" s="125"/>
      <c r="G44" s="125"/>
      <c r="H44" s="195"/>
      <c r="I44" s="195"/>
      <c r="J44" s="220">
        <f t="shared" si="4"/>
        <v>0</v>
      </c>
    </row>
    <row r="45" spans="1:10" ht="16">
      <c r="A45" s="116" t="s">
        <v>2521</v>
      </c>
      <c r="B45" s="192" t="s">
        <v>45</v>
      </c>
      <c r="C45" s="193">
        <f t="shared" ref="C45:I45" si="5">SUM(C35:C44)</f>
        <v>0</v>
      </c>
      <c r="D45" s="193">
        <f t="shared" si="5"/>
        <v>0</v>
      </c>
      <c r="E45" s="193">
        <f t="shared" si="5"/>
        <v>0</v>
      </c>
      <c r="F45" s="193">
        <f t="shared" si="5"/>
        <v>0</v>
      </c>
      <c r="G45" s="193">
        <f t="shared" si="5"/>
        <v>0</v>
      </c>
      <c r="H45" s="193">
        <f t="shared" si="5"/>
        <v>0</v>
      </c>
      <c r="I45" s="193">
        <f t="shared" si="5"/>
        <v>0</v>
      </c>
      <c r="J45" s="193">
        <f>SUM(C45:I45)</f>
        <v>0</v>
      </c>
    </row>
    <row r="46" spans="1:10" ht="15">
      <c r="A46" s="213"/>
      <c r="B46" s="214"/>
      <c r="C46" s="217"/>
      <c r="D46" s="217"/>
      <c r="E46" s="217"/>
      <c r="F46" s="217"/>
      <c r="G46" s="217"/>
      <c r="H46" s="217"/>
      <c r="I46" s="217"/>
      <c r="J46" s="217"/>
    </row>
    <row r="47" spans="1:10" ht="16">
      <c r="B47" s="149" t="s">
        <v>1094</v>
      </c>
      <c r="C47" s="219"/>
      <c r="D47" s="219"/>
      <c r="E47" s="219"/>
      <c r="F47" s="219"/>
      <c r="G47" s="219"/>
      <c r="H47" s="219"/>
      <c r="I47" s="219"/>
      <c r="J47" s="219"/>
    </row>
    <row r="48" spans="1:10" ht="15">
      <c r="A48" s="116" t="str">
        <f>IF(B48="", "Choose from drop-down --&gt;", _xlfn.XLOOKUP(B48,'Lookup Net Position'!$B$2:$B$616,'Lookup Net Position'!$D$2:$D$616))</f>
        <v>Choose from drop-down --&gt;</v>
      </c>
      <c r="B48" s="185"/>
      <c r="C48" s="118"/>
      <c r="D48" s="118"/>
      <c r="E48" s="118"/>
      <c r="F48" s="118"/>
      <c r="G48" s="118"/>
      <c r="H48" s="190"/>
      <c r="I48" s="190"/>
      <c r="J48" s="212">
        <f>SUM(C48:I48)</f>
        <v>0</v>
      </c>
    </row>
    <row r="49" spans="1:10" ht="15">
      <c r="A49" s="116" t="str">
        <f>IF(B49="", "Choose from drop-down --&gt;", _xlfn.XLOOKUP(B49,'Lookup Net Position'!$B$2:$B$616,'Lookup Net Position'!$D$2:$D$616))</f>
        <v>Choose from drop-down --&gt;</v>
      </c>
      <c r="B49" s="185"/>
      <c r="C49" s="125"/>
      <c r="D49" s="118"/>
      <c r="E49" s="118"/>
      <c r="F49" s="118"/>
      <c r="G49" s="118"/>
      <c r="H49" s="191"/>
      <c r="I49" s="191"/>
      <c r="J49" s="212">
        <f t="shared" ref="J49:J58" si="6">SUM(C49:I49)</f>
        <v>0</v>
      </c>
    </row>
    <row r="50" spans="1:10" ht="15">
      <c r="A50" s="116" t="str">
        <f>IF(B50="", "Choose from drop-down --&gt;", _xlfn.XLOOKUP(B50,'Lookup Net Position'!$B$2:$B$616,'Lookup Net Position'!$D$2:$D$616))</f>
        <v>Choose from drop-down --&gt;</v>
      </c>
      <c r="B50" s="185"/>
      <c r="C50" s="118"/>
      <c r="D50" s="125"/>
      <c r="E50" s="125"/>
      <c r="F50" s="125"/>
      <c r="G50" s="125"/>
      <c r="H50" s="176"/>
      <c r="I50" s="176"/>
      <c r="J50" s="212">
        <f t="shared" si="6"/>
        <v>0</v>
      </c>
    </row>
    <row r="51" spans="1:10" ht="15">
      <c r="A51" s="116" t="str">
        <f>IF(B51="", "Choose from drop-down --&gt;", _xlfn.XLOOKUP(B51,'Lookup Net Position'!$B$2:$B$616,'Lookup Net Position'!$D$2:$D$616))</f>
        <v>Choose from drop-down --&gt;</v>
      </c>
      <c r="B51" s="185"/>
      <c r="C51" s="118"/>
      <c r="D51" s="125"/>
      <c r="E51" s="125"/>
      <c r="F51" s="125"/>
      <c r="G51" s="125"/>
      <c r="H51" s="176"/>
      <c r="I51" s="176"/>
      <c r="J51" s="212">
        <f t="shared" si="6"/>
        <v>0</v>
      </c>
    </row>
    <row r="52" spans="1:10" ht="15">
      <c r="A52" s="116" t="str">
        <f>IF(B52="", "Choose from drop-down --&gt;", _xlfn.XLOOKUP(B52,'Lookup Net Position'!$B$2:$B$616,'Lookup Net Position'!$D$2:$D$616))</f>
        <v>Choose from drop-down --&gt;</v>
      </c>
      <c r="B52" s="185"/>
      <c r="C52" s="118"/>
      <c r="D52" s="125"/>
      <c r="E52" s="125"/>
      <c r="F52" s="125"/>
      <c r="G52" s="125"/>
      <c r="H52" s="176"/>
      <c r="I52" s="176"/>
      <c r="J52" s="212">
        <f t="shared" si="6"/>
        <v>0</v>
      </c>
    </row>
    <row r="53" spans="1:10" ht="15">
      <c r="A53" s="116" t="str">
        <f>IF(B53="", "Choose from drop-down --&gt;", _xlfn.XLOOKUP(B53,'Lookup Net Position'!$B$2:$B$616,'Lookup Net Position'!$D$2:$D$616))</f>
        <v>Choose from drop-down --&gt;</v>
      </c>
      <c r="B53" s="185"/>
      <c r="C53" s="118"/>
      <c r="D53" s="125"/>
      <c r="E53" s="125"/>
      <c r="F53" s="125"/>
      <c r="G53" s="125"/>
      <c r="H53" s="176"/>
      <c r="I53" s="176"/>
      <c r="J53" s="212">
        <f t="shared" si="6"/>
        <v>0</v>
      </c>
    </row>
    <row r="54" spans="1:10" ht="15">
      <c r="A54" s="116" t="str">
        <f>IF(B54="", "Choose from drop-down --&gt;", _xlfn.XLOOKUP(B54,'Lookup Net Position'!$B$2:$B$616,'Lookup Net Position'!$D$2:$D$616))</f>
        <v>Choose from drop-down --&gt;</v>
      </c>
      <c r="B54" s="185"/>
      <c r="C54" s="118"/>
      <c r="D54" s="125"/>
      <c r="E54" s="125"/>
      <c r="F54" s="125"/>
      <c r="G54" s="125"/>
      <c r="H54" s="176"/>
      <c r="I54" s="176"/>
      <c r="J54" s="212">
        <f t="shared" si="6"/>
        <v>0</v>
      </c>
    </row>
    <row r="55" spans="1:10" ht="15">
      <c r="A55" s="116" t="str">
        <f>IF(B55="", "Choose from drop-down --&gt;", _xlfn.XLOOKUP(B55,'Lookup Net Position'!$B$2:$B$616,'Lookup Net Position'!$D$2:$D$616))</f>
        <v>Choose from drop-down --&gt;</v>
      </c>
      <c r="B55" s="185"/>
      <c r="C55" s="118"/>
      <c r="D55" s="125"/>
      <c r="E55" s="125"/>
      <c r="F55" s="125"/>
      <c r="G55" s="125"/>
      <c r="H55" s="176"/>
      <c r="I55" s="176"/>
      <c r="J55" s="212">
        <f t="shared" si="6"/>
        <v>0</v>
      </c>
    </row>
    <row r="56" spans="1:10" ht="15">
      <c r="A56" s="116" t="str">
        <f>IF(B56="", "Choose from drop-down --&gt;", _xlfn.XLOOKUP(B56,'Lookup Net Position'!$B$2:$B$616,'Lookup Net Position'!$D$2:$D$616))</f>
        <v>Choose from drop-down --&gt;</v>
      </c>
      <c r="B56" s="185"/>
      <c r="C56" s="118"/>
      <c r="D56" s="125"/>
      <c r="E56" s="125"/>
      <c r="F56" s="125"/>
      <c r="G56" s="125"/>
      <c r="H56" s="176"/>
      <c r="I56" s="176"/>
      <c r="J56" s="212">
        <f t="shared" si="6"/>
        <v>0</v>
      </c>
    </row>
    <row r="57" spans="1:10" ht="15">
      <c r="A57" s="116" t="str">
        <f>IF(B57="", "Choose from drop-down --&gt;", _xlfn.XLOOKUP(B57,'Lookup Net Position'!$B$2:$B$616,'Lookup Net Position'!$D$2:$D$616))</f>
        <v>Choose from drop-down --&gt;</v>
      </c>
      <c r="B57" s="185"/>
      <c r="C57" s="118"/>
      <c r="D57" s="125"/>
      <c r="E57" s="125"/>
      <c r="F57" s="125"/>
      <c r="G57" s="125"/>
      <c r="H57" s="176"/>
      <c r="I57" s="176"/>
      <c r="J57" s="212">
        <f t="shared" si="6"/>
        <v>0</v>
      </c>
    </row>
    <row r="58" spans="1:10" ht="15">
      <c r="A58" s="116" t="str">
        <f>IF(B58="", "Choose from drop-down --&gt;", _xlfn.XLOOKUP(B58,'Lookup Net Position'!$B$2:$B$616,'Lookup Net Position'!$D$2:$D$616))</f>
        <v>Choose from drop-down --&gt;</v>
      </c>
      <c r="B58" s="185"/>
      <c r="C58" s="118"/>
      <c r="D58" s="125"/>
      <c r="E58" s="125"/>
      <c r="F58" s="125"/>
      <c r="G58" s="125"/>
      <c r="H58" s="176"/>
      <c r="I58" s="176"/>
      <c r="J58" s="212">
        <f t="shared" si="6"/>
        <v>0</v>
      </c>
    </row>
    <row r="59" spans="1:10" ht="16">
      <c r="A59" s="116" t="s">
        <v>1095</v>
      </c>
      <c r="B59" s="192" t="s">
        <v>2522</v>
      </c>
      <c r="C59" s="193">
        <f t="shared" ref="C59:H59" si="7">SUM(C48:C58)</f>
        <v>0</v>
      </c>
      <c r="D59" s="193">
        <f t="shared" si="7"/>
        <v>0</v>
      </c>
      <c r="E59" s="193">
        <f t="shared" si="7"/>
        <v>0</v>
      </c>
      <c r="F59" s="193">
        <f t="shared" si="7"/>
        <v>0</v>
      </c>
      <c r="G59" s="193">
        <f t="shared" si="7"/>
        <v>0</v>
      </c>
      <c r="H59" s="194">
        <f t="shared" si="7"/>
        <v>0</v>
      </c>
      <c r="I59" s="194">
        <f t="shared" ref="I59" si="8">SUM(I48:I58)</f>
        <v>0</v>
      </c>
      <c r="J59" s="194">
        <f>SUM(C59:I59)</f>
        <v>0</v>
      </c>
    </row>
    <row r="60" spans="1:10" ht="32">
      <c r="A60" s="126" t="s">
        <v>2523</v>
      </c>
      <c r="B60" s="196" t="s">
        <v>2524</v>
      </c>
      <c r="C60" s="121">
        <f>SUM(C59, C45, C32)</f>
        <v>0</v>
      </c>
      <c r="D60" s="121">
        <f t="shared" ref="D60:J60" si="9">SUM(D59, D45, D32)</f>
        <v>0</v>
      </c>
      <c r="E60" s="121">
        <f t="shared" si="9"/>
        <v>0</v>
      </c>
      <c r="F60" s="121">
        <f t="shared" si="9"/>
        <v>0</v>
      </c>
      <c r="G60" s="121">
        <f t="shared" si="9"/>
        <v>0</v>
      </c>
      <c r="H60" s="121">
        <f t="shared" si="9"/>
        <v>0</v>
      </c>
      <c r="I60" s="121">
        <f t="shared" si="9"/>
        <v>0</v>
      </c>
      <c r="J60" s="121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75" zoomScaleNormal="110" workbookViewId="0">
      <selection activeCell="I14" sqref="I14"/>
    </sheetView>
  </sheetViews>
  <sheetFormatPr baseColWidth="10" defaultRowHeight="13"/>
  <cols>
    <col min="1" max="1" width="31" style="133" customWidth="1"/>
    <col min="2" max="2" width="31.83203125" style="133" customWidth="1"/>
    <col min="3" max="16384" width="10.83203125" style="133"/>
  </cols>
  <sheetData>
    <row r="1" spans="1:2" ht="17">
      <c r="A1" s="87" t="s">
        <v>1072</v>
      </c>
      <c r="B1" s="173" t="str">
        <f>_xlfn.CONCAT('[1]Master Info'!C2, ", ", '[1]Master Info'!$C$3)</f>
        <v>City of Clayton, California</v>
      </c>
    </row>
    <row r="2" spans="1:2" ht="17">
      <c r="A2" s="92" t="s">
        <v>1098</v>
      </c>
      <c r="B2" s="134" t="s">
        <v>1078</v>
      </c>
    </row>
    <row r="3" spans="1:2" ht="65" customHeight="1">
      <c r="A3" s="92" t="s">
        <v>1073</v>
      </c>
      <c r="B3" s="134" t="s">
        <v>2511</v>
      </c>
    </row>
    <row r="4" spans="1:2" ht="17" thickBot="1">
      <c r="A4" s="94" t="s">
        <v>1074</v>
      </c>
      <c r="B4" s="174">
        <f>'[1]Master Info'!C4</f>
        <v>44742</v>
      </c>
    </row>
    <row r="6" spans="1:2" ht="16">
      <c r="A6" s="199" t="s">
        <v>2512</v>
      </c>
      <c r="B6" s="200">
        <f>'GovFund Balance Sheet'!J59</f>
        <v>0</v>
      </c>
    </row>
    <row r="7" spans="1:2" ht="15">
      <c r="A7" s="198"/>
      <c r="B7" s="198"/>
    </row>
    <row r="8" spans="1:2" ht="16">
      <c r="A8" s="175" t="s">
        <v>2513</v>
      </c>
      <c r="B8" s="175"/>
    </row>
    <row r="9" spans="1:2" ht="15">
      <c r="A9" s="176"/>
      <c r="B9" s="176"/>
    </row>
    <row r="10" spans="1:2" ht="15">
      <c r="A10" s="176"/>
      <c r="B10" s="176"/>
    </row>
    <row r="11" spans="1:2" ht="15">
      <c r="A11" s="176"/>
      <c r="B11" s="176"/>
    </row>
    <row r="12" spans="1:2" ht="15">
      <c r="A12" s="176"/>
      <c r="B12" s="176"/>
    </row>
    <row r="13" spans="1:2" ht="15">
      <c r="A13" s="176"/>
      <c r="B13" s="176"/>
    </row>
    <row r="14" spans="1:2" ht="32">
      <c r="A14" s="175" t="s">
        <v>2514</v>
      </c>
      <c r="B14" s="175"/>
    </row>
    <row r="15" spans="1:2" ht="15">
      <c r="A15" s="176"/>
      <c r="B15" s="176"/>
    </row>
    <row r="16" spans="1:2" ht="15">
      <c r="A16" s="176"/>
      <c r="B16" s="176"/>
    </row>
    <row r="17" spans="1:2" ht="15">
      <c r="A17" s="176"/>
      <c r="B17" s="176"/>
    </row>
    <row r="18" spans="1:2" ht="15">
      <c r="A18" s="176"/>
      <c r="B18" s="176"/>
    </row>
    <row r="19" spans="1:2" ht="15">
      <c r="A19" s="176"/>
      <c r="B19" s="176"/>
    </row>
    <row r="20" spans="1:2" ht="16">
      <c r="A20" s="175" t="s">
        <v>2515</v>
      </c>
      <c r="B20" s="175"/>
    </row>
    <row r="21" spans="1:2" ht="15">
      <c r="A21" s="176"/>
      <c r="B21" s="176"/>
    </row>
    <row r="22" spans="1:2" ht="15">
      <c r="A22" s="176"/>
      <c r="B22" s="176"/>
    </row>
    <row r="23" spans="1:2" ht="15">
      <c r="A23" s="176"/>
      <c r="B23" s="176"/>
    </row>
    <row r="24" spans="1:2" ht="15">
      <c r="A24" s="176"/>
      <c r="B24" s="176"/>
    </row>
    <row r="25" spans="1:2" ht="15">
      <c r="A25" s="176"/>
      <c r="B25" s="176"/>
    </row>
    <row r="26" spans="1:2" ht="32">
      <c r="A26" s="175" t="s">
        <v>2516</v>
      </c>
      <c r="B26" s="175"/>
    </row>
    <row r="27" spans="1:2" ht="15">
      <c r="A27" s="176"/>
      <c r="B27" s="176"/>
    </row>
    <row r="28" spans="1:2" ht="15">
      <c r="A28" s="176"/>
      <c r="B28" s="176"/>
    </row>
    <row r="29" spans="1:2" ht="15">
      <c r="A29" s="176"/>
      <c r="B29" s="176"/>
    </row>
    <row r="30" spans="1:2" ht="15">
      <c r="A30" s="176"/>
      <c r="B30" s="176"/>
    </row>
    <row r="31" spans="1:2" ht="15">
      <c r="A31" s="176"/>
      <c r="B31" s="177"/>
    </row>
    <row r="32" spans="1:2" ht="32">
      <c r="A32" s="202" t="s">
        <v>2517</v>
      </c>
      <c r="B32" s="201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090A-A3A8-5745-801D-C4B46E858924}">
  <sheetPr>
    <tabColor theme="6"/>
  </sheetPr>
  <dimension ref="A1:B26"/>
  <sheetViews>
    <sheetView zoomScale="75" zoomScaleNormal="110" workbookViewId="0">
      <selection activeCell="C37" sqref="C37"/>
    </sheetView>
  </sheetViews>
  <sheetFormatPr baseColWidth="10" defaultRowHeight="13"/>
  <cols>
    <col min="1" max="1" width="31" style="133" customWidth="1"/>
    <col min="2" max="2" width="31.83203125" style="133" customWidth="1"/>
    <col min="3" max="16384" width="10.83203125" style="133"/>
  </cols>
  <sheetData>
    <row r="1" spans="1:2" ht="17">
      <c r="A1" s="87" t="s">
        <v>1072</v>
      </c>
      <c r="B1" s="173" t="str">
        <f>_xlfn.CONCAT('[1]Master Info'!C2, ", ", '[1]Master Info'!$C$3)</f>
        <v>City of Clayton, California</v>
      </c>
    </row>
    <row r="2" spans="1:2" ht="17">
      <c r="A2" s="92" t="s">
        <v>1098</v>
      </c>
      <c r="B2" s="134" t="s">
        <v>1078</v>
      </c>
    </row>
    <row r="3" spans="1:2" ht="92" customHeight="1">
      <c r="A3" s="92" t="s">
        <v>1073</v>
      </c>
      <c r="B3" s="134" t="s">
        <v>2901</v>
      </c>
    </row>
    <row r="4" spans="1:2" ht="17" thickBot="1">
      <c r="A4" s="94" t="s">
        <v>1074</v>
      </c>
      <c r="B4" s="174" t="str">
        <f>_xlfn.CONCAT("For the year ended ", TEXT('Master Info'!C4, "mmmm dd, yyyy"))</f>
        <v>For the year ended June 30, 2022</v>
      </c>
    </row>
    <row r="6" spans="1:2" ht="32">
      <c r="A6" s="199" t="s">
        <v>2902</v>
      </c>
      <c r="B6" s="200">
        <f>'GovFund Balance Sheet'!J59</f>
        <v>0</v>
      </c>
    </row>
    <row r="7" spans="1:2" ht="15">
      <c r="A7" s="198"/>
      <c r="B7" s="198"/>
    </row>
    <row r="8" spans="1:2" ht="16">
      <c r="A8" s="175" t="s">
        <v>2897</v>
      </c>
      <c r="B8" s="175"/>
    </row>
    <row r="9" spans="1:2" ht="15">
      <c r="A9" s="176"/>
      <c r="B9" s="176"/>
    </row>
    <row r="10" spans="1:2" ht="15">
      <c r="A10" s="176"/>
      <c r="B10" s="176"/>
    </row>
    <row r="11" spans="1:2" ht="15">
      <c r="A11" s="176"/>
      <c r="B11" s="176"/>
    </row>
    <row r="12" spans="1:2" ht="15">
      <c r="A12" s="176"/>
      <c r="B12" s="176"/>
    </row>
    <row r="13" spans="1:2" ht="15">
      <c r="A13" s="176"/>
      <c r="B13" s="176"/>
    </row>
    <row r="14" spans="1:2" ht="16">
      <c r="A14" s="175" t="s">
        <v>2898</v>
      </c>
      <c r="B14" s="175"/>
    </row>
    <row r="15" spans="1:2" ht="15">
      <c r="A15" s="176"/>
      <c r="B15" s="176"/>
    </row>
    <row r="16" spans="1:2" ht="15">
      <c r="A16" s="176"/>
      <c r="B16" s="176"/>
    </row>
    <row r="17" spans="1:2" ht="15">
      <c r="A17" s="176"/>
      <c r="B17" s="176"/>
    </row>
    <row r="18" spans="1:2" ht="15">
      <c r="A18" s="176"/>
      <c r="B18" s="176"/>
    </row>
    <row r="19" spans="1:2" ht="15">
      <c r="A19" s="176"/>
      <c r="B19" s="176"/>
    </row>
    <row r="20" spans="1:2" ht="32">
      <c r="A20" s="175" t="s">
        <v>2899</v>
      </c>
      <c r="B20" s="175"/>
    </row>
    <row r="21" spans="1:2" ht="15">
      <c r="A21" s="176"/>
      <c r="B21" s="176"/>
    </row>
    <row r="22" spans="1:2" ht="15">
      <c r="A22" s="176"/>
      <c r="B22" s="176"/>
    </row>
    <row r="23" spans="1:2" ht="15">
      <c r="A23" s="176"/>
      <c r="B23" s="176"/>
    </row>
    <row r="24" spans="1:2" ht="15">
      <c r="A24" s="176"/>
      <c r="B24" s="176"/>
    </row>
    <row r="25" spans="1:2" ht="15">
      <c r="A25" s="176"/>
      <c r="B25" s="176"/>
    </row>
    <row r="26" spans="1:2" ht="48">
      <c r="A26" s="202" t="s">
        <v>2900</v>
      </c>
      <c r="B26" s="20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abSelected="1" zoomScale="88" zoomScaleNormal="110" workbookViewId="0">
      <selection activeCell="I76" sqref="I76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6">
      <c r="A1" s="33" t="s">
        <v>1072</v>
      </c>
      <c r="B1" s="79" t="s">
        <v>1292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1098</v>
      </c>
      <c r="B2" s="35" t="s">
        <v>1078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1073</v>
      </c>
      <c r="B3" s="49" t="s">
        <v>1079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1080</v>
      </c>
      <c r="D6" s="55" t="s">
        <v>1104</v>
      </c>
      <c r="E6" s="55" t="s">
        <v>1104</v>
      </c>
      <c r="F6" s="55" t="s">
        <v>1104</v>
      </c>
      <c r="G6" s="55" t="s">
        <v>1104</v>
      </c>
      <c r="H6" s="55" t="s">
        <v>1104</v>
      </c>
      <c r="I6" s="55" t="s">
        <v>1104</v>
      </c>
      <c r="J6" s="54"/>
    </row>
    <row r="7" spans="1:10" s="52" customFormat="1" ht="43">
      <c r="A7" s="84" t="s">
        <v>1</v>
      </c>
      <c r="B7" s="85"/>
      <c r="C7" s="50" t="s">
        <v>1080</v>
      </c>
      <c r="D7" s="83" t="s">
        <v>1105</v>
      </c>
      <c r="E7" s="83" t="s">
        <v>1105</v>
      </c>
      <c r="F7" s="83" t="s">
        <v>1105</v>
      </c>
      <c r="G7" s="83" t="s">
        <v>1105</v>
      </c>
      <c r="H7" s="83" t="s">
        <v>1105</v>
      </c>
      <c r="I7" s="83" t="s">
        <v>1105</v>
      </c>
      <c r="J7" s="86" t="s">
        <v>1355</v>
      </c>
    </row>
    <row r="8" spans="1:10" ht="15">
      <c r="A8" s="5"/>
      <c r="B8" s="11" t="s">
        <v>1081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GovFund Stmt Rev Exp Ch'!$B$2:$B$395,'Lookup GovFund Stmt Rev Exp Ch'!$C$2:$C$395))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GovFund Stmt Rev Exp Ch'!$B$2:$B$395,'Lookup GovFund Stmt Rev Exp Ch'!$C$2:$C$395))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GovFund Stmt Rev Exp Ch'!$B$2:$B$395,'Lookup GovFund Stmt Rev Exp Ch'!$C$2:$C$395))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GovFund Stmt Rev Exp Ch'!$B$2:$B$395,'Lookup GovFund Stmt Rev Exp Ch'!$C$2:$C$395))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GovFund Stmt Rev Exp Ch'!$B$2:$B$395,'Lookup GovFund Stmt Rev Exp Ch'!$C$2:$C$395))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GovFund Stmt Rev Exp Ch'!$B$2:$B$395,'Lookup GovFund Stmt Rev Exp Ch'!$C$2:$C$395))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GovFund Stmt Rev Exp Ch'!$B$2:$B$395,'Lookup GovFund Stmt Rev Exp Ch'!$C$2:$C$395))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GovFund Stmt Rev Exp Ch'!$B$2:$B$395,'Lookup GovFund Stmt Rev Exp Ch'!$C$2:$C$395))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GovFund Stmt Rev Exp Ch'!$B$2:$B$395,'Lookup GovFund Stmt Rev Exp Ch'!$C$2:$C$395))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GovFund Stmt Rev Exp Ch'!$B$2:$B$395,'Lookup GovFund Stmt Rev Exp Ch'!$C$2:$C$395))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GovFund Stmt Rev Exp Ch'!$B$2:$B$395,'Lookup GovFund Stmt Rev Exp Ch'!$C$2:$C$395))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GovFund Stmt Rev Exp Ch'!$B$2:$B$395,'Lookup GovFund Stmt Rev Exp Ch'!$C$2:$C$395))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GovFund Stmt Rev Exp Ch'!$B$2:$B$395,'Lookup GovFund Stmt Rev Exp Ch'!$C$2:$C$395))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GovFund Stmt Rev Exp Ch'!$B$2:$B$395,'Lookup GovFund Stmt Rev Exp Ch'!$C$2:$C$395))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1082</v>
      </c>
      <c r="B23" s="7" t="s">
        <v>1083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1084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GovFund Stmt Rev Exp Ch'!$B$2:$B$395,'Lookup GovFund Stmt Rev Exp Ch'!$C$2:$C$395))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GovFund Stmt Rev Exp Ch'!$B$2:$B$395,'Lookup GovFund Stmt Rev Exp Ch'!$C$2:$C$395))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GovFund Stmt Rev Exp Ch'!$B$2:$B$395,'Lookup GovFund Stmt Rev Exp Ch'!$C$2:$C$395))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GovFund Stmt Rev Exp Ch'!$B$2:$B$395,'Lookup GovFund Stmt Rev Exp Ch'!$C$2:$C$395))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GovFund Stmt Rev Exp Ch'!$B$2:$B$395,'Lookup GovFund Stmt Rev Exp Ch'!$C$2:$C$395))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GovFund Stmt Rev Exp Ch'!$B$2:$B$395,'Lookup GovFund Stmt Rev Exp Ch'!$C$2:$C$395))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GovFund Stmt Rev Exp Ch'!$B$2:$B$395,'Lookup GovFund Stmt Rev Exp Ch'!$C$2:$C$395))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GovFund Stmt Rev Exp Ch'!$B$2:$B$395,'Lookup GovFund Stmt Rev Exp Ch'!$C$2:$C$395))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GovFund Stmt Rev Exp Ch'!$B$2:$B$395,'Lookup GovFund Stmt Rev Exp Ch'!$C$2:$C$395))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1085</v>
      </c>
      <c r="B35" s="6" t="s">
        <v>1086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6" t="s">
        <v>1087</v>
      </c>
      <c r="B36" s="226" t="s">
        <v>1088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7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1089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GovFund Stmt Rev Exp Ch'!$B$2:$B$395,'Lookup GovFund Stmt Rev Exp Ch'!$C$2:$C$395))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GovFund Stmt Rev Exp Ch'!$B$2:$B$395,'Lookup GovFund Stmt Rev Exp Ch'!$C$2:$C$395))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GovFund Stmt Rev Exp Ch'!$B$2:$B$395,'Lookup GovFund Stmt Rev Exp Ch'!$C$2:$C$395))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GovFund Stmt Rev Exp Ch'!$B$2:$B$395,'Lookup GovFund Stmt Rev Exp Ch'!$C$2:$C$395))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GovFund Stmt Rev Exp Ch'!$B$2:$B$395,'Lookup GovFund Stmt Rev Exp Ch'!$C$2:$C$395))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GovFund Stmt Rev Exp Ch'!$B$2:$B$395,'Lookup GovFund Stmt Rev Exp Ch'!$C$2:$C$395))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GovFund Stmt Rev Exp Ch'!$B$2:$B$395,'Lookup GovFund Stmt Rev Exp Ch'!$C$2:$C$395))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GovFund Stmt Rev Exp Ch'!$B$2:$B$395,'Lookup GovFund Stmt Rev Exp Ch'!$C$2:$C$395))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GovFund Stmt Rev Exp Ch'!$B$2:$B$395,'Lookup GovFund Stmt Rev Exp Ch'!$C$2:$C$395))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GovFund Stmt Rev Exp Ch'!$B$2:$B$395,'Lookup GovFund Stmt Rev Exp Ch'!$C$2:$C$395))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GovFund Stmt Rev Exp Ch'!$B$2:$B$395,'Lookup GovFund Stmt Rev Exp Ch'!$C$2:$C$395))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GovFund Stmt Rev Exp Ch'!$B$2:$B$395,'Lookup GovFund Stmt Rev Exp Ch'!$C$2:$C$395))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GovFund Stmt Rev Exp Ch'!$B$2:$B$395,'Lookup GovFund Stmt Rev Exp Ch'!$C$2:$C$395))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GovFund Stmt Rev Exp Ch'!$B$2:$B$395,'Lookup GovFund Stmt Rev Exp Ch'!$C$2:$C$395))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GovFund Stmt Rev Exp Ch'!$B$2:$B$395,'Lookup GovFund Stmt Rev Exp Ch'!$C$2:$C$395))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1090</v>
      </c>
      <c r="B59" s="61" t="s">
        <v>1091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1092</v>
      </c>
      <c r="B60" s="8" t="s">
        <v>1093</v>
      </c>
      <c r="C60" s="22">
        <f>C59+C36</f>
        <v>0</v>
      </c>
      <c r="D60" s="22">
        <f t="shared" ref="D60:J60" ca="1" si="8">D64-D63</f>
        <v>0</v>
      </c>
      <c r="E60" s="22">
        <f t="shared" ca="1" si="8"/>
        <v>0</v>
      </c>
      <c r="F60" s="22">
        <f t="shared" ca="1" si="8"/>
        <v>0</v>
      </c>
      <c r="G60" s="22">
        <f t="shared" ca="1" si="8"/>
        <v>0</v>
      </c>
      <c r="H60" s="22">
        <f t="shared" ca="1" si="8"/>
        <v>0</v>
      </c>
      <c r="I60" s="22">
        <f t="shared" ca="1" si="8"/>
        <v>0</v>
      </c>
      <c r="J60" s="22">
        <f t="shared" ca="1" si="8"/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7"/>
      <c r="D63" s="18"/>
      <c r="E63" s="18"/>
      <c r="F63" s="18"/>
      <c r="G63" s="18"/>
      <c r="H63" s="18"/>
      <c r="I63" s="18"/>
      <c r="J63" s="51">
        <f t="shared" ref="J63:J69" si="9">SUM(C63:I63)</f>
        <v>0</v>
      </c>
    </row>
    <row r="64" spans="1:10" ht="15">
      <c r="A64" s="6" t="s">
        <v>1095</v>
      </c>
      <c r="B64" s="228" t="s">
        <v>1097</v>
      </c>
      <c r="C64" s="229">
        <f>C60+C63</f>
        <v>0</v>
      </c>
      <c r="D64" s="229">
        <f t="shared" ref="D64:I64" ca="1" si="10">D60+D63</f>
        <v>0</v>
      </c>
      <c r="E64" s="229">
        <f t="shared" ca="1" si="10"/>
        <v>0</v>
      </c>
      <c r="F64" s="229">
        <f t="shared" ca="1" si="10"/>
        <v>0</v>
      </c>
      <c r="G64" s="229">
        <f t="shared" ca="1" si="10"/>
        <v>0</v>
      </c>
      <c r="H64" s="229">
        <f t="shared" ca="1" si="10"/>
        <v>0</v>
      </c>
      <c r="I64" s="229">
        <f t="shared" ca="1" si="10"/>
        <v>0</v>
      </c>
      <c r="J64" s="51">
        <f t="shared" ca="1" si="9"/>
        <v>0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9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9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9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9"/>
        <v>0</v>
      </c>
    </row>
    <row r="69" spans="1:10" ht="15" hidden="1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9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D37:J63 C59:J60 J64 D65:J69 D71:J71">
    <cfRule type="expression" dxfId="31" priority="17" stopIfTrue="1">
      <formula>C$7=""</formula>
    </cfRule>
  </conditionalFormatting>
  <dataValidations count="4">
    <dataValidation type="list" allowBlank="1" showInputMessage="1" showErrorMessage="1" sqref="B54:B58" xr:uid="{25D64AF8-C7A3-8141-9C6A-2B0B8C26B31A}">
      <formula1>noncurrent_liabilities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544FF9-537B-8F47-BAD2-6BA555B7160B}">
          <x14:formula1>
            <xm:f>'Lookup GovFund Stmt Rev Exp Ch'!$B$2:$B$160</xm:f>
          </x14:formula1>
          <xm:sqref>B9:B22</xm:sqref>
        </x14:dataValidation>
        <x14:dataValidation type="list" allowBlank="1" showInputMessage="1" showErrorMessage="1" xr:uid="{D4D1AB10-08C4-B544-9EDE-7CF75EB31E07}">
          <x14:formula1>
            <xm:f>'Lookup GovFund Stmt Rev Exp Ch'!$B$172:$B$355</xm:f>
          </x14:formula1>
          <xm:sqref>B26:B34</xm:sqref>
        </x14:dataValidation>
        <x14:dataValidation type="list" allowBlank="1" showInputMessage="1" showErrorMessage="1" xr:uid="{C93DFAB6-EE30-6F40-B82C-3A9FB7CAB85D}">
          <x14:formula1>
            <xm:f>'Lookup GovFund Stmt Rev Exp Ch'!$B$161:$B$171</xm:f>
          </x14:formula1>
          <xm:sqref>B39:B53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93E4-E99B-404D-A52D-B8F2C31B2BF2}">
  <sheetPr>
    <tabColor theme="6"/>
  </sheetPr>
  <dimension ref="A1:E395"/>
  <sheetViews>
    <sheetView topLeftCell="A150" workbookViewId="0">
      <selection activeCell="H408" sqref="H408"/>
    </sheetView>
  </sheetViews>
  <sheetFormatPr baseColWidth="10" defaultRowHeight="13"/>
  <cols>
    <col min="1" max="1" width="38.33203125" customWidth="1"/>
    <col min="2" max="2" width="42.6640625" customWidth="1"/>
    <col min="3" max="3" width="61.33203125" customWidth="1"/>
    <col min="4" max="4" width="23.1640625" customWidth="1"/>
    <col min="5" max="5" width="27.6640625" customWidth="1"/>
  </cols>
  <sheetData>
    <row r="1" spans="1:5" s="131" customFormat="1">
      <c r="A1" s="130" t="s">
        <v>1737</v>
      </c>
      <c r="B1" s="130" t="s">
        <v>1738</v>
      </c>
      <c r="C1" s="130" t="s">
        <v>1739</v>
      </c>
      <c r="D1" s="130" t="s">
        <v>57</v>
      </c>
      <c r="E1" s="130"/>
    </row>
    <row r="2" spans="1:5">
      <c r="A2" s="230" t="s">
        <v>3074</v>
      </c>
      <c r="B2" s="230" t="s">
        <v>2903</v>
      </c>
      <c r="C2" s="231" t="str">
        <f>"acfr:"&amp;A2</f>
        <v>acfr:TaxesNationalForestReserveModifiedAccrual</v>
      </c>
      <c r="D2" s="2" t="str">
        <f>IF(RIGHT(A2, 8)="Abstract", "Abstract", "Revenues")</f>
        <v>Revenues</v>
      </c>
    </row>
    <row r="3" spans="1:5">
      <c r="A3" s="230" t="s">
        <v>3075</v>
      </c>
      <c r="B3" s="230" t="s">
        <v>2904</v>
      </c>
      <c r="C3" s="231" t="str">
        <f>"acfr:"&amp;A3</f>
        <v>acfr:RevenueFromCommercialFacilitiesTaxModifiedAccrual</v>
      </c>
      <c r="D3" s="2" t="str">
        <f>IF(RIGHT(A3, 8)="Abstract", "Abstract", "Revenues")</f>
        <v>Revenues</v>
      </c>
    </row>
    <row r="4" spans="1:5">
      <c r="A4" s="230" t="s">
        <v>3076</v>
      </c>
      <c r="B4" s="230" t="s">
        <v>2905</v>
      </c>
      <c r="C4" s="231" t="str">
        <f>"acfr:"&amp;A4</f>
        <v>acfr:RevenueFromTrailerTaxModifiedAccrual</v>
      </c>
      <c r="D4" s="2" t="str">
        <f>IF(RIGHT(A4, 8)="Abstract", "Abstract", "Revenues")</f>
        <v>Revenues</v>
      </c>
    </row>
    <row r="5" spans="1:5">
      <c r="A5" s="230" t="s">
        <v>3077</v>
      </c>
      <c r="B5" s="230" t="s">
        <v>2906</v>
      </c>
      <c r="C5" s="231" t="str">
        <f>"acfr:"&amp;A5</f>
        <v>acfr:RevenueFromAccomodationsTaxModifiedAccrual</v>
      </c>
      <c r="D5" s="2" t="str">
        <f>IF(RIGHT(A5, 8)="Abstract", "Abstract", "Revenues")</f>
        <v>Revenues</v>
      </c>
    </row>
    <row r="6" spans="1:5">
      <c r="A6" s="230" t="s">
        <v>3078</v>
      </c>
      <c r="B6" s="230" t="s">
        <v>2907</v>
      </c>
      <c r="C6" s="231" t="str">
        <f>"acfr:"&amp;A6</f>
        <v>acfr:RevenueFromParkingOccupancyTaxModifiedAccrual</v>
      </c>
      <c r="D6" s="2" t="str">
        <f>IF(RIGHT(A6, 8)="Abstract", "Abstract", "Revenues")</f>
        <v>Revenues</v>
      </c>
    </row>
    <row r="7" spans="1:5">
      <c r="A7" s="230" t="s">
        <v>3079</v>
      </c>
      <c r="B7" s="230" t="s">
        <v>2908</v>
      </c>
      <c r="C7" s="231" t="str">
        <f>"acfr:"&amp;A7</f>
        <v>acfr:RevenueFromMealsTaxModifiedAccrual</v>
      </c>
      <c r="D7" s="2" t="str">
        <f>IF(RIGHT(A7, 8)="Abstract", "Abstract", "Revenues")</f>
        <v>Revenues</v>
      </c>
    </row>
    <row r="8" spans="1:5">
      <c r="A8" s="230" t="s">
        <v>3080</v>
      </c>
      <c r="B8" s="230" t="s">
        <v>2909</v>
      </c>
      <c r="C8" s="231" t="str">
        <f>"acfr:"&amp;A8</f>
        <v>acfr:RevenueFromIndustrialFacilitiesTaxModifiedAccrual</v>
      </c>
      <c r="D8" s="2" t="str">
        <f>IF(RIGHT(A8, 8)="Abstract", "Abstract", "Revenues")</f>
        <v>Revenues</v>
      </c>
    </row>
    <row r="9" spans="1:5">
      <c r="A9" s="230" t="s">
        <v>3081</v>
      </c>
      <c r="B9" s="230" t="s">
        <v>2910</v>
      </c>
      <c r="C9" s="231" t="str">
        <f>"acfr:"&amp;A9</f>
        <v>acfr:RevenueFromIncomeTaxModifiedAccrual</v>
      </c>
      <c r="D9" s="2" t="str">
        <f>IF(RIGHT(A9, 8)="Abstract", "Abstract", "Revenues")</f>
        <v>Revenues</v>
      </c>
    </row>
    <row r="10" spans="1:5">
      <c r="A10" s="230" t="s">
        <v>3082</v>
      </c>
      <c r="B10" s="230" t="s">
        <v>2911</v>
      </c>
      <c r="C10" s="231" t="str">
        <f>"acfr:"&amp;A10</f>
        <v>acfr:RevenueFromPropertyTaxModifiedAccrual</v>
      </c>
      <c r="D10" s="2" t="str">
        <f>IF(RIGHT(A10, 8)="Abstract", "Abstract", "Revenues")</f>
        <v>Revenues</v>
      </c>
    </row>
    <row r="11" spans="1:5">
      <c r="A11" s="230" t="s">
        <v>3083</v>
      </c>
      <c r="B11" s="230" t="s">
        <v>2912</v>
      </c>
      <c r="C11" s="231" t="str">
        <f>"acfr:"&amp;A11</f>
        <v>acfr:RevenueFromCurrentPropertyTaxesExtraOrSpecialVotedModifiedAccrual</v>
      </c>
      <c r="D11" s="2" t="str">
        <f>IF(RIGHT(A11, 8)="Abstract", "Abstract", "Revenues")</f>
        <v>Revenues</v>
      </c>
    </row>
    <row r="12" spans="1:5">
      <c r="A12" s="230" t="s">
        <v>3084</v>
      </c>
      <c r="B12" s="230" t="s">
        <v>2913</v>
      </c>
      <c r="C12" s="231" t="str">
        <f>"acfr:"&amp;A12</f>
        <v>acfr:RevenueFromCurrentPersonalPropertyTaxModifiedAccrual</v>
      </c>
      <c r="D12" s="2" t="str">
        <f>IF(RIGHT(A12, 8)="Abstract", "Abstract", "Revenues")</f>
        <v>Revenues</v>
      </c>
    </row>
    <row r="13" spans="1:5">
      <c r="A13" s="230" t="s">
        <v>3085</v>
      </c>
      <c r="B13" s="230" t="s">
        <v>2914</v>
      </c>
      <c r="C13" s="231" t="str">
        <f>"acfr:"&amp;A13</f>
        <v>acfr:RevenueFromDelinquentPersonalPropertyTaxModifiedAccrual</v>
      </c>
      <c r="D13" s="2" t="str">
        <f>IF(RIGHT(A13, 8)="Abstract", "Abstract", "Revenues")</f>
        <v>Revenues</v>
      </c>
    </row>
    <row r="14" spans="1:5">
      <c r="A14" s="230" t="s">
        <v>3086</v>
      </c>
      <c r="B14" s="230" t="s">
        <v>2915</v>
      </c>
      <c r="C14" s="231" t="str">
        <f>"acfr:"&amp;A14</f>
        <v>acfr:RevenueFromDelinquentRealPropertyTaxModifiedAccrual</v>
      </c>
      <c r="D14" s="2" t="str">
        <f>IF(RIGHT(A14, 8)="Abstract", "Abstract", "Revenues")</f>
        <v>Revenues</v>
      </c>
    </row>
    <row r="15" spans="1:5">
      <c r="A15" s="230" t="s">
        <v>3087</v>
      </c>
      <c r="B15" s="230" t="s">
        <v>2916</v>
      </c>
      <c r="C15" s="231" t="str">
        <f>"acfr:"&amp;A15</f>
        <v>acfr:RevenueFromSalesTaxModifiedAccrual</v>
      </c>
      <c r="D15" s="2" t="str">
        <f>IF(RIGHT(A15, 8)="Abstract", "Abstract", "Revenues")</f>
        <v>Revenues</v>
      </c>
    </row>
    <row r="16" spans="1:5">
      <c r="A16" s="230" t="s">
        <v>3088</v>
      </c>
      <c r="B16" s="230" t="s">
        <v>2917</v>
      </c>
      <c r="C16" s="231" t="str">
        <f>"acfr:"&amp;A16</f>
        <v>acfr:RevenueFromCityUtilityUsersTaxModifiedAccrual</v>
      </c>
      <c r="D16" s="2" t="str">
        <f>IF(RIGHT(A16, 8)="Abstract", "Abstract", "Revenues")</f>
        <v>Revenues</v>
      </c>
    </row>
    <row r="17" spans="1:4">
      <c r="A17" s="230" t="s">
        <v>3089</v>
      </c>
      <c r="B17" s="230" t="s">
        <v>2918</v>
      </c>
      <c r="C17" s="231" t="str">
        <f>"acfr:"&amp;A17</f>
        <v>acfr:RevenueFromSalesAndUseTaxModifiedAccrual</v>
      </c>
      <c r="D17" s="2" t="str">
        <f>IF(RIGHT(A17, 8)="Abstract", "Abstract", "Revenues")</f>
        <v>Revenues</v>
      </c>
    </row>
    <row r="18" spans="1:4">
      <c r="A18" s="230" t="s">
        <v>3090</v>
      </c>
      <c r="B18" s="230" t="s">
        <v>2919</v>
      </c>
      <c r="C18" s="231" t="str">
        <f>"acfr:"&amp;A18</f>
        <v>acfr:RevenueFromBusinessLicenseTaxModifiedAccrual</v>
      </c>
      <c r="D18" s="2" t="str">
        <f>IF(RIGHT(A18, 8)="Abstract", "Abstract", "Revenues")</f>
        <v>Revenues</v>
      </c>
    </row>
    <row r="19" spans="1:4">
      <c r="A19" s="230" t="s">
        <v>3091</v>
      </c>
      <c r="B19" s="230" t="s">
        <v>2920</v>
      </c>
      <c r="C19" s="231" t="str">
        <f>"acfr:"&amp;A19</f>
        <v>acfr:RevenueFromPropertyTransferTaxModifiedAccrual</v>
      </c>
      <c r="D19" s="2" t="str">
        <f>IF(RIGHT(A19, 8)="Abstract", "Abstract", "Revenues")</f>
        <v>Revenues</v>
      </c>
    </row>
    <row r="20" spans="1:4">
      <c r="A20" s="230" t="s">
        <v>3092</v>
      </c>
      <c r="B20" s="230" t="s">
        <v>2921</v>
      </c>
      <c r="C20" s="231" t="str">
        <f>"acfr:"&amp;A20</f>
        <v>acfr:RevenueFromDocumentsTransferTaxModifiedAccrual</v>
      </c>
      <c r="D20" s="2" t="str">
        <f>IF(RIGHT(A20, 8)="Abstract", "Abstract", "Revenues")</f>
        <v>Revenues</v>
      </c>
    </row>
    <row r="21" spans="1:4">
      <c r="A21" s="230" t="s">
        <v>3093</v>
      </c>
      <c r="B21" s="230" t="s">
        <v>2922</v>
      </c>
      <c r="C21" s="231" t="str">
        <f>"acfr:"&amp;A21</f>
        <v>acfr:RevenueFromTransferStampsTaxModifiedAccrual</v>
      </c>
      <c r="D21" s="2" t="str">
        <f>IF(RIGHT(A21, 8)="Abstract", "Abstract", "Revenues")</f>
        <v>Revenues</v>
      </c>
    </row>
    <row r="22" spans="1:4">
      <c r="A22" s="230" t="s">
        <v>3094</v>
      </c>
      <c r="B22" s="230" t="s">
        <v>2923</v>
      </c>
      <c r="C22" s="231" t="str">
        <f>"acfr:"&amp;A22</f>
        <v>acfr:RevenueFromVehiclesTaxModifiedAccrual</v>
      </c>
      <c r="D22" s="2" t="str">
        <f>IF(RIGHT(A22, 8)="Abstract", "Abstract", "Revenues")</f>
        <v>Revenues</v>
      </c>
    </row>
    <row r="23" spans="1:4">
      <c r="A23" s="230" t="s">
        <v>3095</v>
      </c>
      <c r="B23" s="230" t="s">
        <v>2924</v>
      </c>
      <c r="C23" s="231" t="str">
        <f>"acfr:"&amp;A23</f>
        <v>acfr:RevenueFromMarijuanaTaxModifiedAccrual</v>
      </c>
      <c r="D23" s="2" t="str">
        <f>IF(RIGHT(A23, 8)="Abstract", "Abstract", "Revenues")</f>
        <v>Revenues</v>
      </c>
    </row>
    <row r="24" spans="1:4">
      <c r="A24" s="230" t="s">
        <v>3096</v>
      </c>
      <c r="B24" s="230" t="s">
        <v>2925</v>
      </c>
      <c r="C24" s="231" t="str">
        <f>"acfr:"&amp;A24</f>
        <v>acfr:RevenueFromOtherTaxesModifiedAccrual</v>
      </c>
      <c r="D24" s="2" t="str">
        <f>IF(RIGHT(A24, 8)="Abstract", "Abstract", "Revenues")</f>
        <v>Revenues</v>
      </c>
    </row>
    <row r="25" spans="1:4">
      <c r="A25" s="230" t="s">
        <v>3097</v>
      </c>
      <c r="B25" s="230" t="s">
        <v>2926</v>
      </c>
      <c r="C25" s="231" t="str">
        <f>"acfr:"&amp;A25</f>
        <v>acfr:RevenueFromTaxesModifiedAccrual</v>
      </c>
      <c r="D25" s="2" t="str">
        <f>IF(RIGHT(A25, 8)="Abstract", "Abstract", "Revenues")</f>
        <v>Revenues</v>
      </c>
    </row>
    <row r="26" spans="1:4">
      <c r="A26" s="230" t="s">
        <v>3098</v>
      </c>
      <c r="B26" s="230" t="s">
        <v>2927</v>
      </c>
      <c r="C26" s="231" t="str">
        <f>"acfr:"&amp;A26</f>
        <v>acfr:AllowanceForChargebacksModifiedAccrual</v>
      </c>
      <c r="D26" s="2" t="str">
        <f>IF(RIGHT(A26, 8)="Abstract", "Abstract", "Revenues")</f>
        <v>Revenues</v>
      </c>
    </row>
    <row r="27" spans="1:4">
      <c r="A27" s="230" t="s">
        <v>3099</v>
      </c>
      <c r="B27" s="230" t="s">
        <v>2928</v>
      </c>
      <c r="C27" s="231" t="str">
        <f>"acfr:"&amp;A27</f>
        <v>acfr:AllowanceForRefundsModifiedAccrual</v>
      </c>
      <c r="D27" s="2" t="str">
        <f>IF(RIGHT(A27, 8)="Abstract", "Abstract", "Revenues")</f>
        <v>Revenues</v>
      </c>
    </row>
    <row r="28" spans="1:4">
      <c r="A28" s="230" t="s">
        <v>3101</v>
      </c>
      <c r="B28" s="230" t="s">
        <v>2930</v>
      </c>
      <c r="C28" s="231" t="str">
        <f>"acfr:"&amp;A28</f>
        <v>acfr:TaxCollectionFeesModifiedAccrual</v>
      </c>
      <c r="D28" s="2" t="str">
        <f>IF(RIGHT(A28, 8)="Abstract", "Abstract", "Revenues")</f>
        <v>Revenues</v>
      </c>
    </row>
    <row r="29" spans="1:4">
      <c r="A29" s="230" t="s">
        <v>3102</v>
      </c>
      <c r="B29" s="230" t="s">
        <v>2931</v>
      </c>
      <c r="C29" s="231" t="str">
        <f>"acfr:"&amp;A29</f>
        <v>acfr:RevenueFromCommunityWideSpecialAssessmentsModifiedAccrual</v>
      </c>
      <c r="D29" s="2" t="str">
        <f>IF(RIGHT(A29, 8)="Abstract", "Abstract", "Revenues")</f>
        <v>Revenues</v>
      </c>
    </row>
    <row r="30" spans="1:4">
      <c r="A30" s="230" t="s">
        <v>3103</v>
      </c>
      <c r="B30" s="230" t="s">
        <v>2932</v>
      </c>
      <c r="C30" s="231" t="str">
        <f>"acfr:"&amp;A30</f>
        <v>acfr:RedemptionsAndReconveyanceModifiedAccrual</v>
      </c>
      <c r="D30" s="2" t="str">
        <f>IF(RIGHT(A30, 8)="Abstract", "Abstract", "Revenues")</f>
        <v>Revenues</v>
      </c>
    </row>
    <row r="31" spans="1:4">
      <c r="A31" s="230" t="s">
        <v>3104</v>
      </c>
      <c r="B31" s="230" t="s">
        <v>2933</v>
      </c>
      <c r="C31" s="231" t="str">
        <f>"acfr:"&amp;A31</f>
        <v>acfr:RevenueFromCountyExpenseOfSaleModifiedAccrual</v>
      </c>
      <c r="D31" s="2" t="str">
        <f>IF(RIGHT(A31, 8)="Abstract", "Abstract", "Revenues")</f>
        <v>Revenues</v>
      </c>
    </row>
    <row r="32" spans="1:4">
      <c r="A32" s="230" t="s">
        <v>3105</v>
      </c>
      <c r="B32" s="230" t="s">
        <v>2934</v>
      </c>
      <c r="C32" s="231" t="str">
        <f>"acfr:"&amp;A32</f>
        <v>acfr:CommercialForestReserveModifiedAccrual</v>
      </c>
      <c r="D32" s="2" t="str">
        <f>IF(RIGHT(A32, 8)="Abstract", "Abstract", "Revenues")</f>
        <v>Revenues</v>
      </c>
    </row>
    <row r="33" spans="1:4">
      <c r="A33" s="230" t="s">
        <v>3106</v>
      </c>
      <c r="B33" s="230" t="s">
        <v>2935</v>
      </c>
      <c r="C33" s="231" t="str">
        <f>"acfr:"&amp;A33</f>
        <v>acfr:SubMarginalLandActModifiedAccrual</v>
      </c>
      <c r="D33" s="2" t="str">
        <f>IF(RIGHT(A33, 8)="Abstract", "Abstract", "Revenues")</f>
        <v>Revenues</v>
      </c>
    </row>
    <row r="34" spans="1:4">
      <c r="A34" s="230" t="s">
        <v>3107</v>
      </c>
      <c r="B34" s="230" t="s">
        <v>2936</v>
      </c>
      <c r="C34" s="231" t="str">
        <f>"acfr:"&amp;A34</f>
        <v>acfr:RevenueFromTaxRevertedPropertyModifiedAccrual</v>
      </c>
      <c r="D34" s="2" t="str">
        <f>IF(RIGHT(A34, 8)="Abstract", "Abstract", "Revenues")</f>
        <v>Revenues</v>
      </c>
    </row>
    <row r="35" spans="1:4">
      <c r="A35" s="230" t="s">
        <v>3108</v>
      </c>
      <c r="B35" s="230" t="s">
        <v>2937</v>
      </c>
      <c r="C35" s="231" t="str">
        <f>"acfr:"&amp;A35</f>
        <v>acfr:PaymentInLieuOfTaxesModifiedAccrual</v>
      </c>
      <c r="D35" s="2" t="str">
        <f>IF(RIGHT(A35, 8)="Abstract", "Abstract", "Revenues")</f>
        <v>Revenues</v>
      </c>
    </row>
    <row r="36" spans="1:4">
      <c r="A36" s="230" t="s">
        <v>3109</v>
      </c>
      <c r="B36" s="230" t="s">
        <v>2938</v>
      </c>
      <c r="C36" s="231" t="str">
        <f>"acfr:"&amp;A36</f>
        <v>acfr:PropertyTaxAdministrationFeesModifiedAccrual</v>
      </c>
      <c r="D36" s="2" t="str">
        <f>IF(RIGHT(A36, 8)="Abstract", "Abstract", "Revenues")</f>
        <v>Revenues</v>
      </c>
    </row>
    <row r="37" spans="1:4">
      <c r="A37" s="230" t="s">
        <v>3110</v>
      </c>
      <c r="B37" s="230" t="s">
        <v>2939</v>
      </c>
      <c r="C37" s="231" t="str">
        <f>"acfr:"&amp;A37</f>
        <v>acfr:TaxRevenuesAndTaxRelatedRevenuesModifiedAccrual</v>
      </c>
      <c r="D37" s="2" t="str">
        <f>IF(RIGHT(A37, 8)="Abstract", "Abstract", "Revenues")</f>
        <v>Revenues</v>
      </c>
    </row>
    <row r="38" spans="1:4">
      <c r="A38" s="230" t="s">
        <v>3112</v>
      </c>
      <c r="B38" s="230" t="s">
        <v>2941</v>
      </c>
      <c r="C38" s="231" t="str">
        <f>"acfr:"&amp;A38</f>
        <v>acfr:RevenueFromInterestAndPenaltiesOnSpecialAssessmentsModifiedAccrual</v>
      </c>
      <c r="D38" s="2" t="str">
        <f>IF(RIGHT(A38, 8)="Abstract", "Abstract", "Revenues")</f>
        <v>Revenues</v>
      </c>
    </row>
    <row r="39" spans="1:4">
      <c r="A39" s="230" t="s">
        <v>3113</v>
      </c>
      <c r="B39" s="230" t="s">
        <v>2942</v>
      </c>
      <c r="C39" s="231" t="str">
        <f>"acfr:"&amp;A39</f>
        <v>acfr:RevenueFromSpecialAssessmentsModifiedAccrual</v>
      </c>
      <c r="D39" s="2" t="str">
        <f>IF(RIGHT(A39, 8)="Abstract", "Abstract", "Revenues")</f>
        <v>Revenues</v>
      </c>
    </row>
    <row r="40" spans="1:4">
      <c r="A40" s="230" t="s">
        <v>3114</v>
      </c>
      <c r="B40" s="230" t="s">
        <v>2943</v>
      </c>
      <c r="C40" s="231" t="str">
        <f>"acfr:"&amp;A40</f>
        <v>acfr:RevenueFromBusinessLicensesAndPermitsModifiedAccrual</v>
      </c>
      <c r="D40" s="2" t="str">
        <f>IF(RIGHT(A40, 8)="Abstract", "Abstract", "Revenues")</f>
        <v>Revenues</v>
      </c>
    </row>
    <row r="41" spans="1:4">
      <c r="A41" s="230" t="s">
        <v>3115</v>
      </c>
      <c r="B41" s="230" t="s">
        <v>2944</v>
      </c>
      <c r="C41" s="231" t="str">
        <f>"acfr:"&amp;A41</f>
        <v>acfr:RevenueFromNonBusinessLicensesAndPermitsModifiedAccrual</v>
      </c>
      <c r="D41" s="2" t="str">
        <f>IF(RIGHT(A41, 8)="Abstract", "Abstract", "Revenues")</f>
        <v>Revenues</v>
      </c>
    </row>
    <row r="42" spans="1:4">
      <c r="A42" s="230" t="s">
        <v>3116</v>
      </c>
      <c r="B42" s="230" t="s">
        <v>2945</v>
      </c>
      <c r="C42" s="231" t="str">
        <f>"acfr:"&amp;A42</f>
        <v>acfr:RevenueFromCableFranchiseFeesModifiedAccrual</v>
      </c>
      <c r="D42" s="2" t="str">
        <f>IF(RIGHT(A42, 8)="Abstract", "Abstract", "Revenues")</f>
        <v>Revenues</v>
      </c>
    </row>
    <row r="43" spans="1:4">
      <c r="A43" s="230" t="s">
        <v>3117</v>
      </c>
      <c r="B43" s="230" t="s">
        <v>2946</v>
      </c>
      <c r="C43" s="231" t="str">
        <f>"acfr:"&amp;A43</f>
        <v>acfr:RevenueFromLicensesAndPermitsAndFranchiseFeesModifiedAccrual</v>
      </c>
      <c r="D43" s="2" t="str">
        <f>IF(RIGHT(A43, 8)="Abstract", "Abstract", "Revenues")</f>
        <v>Revenues</v>
      </c>
    </row>
    <row r="44" spans="1:4">
      <c r="A44" s="230" t="s">
        <v>3118</v>
      </c>
      <c r="B44" s="230" t="s">
        <v>2947</v>
      </c>
      <c r="C44" s="231" t="str">
        <f>"acfr:"&amp;A44</f>
        <v>acfr:FederalAidGrantsAndContributionsGeneralGovernmentModifiedAccrual</v>
      </c>
      <c r="D44" s="2" t="str">
        <f>IF(RIGHT(A44, 8)="Abstract", "Abstract", "Revenues")</f>
        <v>Revenues</v>
      </c>
    </row>
    <row r="45" spans="1:4">
      <c r="A45" s="230" t="s">
        <v>3119</v>
      </c>
      <c r="B45" s="230" t="s">
        <v>2948</v>
      </c>
      <c r="C45" s="231" t="str">
        <f>"acfr:"&amp;A45</f>
        <v>acfr:FederalAidGrantsAndContributionsPublicSafetyModifiedAccrual</v>
      </c>
      <c r="D45" s="2" t="str">
        <f>IF(RIGHT(A45, 8)="Abstract", "Abstract", "Revenues")</f>
        <v>Revenues</v>
      </c>
    </row>
    <row r="46" spans="1:4">
      <c r="A46" s="230" t="s">
        <v>3120</v>
      </c>
      <c r="B46" s="230" t="s">
        <v>2949</v>
      </c>
      <c r="C46" s="231" t="str">
        <f>"acfr:"&amp;A46</f>
        <v>acfr:FederalAidGrantsAndContributionsSanitationModifiedAccrual</v>
      </c>
      <c r="D46" s="2" t="str">
        <f>IF(RIGHT(A46, 8)="Abstract", "Abstract", "Revenues")</f>
        <v>Revenues</v>
      </c>
    </row>
    <row r="47" spans="1:4">
      <c r="A47" s="230" t="s">
        <v>3121</v>
      </c>
      <c r="B47" s="230" t="s">
        <v>2950</v>
      </c>
      <c r="C47" s="231" t="str">
        <f>"acfr:"&amp;A47</f>
        <v>acfr:FederalAidGrantsAndContributionsHealthAndHospitalModifiedAccrual</v>
      </c>
      <c r="D47" s="2" t="str">
        <f>IF(RIGHT(A47, 8)="Abstract", "Abstract", "Revenues")</f>
        <v>Revenues</v>
      </c>
    </row>
    <row r="48" spans="1:4">
      <c r="A48" s="230" t="s">
        <v>3122</v>
      </c>
      <c r="B48" s="230" t="s">
        <v>2951</v>
      </c>
      <c r="C48" s="231" t="str">
        <f>"acfr:"&amp;A48</f>
        <v>acfr:FederalAidGrantsAndContributionsWelfareModifiedAccrual</v>
      </c>
      <c r="D48" s="2" t="str">
        <f>IF(RIGHT(A48, 8)="Abstract", "Abstract", "Revenues")</f>
        <v>Revenues</v>
      </c>
    </row>
    <row r="49" spans="1:4">
      <c r="A49" s="230" t="s">
        <v>3123</v>
      </c>
      <c r="B49" s="230" t="s">
        <v>2952</v>
      </c>
      <c r="C49" s="231" t="str">
        <f>"acfr:"&amp;A49</f>
        <v>acfr:FederalAidGrantsAndContributionsCultureAndRecreationModifiedAccrual</v>
      </c>
      <c r="D49" s="2" t="str">
        <f>IF(RIGHT(A49, 8)="Abstract", "Abstract", "Revenues")</f>
        <v>Revenues</v>
      </c>
    </row>
    <row r="50" spans="1:4">
      <c r="A50" s="230" t="s">
        <v>3124</v>
      </c>
      <c r="B50" s="230" t="s">
        <v>2953</v>
      </c>
      <c r="C50" s="231" t="str">
        <f>"acfr:"&amp;A50</f>
        <v>acfr:FederalAidGrantsAndContributionsCDBGModifiedAccrual</v>
      </c>
      <c r="D50" s="2" t="str">
        <f>IF(RIGHT(A50, 8)="Abstract", "Abstract", "Revenues")</f>
        <v>Revenues</v>
      </c>
    </row>
    <row r="51" spans="1:4">
      <c r="A51" s="230" t="s">
        <v>3125</v>
      </c>
      <c r="B51" s="230" t="s">
        <v>2954</v>
      </c>
      <c r="C51" s="231" t="str">
        <f>"acfr:"&amp;A51</f>
        <v>acfr:FederalCapitalGrantsModifiedAccrual</v>
      </c>
      <c r="D51" s="2" t="str">
        <f>IF(RIGHT(A51, 8)="Abstract", "Abstract", "Revenues")</f>
        <v>Revenues</v>
      </c>
    </row>
    <row r="52" spans="1:4">
      <c r="A52" s="230" t="s">
        <v>3126</v>
      </c>
      <c r="B52" s="230" t="s">
        <v>2955</v>
      </c>
      <c r="C52" s="231" t="str">
        <f>"acfr:"&amp;A52</f>
        <v>acfr:GrantsContributionsAndDonationsFromFederalGovernmentalEntitiesModifiedAccrual</v>
      </c>
      <c r="D52" s="2" t="str">
        <f>IF(RIGHT(A52, 8)="Abstract", "Abstract", "Revenues")</f>
        <v>Revenues</v>
      </c>
    </row>
    <row r="53" spans="1:4">
      <c r="A53" s="230" t="s">
        <v>3127</v>
      </c>
      <c r="B53" s="230" t="s">
        <v>2956</v>
      </c>
      <c r="C53" s="231" t="str">
        <f>"acfr:"&amp;A53</f>
        <v>acfr:IntergovernmentalRevenueFromStatePublicSafetyModifiedAccrual</v>
      </c>
      <c r="D53" s="2" t="str">
        <f>IF(RIGHT(A53, 8)="Abstract", "Abstract", "Revenues")</f>
        <v>Revenues</v>
      </c>
    </row>
    <row r="54" spans="1:4">
      <c r="A54" s="230" t="s">
        <v>3128</v>
      </c>
      <c r="B54" s="230" t="s">
        <v>2957</v>
      </c>
      <c r="C54" s="231" t="str">
        <f>"acfr:"&amp;A54</f>
        <v>acfr:IntergovernmentalRevenueFromStateDrunkDrivingCaseFlowAssistanceModifiedAccrual</v>
      </c>
      <c r="D54" s="2" t="str">
        <f>IF(RIGHT(A54, 8)="Abstract", "Abstract", "Revenues")</f>
        <v>Revenues</v>
      </c>
    </row>
    <row r="55" spans="1:4">
      <c r="A55" s="230" t="s">
        <v>3129</v>
      </c>
      <c r="B55" s="230" t="s">
        <v>2958</v>
      </c>
      <c r="C55" s="231" t="str">
        <f>"acfr:"&amp;A55</f>
        <v>acfr:IntergovernmentalRevenueFromStateDrugCaseInformationManagementModifiedAccrual</v>
      </c>
      <c r="D55" s="2" t="str">
        <f>IF(RIGHT(A55, 8)="Abstract", "Abstract", "Revenues")</f>
        <v>Revenues</v>
      </c>
    </row>
    <row r="56" spans="1:4">
      <c r="A56" s="230" t="s">
        <v>3130</v>
      </c>
      <c r="B56" s="230" t="s">
        <v>2959</v>
      </c>
      <c r="C56" s="231" t="str">
        <f>"acfr:"&amp;A56</f>
        <v>acfr:IntergovernmentalRevenueFromStateStreetsAndHighwaysModifiedAccrual</v>
      </c>
      <c r="D56" s="2" t="str">
        <f>IF(RIGHT(A56, 8)="Abstract", "Abstract", "Revenues")</f>
        <v>Revenues</v>
      </c>
    </row>
    <row r="57" spans="1:4">
      <c r="A57" s="230" t="s">
        <v>3131</v>
      </c>
      <c r="B57" s="230" t="s">
        <v>2960</v>
      </c>
      <c r="C57" s="231" t="str">
        <f>"acfr:"&amp;A57</f>
        <v>acfr:IntergovernmentalRevenueFromStateCourtOfEquityModifiedAccrual</v>
      </c>
      <c r="D57" s="2" t="str">
        <f>IF(RIGHT(A57, 8)="Abstract", "Abstract", "Revenues")</f>
        <v>Revenues</v>
      </c>
    </row>
    <row r="58" spans="1:4">
      <c r="A58" s="230" t="s">
        <v>3132</v>
      </c>
      <c r="B58" s="230" t="s">
        <v>2961</v>
      </c>
      <c r="C58" s="231" t="str">
        <f>"acfr:"&amp;A58</f>
        <v>acfr:IntergovernmentalRevenueFromStateSanitationModifiedAccrual</v>
      </c>
      <c r="D58" s="2" t="str">
        <f>IF(RIGHT(A58, 8)="Abstract", "Abstract", "Revenues")</f>
        <v>Revenues</v>
      </c>
    </row>
    <row r="59" spans="1:4">
      <c r="A59" s="230" t="s">
        <v>3133</v>
      </c>
      <c r="B59" s="230" t="s">
        <v>2962</v>
      </c>
      <c r="C59" s="231" t="str">
        <f>"acfr:"&amp;A59</f>
        <v>acfr:IntergovernmentalRevenueFromStateHealthAndHospitalsModifiedAccrual</v>
      </c>
      <c r="D59" s="2" t="str">
        <f>IF(RIGHT(A59, 8)="Abstract", "Abstract", "Revenues")</f>
        <v>Revenues</v>
      </c>
    </row>
    <row r="60" spans="1:4">
      <c r="A60" s="230" t="s">
        <v>3134</v>
      </c>
      <c r="B60" s="230" t="s">
        <v>2963</v>
      </c>
      <c r="C60" s="231" t="str">
        <f>"acfr:"&amp;A60</f>
        <v>acfr:IntergovernmentalRevenueFromStateWelfareModifiedAccrual</v>
      </c>
      <c r="D60" s="2" t="str">
        <f>IF(RIGHT(A60, 8)="Abstract", "Abstract", "Revenues")</f>
        <v>Revenues</v>
      </c>
    </row>
    <row r="61" spans="1:4">
      <c r="A61" s="230" t="s">
        <v>3135</v>
      </c>
      <c r="B61" s="230" t="s">
        <v>2964</v>
      </c>
      <c r="C61" s="231" t="str">
        <f>"acfr:"&amp;A61</f>
        <v>acfr:IntergovernmentalRevenueFromStateCultureAndRecreationModifiedAccrual</v>
      </c>
      <c r="D61" s="2" t="str">
        <f>IF(RIGHT(A61, 8)="Abstract", "Abstract", "Revenues")</f>
        <v>Revenues</v>
      </c>
    </row>
    <row r="62" spans="1:4">
      <c r="A62" s="230" t="s">
        <v>3136</v>
      </c>
      <c r="B62" s="230" t="s">
        <v>2965</v>
      </c>
      <c r="C62" s="231" t="str">
        <f>"acfr:"&amp;A62</f>
        <v>acfr:IntergovernmentalRevenueFromStateCrimeVictimsRightsModifiedAccrual</v>
      </c>
      <c r="D62" s="2" t="str">
        <f>IF(RIGHT(A62, 8)="Abstract", "Abstract", "Revenues")</f>
        <v>Revenues</v>
      </c>
    </row>
    <row r="63" spans="1:4">
      <c r="A63" s="230" t="s">
        <v>3137</v>
      </c>
      <c r="B63" s="230" t="s">
        <v>2966</v>
      </c>
      <c r="C63" s="231" t="str">
        <f>"acfr:"&amp;A63</f>
        <v>acfr:IntergovernmentalRevenueFromStateIndigentDefenseModifiedAccrual</v>
      </c>
      <c r="D63" s="2" t="str">
        <f>IF(RIGHT(A63, 8)="Abstract", "Abstract", "Revenues")</f>
        <v>Revenues</v>
      </c>
    </row>
    <row r="64" spans="1:4">
      <c r="A64" s="230" t="s">
        <v>3138</v>
      </c>
      <c r="B64" s="230" t="s">
        <v>2967</v>
      </c>
      <c r="C64" s="231" t="str">
        <f>"acfr:"&amp;A64</f>
        <v>acfr:IntergovernmentalRevenueFromStateStateRevenueSharingModifiedAccrual</v>
      </c>
      <c r="D64" s="2" t="str">
        <f>IF(RIGHT(A64, 8)="Abstract", "Abstract", "Revenues")</f>
        <v>Revenues</v>
      </c>
    </row>
    <row r="65" spans="1:4">
      <c r="A65" s="230" t="s">
        <v>3139</v>
      </c>
      <c r="B65" s="230" t="s">
        <v>2968</v>
      </c>
      <c r="C65" s="231" t="str">
        <f>"acfr:"&amp;A65</f>
        <v>acfr:StateGrantsLocalCommunityStabilizationShareModifiedAccrual</v>
      </c>
      <c r="D65" s="2" t="str">
        <f>IF(RIGHT(A65, 8)="Abstract", "Abstract", "Revenues")</f>
        <v>Revenues</v>
      </c>
    </row>
    <row r="66" spans="1:4">
      <c r="A66" s="230" t="s">
        <v>3140</v>
      </c>
      <c r="B66" s="230" t="s">
        <v>2969</v>
      </c>
      <c r="C66" s="231" t="str">
        <f>"acfr:"&amp;A66</f>
        <v>acfr:IntergovernmentalRevenueFromStateSurveyAndRemonumentationModifiedAccrual</v>
      </c>
      <c r="D66" s="2" t="str">
        <f>IF(RIGHT(A66, 8)="Abstract", "Abstract", "Revenues")</f>
        <v>Revenues</v>
      </c>
    </row>
    <row r="67" spans="1:4">
      <c r="A67" s="230" t="s">
        <v>3141</v>
      </c>
      <c r="B67" s="230" t="s">
        <v>2970</v>
      </c>
      <c r="C67" s="231" t="str">
        <f>"acfr:"&amp;A67</f>
        <v>acfr:IntergovernmentalRevenueFromStateSpecialElectionReimbursementModifiedAccrual</v>
      </c>
      <c r="D67" s="2" t="str">
        <f>IF(RIGHT(A67, 8)="Abstract", "Abstract", "Revenues")</f>
        <v>Revenues</v>
      </c>
    </row>
    <row r="68" spans="1:4">
      <c r="A68" s="230" t="s">
        <v>3142</v>
      </c>
      <c r="B68" s="230" t="s">
        <v>2971</v>
      </c>
      <c r="C68" s="231" t="str">
        <f>"acfr:"&amp;A68</f>
        <v>acfr:StateCapitalGrantsModifiedAccrual</v>
      </c>
      <c r="D68" s="2" t="str">
        <f>IF(RIGHT(A68, 8)="Abstract", "Abstract", "Revenues")</f>
        <v>Revenues</v>
      </c>
    </row>
    <row r="69" spans="1:4">
      <c r="A69" s="230" t="s">
        <v>3143</v>
      </c>
      <c r="B69" s="230" t="s">
        <v>2972</v>
      </c>
      <c r="C69" s="231" t="str">
        <f>"acfr:"&amp;A69</f>
        <v>acfr:GrantsContributionsAndDonationsFromStateGovernmentalEntitiesModifiedAccrual</v>
      </c>
      <c r="D69" s="2" t="str">
        <f>IF(RIGHT(A69, 8)="Abstract", "Abstract", "Revenues")</f>
        <v>Revenues</v>
      </c>
    </row>
    <row r="70" spans="1:4">
      <c r="A70" s="230" t="s">
        <v>3144</v>
      </c>
      <c r="B70" s="230" t="s">
        <v>2973</v>
      </c>
      <c r="C70" s="231" t="str">
        <f>"acfr:"&amp;A70</f>
        <v>acfr:ContributionsFromLocalUnitsModifiedAccrual</v>
      </c>
      <c r="D70" s="2" t="str">
        <f>IF(RIGHT(A70, 8)="Abstract", "Abstract", "Revenues")</f>
        <v>Revenues</v>
      </c>
    </row>
    <row r="71" spans="1:4">
      <c r="A71" s="230" t="s">
        <v>3145</v>
      </c>
      <c r="B71" s="230" t="s">
        <v>2974</v>
      </c>
      <c r="C71" s="231" t="str">
        <f>"acfr:"&amp;A71</f>
        <v>acfr:CourtRelatedChargesModifiedAccrual</v>
      </c>
      <c r="D71" s="2" t="str">
        <f>IF(RIGHT(A71, 8)="Abstract", "Abstract", "Revenues")</f>
        <v>Revenues</v>
      </c>
    </row>
    <row r="72" spans="1:4">
      <c r="A72" s="230" t="s">
        <v>3146</v>
      </c>
      <c r="B72" s="230" t="s">
        <v>2975</v>
      </c>
      <c r="C72" s="231" t="str">
        <f>"acfr:"&amp;A72</f>
        <v>acfr:FeesModifiedAccrual</v>
      </c>
      <c r="D72" s="2" t="str">
        <f>IF(RIGHT(A72, 8)="Abstract", "Abstract", "Revenues")</f>
        <v>Revenues</v>
      </c>
    </row>
    <row r="73" spans="1:4">
      <c r="A73" s="230" t="s">
        <v>3147</v>
      </c>
      <c r="B73" s="230" t="s">
        <v>2976</v>
      </c>
      <c r="C73" s="231" t="str">
        <f>"acfr:"&amp;A73</f>
        <v>acfr:CourtFilingFeesModifiedAccrual</v>
      </c>
      <c r="D73" s="2" t="str">
        <f>IF(RIGHT(A73, 8)="Abstract", "Abstract", "Revenues")</f>
        <v>Revenues</v>
      </c>
    </row>
    <row r="74" spans="1:4">
      <c r="A74" s="230" t="s">
        <v>3148</v>
      </c>
      <c r="B74" s="230" t="s">
        <v>2977</v>
      </c>
      <c r="C74" s="231" t="str">
        <f>"acfr:"&amp;A74</f>
        <v>acfr:JuryDemandFeesModifiedAccrual</v>
      </c>
      <c r="D74" s="2" t="str">
        <f>IF(RIGHT(A74, 8)="Abstract", "Abstract", "Revenues")</f>
        <v>Revenues</v>
      </c>
    </row>
    <row r="75" spans="1:4">
      <c r="A75" s="230" t="s">
        <v>3149</v>
      </c>
      <c r="B75" s="230" t="s">
        <v>2978</v>
      </c>
      <c r="C75" s="231" t="str">
        <f>"acfr:"&amp;A75</f>
        <v>acfr:WritOfGarnishmentRestitutionAttachmentOrExecutionModifiedAccrual</v>
      </c>
      <c r="D75" s="2" t="str">
        <f>IF(RIGHT(A75, 8)="Abstract", "Abstract", "Revenues")</f>
        <v>Revenues</v>
      </c>
    </row>
    <row r="76" spans="1:4">
      <c r="A76" s="230" t="s">
        <v>3150</v>
      </c>
      <c r="B76" s="230" t="s">
        <v>2979</v>
      </c>
      <c r="C76" s="231" t="str">
        <f>"acfr:"&amp;A76</f>
        <v>acfr:AttorneyFeeReimbursementModifiedAccrual</v>
      </c>
      <c r="D76" s="2" t="str">
        <f>IF(RIGHT(A76, 8)="Abstract", "Abstract", "Revenues")</f>
        <v>Revenues</v>
      </c>
    </row>
    <row r="77" spans="1:4">
      <c r="A77" s="230" t="s">
        <v>3151</v>
      </c>
      <c r="B77" s="230" t="s">
        <v>2980</v>
      </c>
      <c r="C77" s="231" t="str">
        <f>"acfr:"&amp;A77</f>
        <v>acfr:GuardianAdLitemReimbursementModifiedAccrual</v>
      </c>
      <c r="D77" s="2" t="str">
        <f>IF(RIGHT(A77, 8)="Abstract", "Abstract", "Revenues")</f>
        <v>Revenues</v>
      </c>
    </row>
    <row r="78" spans="1:4">
      <c r="A78" s="230" t="s">
        <v>3152</v>
      </c>
      <c r="B78" s="230" t="s">
        <v>2981</v>
      </c>
      <c r="C78" s="231" t="str">
        <f>"acfr:"&amp;A78</f>
        <v>acfr:ProbationOversightFeeModifiedAccrual</v>
      </c>
      <c r="D78" s="2" t="str">
        <f>IF(RIGHT(A78, 8)="Abstract", "Abstract", "Revenues")</f>
        <v>Revenues</v>
      </c>
    </row>
    <row r="79" spans="1:4">
      <c r="A79" s="230" t="s">
        <v>3153</v>
      </c>
      <c r="B79" s="230" t="s">
        <v>2982</v>
      </c>
      <c r="C79" s="231" t="str">
        <f>"acfr:"&amp;A79</f>
        <v>acfr:EstateInventoryFeeModifiedAccrual</v>
      </c>
      <c r="D79" s="2" t="str">
        <f>IF(RIGHT(A79, 8)="Abstract", "Abstract", "Revenues")</f>
        <v>Revenues</v>
      </c>
    </row>
    <row r="80" spans="1:4">
      <c r="A80" s="230" t="s">
        <v>3154</v>
      </c>
      <c r="B80" s="230" t="s">
        <v>2983</v>
      </c>
      <c r="C80" s="231" t="str">
        <f>"acfr:"&amp;A80</f>
        <v>acfr:FriendOfTheCourtStatutoryHandlingFeeModifiedAccrual</v>
      </c>
      <c r="D80" s="2" t="str">
        <f>IF(RIGHT(A80, 8)="Abstract", "Abstract", "Revenues")</f>
        <v>Revenues</v>
      </c>
    </row>
    <row r="81" spans="1:4">
      <c r="A81" s="230" t="s">
        <v>3155</v>
      </c>
      <c r="B81" s="230" t="s">
        <v>2984</v>
      </c>
      <c r="C81" s="231" t="str">
        <f>"acfr:"&amp;A81</f>
        <v>acfr:FriendOfTheCourtServiceFeeModifiedAccrual</v>
      </c>
      <c r="D81" s="2" t="str">
        <f>IF(RIGHT(A81, 8)="Abstract", "Abstract", "Revenues")</f>
        <v>Revenues</v>
      </c>
    </row>
    <row r="82" spans="1:4">
      <c r="A82" s="230" t="s">
        <v>3156</v>
      </c>
      <c r="B82" s="230" t="s">
        <v>2985</v>
      </c>
      <c r="C82" s="231" t="str">
        <f>"acfr:"&amp;A82</f>
        <v>acfr:MiscellaneousCourtCostsAndFeesModifiedAccrual</v>
      </c>
      <c r="D82" s="2" t="str">
        <f>IF(RIGHT(A82, 8)="Abstract", "Abstract", "Revenues")</f>
        <v>Revenues</v>
      </c>
    </row>
    <row r="83" spans="1:4">
      <c r="A83" s="230" t="s">
        <v>3157</v>
      </c>
      <c r="B83" s="230" t="s">
        <v>2986</v>
      </c>
      <c r="C83" s="231" t="str">
        <f>"acfr:"&amp;A83</f>
        <v>acfr:ServicesRenderedModifiedAccrual</v>
      </c>
      <c r="D83" s="2" t="str">
        <f>IF(RIGHT(A83, 8)="Abstract", "Abstract", "Revenues")</f>
        <v>Revenues</v>
      </c>
    </row>
    <row r="84" spans="1:4">
      <c r="A84" s="230" t="s">
        <v>3158</v>
      </c>
      <c r="B84" s="230" t="s">
        <v>2987</v>
      </c>
      <c r="C84" s="231" t="str">
        <f>"acfr:"&amp;A84</f>
        <v>acfr:BuildingInspectionFeesModifiedAccrual</v>
      </c>
      <c r="D84" s="2" t="str">
        <f>IF(RIGHT(A84, 8)="Abstract", "Abstract", "Revenues")</f>
        <v>Revenues</v>
      </c>
    </row>
    <row r="85" spans="1:4">
      <c r="A85" s="230" t="s">
        <v>3159</v>
      </c>
      <c r="B85" s="230" t="s">
        <v>2988</v>
      </c>
      <c r="C85" s="231" t="str">
        <f>"acfr:"&amp;A85</f>
        <v>acfr:AmbulanceTransportFeesModifiedAccrual</v>
      </c>
      <c r="D85" s="2" t="str">
        <f>IF(RIGHT(A85, 8)="Abstract", "Abstract", "Revenues")</f>
        <v>Revenues</v>
      </c>
    </row>
    <row r="86" spans="1:4">
      <c r="A86" s="230" t="s">
        <v>3160</v>
      </c>
      <c r="B86" s="230" t="s">
        <v>2989</v>
      </c>
      <c r="C86" s="231" t="str">
        <f>"acfr:"&amp;A86</f>
        <v>acfr:TitleSearchFeeModifiedAccrual</v>
      </c>
      <c r="D86" s="2" t="str">
        <f>IF(RIGHT(A86, 8)="Abstract", "Abstract", "Revenues")</f>
        <v>Revenues</v>
      </c>
    </row>
    <row r="87" spans="1:4">
      <c r="A87" s="230" t="s">
        <v>3161</v>
      </c>
      <c r="B87" s="230" t="s">
        <v>2990</v>
      </c>
      <c r="C87" s="231" t="str">
        <f>"acfr:"&amp;A87</f>
        <v>acfr:PreForfeitureMailingNoticeCostModifiedAccrual</v>
      </c>
      <c r="D87" s="2" t="str">
        <f>IF(RIGHT(A87, 8)="Abstract", "Abstract", "Revenues")</f>
        <v>Revenues</v>
      </c>
    </row>
    <row r="88" spans="1:4">
      <c r="A88" s="230" t="s">
        <v>3162</v>
      </c>
      <c r="B88" s="230" t="s">
        <v>2991</v>
      </c>
      <c r="C88" s="231" t="str">
        <f>"acfr:"&amp;A88</f>
        <v>acfr:SalesModifiedAccrual</v>
      </c>
      <c r="D88" s="2" t="str">
        <f>IF(RIGHT(A88, 8)="Abstract", "Abstract", "Revenues")</f>
        <v>Revenues</v>
      </c>
    </row>
    <row r="89" spans="1:4">
      <c r="A89" s="230" t="s">
        <v>3163</v>
      </c>
      <c r="B89" s="230" t="s">
        <v>2992</v>
      </c>
      <c r="C89" s="231" t="str">
        <f>"acfr:"&amp;A89</f>
        <v>acfr:UseAndAdmissionFeesModifiedAccrual</v>
      </c>
      <c r="D89" s="2" t="str">
        <f>IF(RIGHT(A89, 8)="Abstract", "Abstract", "Revenues")</f>
        <v>Revenues</v>
      </c>
    </row>
    <row r="90" spans="1:4">
      <c r="A90" s="230" t="s">
        <v>3164</v>
      </c>
      <c r="B90" s="230" t="s">
        <v>2993</v>
      </c>
      <c r="C90" s="231" t="str">
        <f>"acfr:"&amp;A90</f>
        <v>acfr:ParkingFeesModifiedAccrual</v>
      </c>
      <c r="D90" s="2" t="str">
        <f>IF(RIGHT(A90, 8)="Abstract", "Abstract", "Revenues")</f>
        <v>Revenues</v>
      </c>
    </row>
    <row r="91" spans="1:4">
      <c r="A91" s="230" t="s">
        <v>3165</v>
      </c>
      <c r="B91" s="230" t="s">
        <v>2994</v>
      </c>
      <c r="C91" s="231" t="str">
        <f>"acfr:"&amp;A91</f>
        <v>acfr:ChargesForServicesAndSalesModifiedAccrual</v>
      </c>
      <c r="D91" s="2" t="str">
        <f>IF(RIGHT(A91, 8)="Abstract", "Abstract", "Revenues")</f>
        <v>Revenues</v>
      </c>
    </row>
    <row r="92" spans="1:4">
      <c r="A92" s="230" t="s">
        <v>3167</v>
      </c>
      <c r="B92" s="230" t="s">
        <v>2996</v>
      </c>
      <c r="C92" s="231" t="str">
        <f>"acfr:"&amp;A92</f>
        <v>acfr:RevenueFromFinesAndForfeituresTrafficViolationsModifiedAccrual</v>
      </c>
      <c r="D92" s="2" t="str">
        <f>IF(RIGHT(A92, 8)="Abstract", "Abstract", "Revenues")</f>
        <v>Revenues</v>
      </c>
    </row>
    <row r="93" spans="1:4">
      <c r="A93" s="230" t="s">
        <v>3168</v>
      </c>
      <c r="B93" s="230" t="s">
        <v>2997</v>
      </c>
      <c r="C93" s="231" t="str">
        <f>"acfr:"&amp;A93</f>
        <v>acfr:RevenueFromFinesAndForfeituresOrdinanceFinesAndCostsModifiedAccrual</v>
      </c>
      <c r="D93" s="2" t="str">
        <f>IF(RIGHT(A93, 8)="Abstract", "Abstract", "Revenues")</f>
        <v>Revenues</v>
      </c>
    </row>
    <row r="94" spans="1:4">
      <c r="A94" s="230" t="s">
        <v>3169</v>
      </c>
      <c r="B94" s="230" t="s">
        <v>2998</v>
      </c>
      <c r="C94" s="231" t="str">
        <f>"acfr:"&amp;A94</f>
        <v>acfr:RevenueFromFinesAndForfeituresStatuteCostsModifiedAccrual</v>
      </c>
      <c r="D94" s="2" t="str">
        <f>IF(RIGHT(A94, 8)="Abstract", "Abstract", "Revenues")</f>
        <v>Revenues</v>
      </c>
    </row>
    <row r="95" spans="1:4">
      <c r="A95" s="230" t="s">
        <v>3170</v>
      </c>
      <c r="B95" s="230" t="s">
        <v>2999</v>
      </c>
      <c r="C95" s="231" t="str">
        <f>"acfr:"&amp;A95</f>
        <v>acfr:RevenueFromFinesAndForfeituresBondForfeituresAndBondCostsModifiedAccrual</v>
      </c>
      <c r="D95" s="2" t="str">
        <f>IF(RIGHT(A95, 8)="Abstract", "Abstract", "Revenues")</f>
        <v>Revenues</v>
      </c>
    </row>
    <row r="96" spans="1:4">
      <c r="A96" s="230" t="s">
        <v>3171</v>
      </c>
      <c r="B96" s="230" t="s">
        <v>3000</v>
      </c>
      <c r="C96" s="231" t="str">
        <f>"acfr:"&amp;A96</f>
        <v>acfr:RevenueFromFinesAndForfeituresAndPenaltiesModifiedAccrual</v>
      </c>
      <c r="D96" s="2" t="str">
        <f>IF(RIGHT(A96, 8)="Abstract", "Abstract", "Revenues")</f>
        <v>Revenues</v>
      </c>
    </row>
    <row r="97" spans="1:4">
      <c r="A97" s="230" t="s">
        <v>3173</v>
      </c>
      <c r="B97" s="230" t="s">
        <v>3001</v>
      </c>
      <c r="C97" s="231" t="str">
        <f>"acfr:"&amp;A97</f>
        <v>acfr:RevenuesFromDividendsModifiedAccrual</v>
      </c>
      <c r="D97" s="2" t="str">
        <f>IF(RIGHT(A97, 8)="Abstract", "Abstract", "Revenues")</f>
        <v>Revenues</v>
      </c>
    </row>
    <row r="98" spans="1:4">
      <c r="A98" s="230" t="s">
        <v>3174</v>
      </c>
      <c r="B98" s="230" t="s">
        <v>3002</v>
      </c>
      <c r="C98" s="231" t="str">
        <f>"acfr:"&amp;A98</f>
        <v>acfr:RevenuesFromInterestModifiedAccrual</v>
      </c>
      <c r="D98" s="2" t="str">
        <f>IF(RIGHT(A98, 8)="Abstract", "Abstract", "Revenues")</f>
        <v>Revenues</v>
      </c>
    </row>
    <row r="99" spans="1:4">
      <c r="A99" s="230" t="s">
        <v>3175</v>
      </c>
      <c r="B99" s="230" t="s">
        <v>3003</v>
      </c>
      <c r="C99" s="231" t="str">
        <f>"acfr:"&amp;A99</f>
        <v>acfr:RevenueFromInterestAndDividendsModifiedAccrual</v>
      </c>
      <c r="D99" s="2" t="str">
        <f>IF(RIGHT(A99, 8)="Abstract", "Abstract", "Revenues")</f>
        <v>Revenues</v>
      </c>
    </row>
    <row r="100" spans="1:4">
      <c r="A100" s="230" t="s">
        <v>3176</v>
      </c>
      <c r="B100" s="230" t="s">
        <v>3004</v>
      </c>
      <c r="C100" s="231" t="str">
        <f>"acfr:"&amp;A100</f>
        <v>acfr:RevenueFromUseOfMoneyAndPropertyModifiedAccrual</v>
      </c>
      <c r="D100" s="2" t="str">
        <f>IF(RIGHT(A100, 8)="Abstract", "Abstract", "Revenues")</f>
        <v>Revenues</v>
      </c>
    </row>
    <row r="101" spans="1:4">
      <c r="A101" s="230" t="s">
        <v>3177</v>
      </c>
      <c r="B101" s="230" t="s">
        <v>3005</v>
      </c>
      <c r="C101" s="231" t="str">
        <f>"acfr:"&amp;A101</f>
        <v>acfr:RevenueFromInterestAndRentsModifiedAccrual</v>
      </c>
      <c r="D101" s="2" t="str">
        <f>IF(RIGHT(A101, 8)="Abstract", "Abstract", "Revenues")</f>
        <v>Revenues</v>
      </c>
    </row>
    <row r="102" spans="1:4">
      <c r="A102" s="230" t="s">
        <v>3178</v>
      </c>
      <c r="B102" s="230" t="s">
        <v>3006</v>
      </c>
      <c r="C102" s="231" t="str">
        <f>"acfr:"&amp;A102</f>
        <v>acfr:InvestmentGainsLossesModifiedAccrual</v>
      </c>
      <c r="D102" s="2" t="str">
        <f>IF(RIGHT(A102, 8)="Abstract", "Abstract", "Revenues")</f>
        <v>Revenues</v>
      </c>
    </row>
    <row r="103" spans="1:4">
      <c r="A103" s="230" t="s">
        <v>3179</v>
      </c>
      <c r="B103" s="230" t="s">
        <v>3007</v>
      </c>
      <c r="C103" s="231" t="str">
        <f>"acfr:"&amp;A103</f>
        <v>acfr:LeaseInvestmentIncomeModifiedAccrual</v>
      </c>
      <c r="D103" s="2" t="str">
        <f>IF(RIGHT(A103, 8)="Abstract", "Abstract", "Revenues")</f>
        <v>Revenues</v>
      </c>
    </row>
    <row r="104" spans="1:4">
      <c r="A104" s="230" t="s">
        <v>3180</v>
      </c>
      <c r="B104" s="230" t="s">
        <v>3008</v>
      </c>
      <c r="C104" s="231" t="str">
        <f>"acfr:"&amp;A104</f>
        <v>acfr:InvestmentIncomeAndRentalsModifiedAccrual</v>
      </c>
      <c r="D104" s="2" t="str">
        <f>IF(RIGHT(A104, 8)="Abstract", "Abstract", "Revenues")</f>
        <v>Revenues</v>
      </c>
    </row>
    <row r="105" spans="1:4">
      <c r="A105" s="230" t="s">
        <v>3181</v>
      </c>
      <c r="B105" s="230" t="s">
        <v>3009</v>
      </c>
      <c r="C105" s="231" t="str">
        <f>"acfr:"&amp;A105</f>
        <v>acfr:RevenuesFromRoyaltiesModifiedAccrual</v>
      </c>
      <c r="D105" s="2" t="str">
        <f>IF(RIGHT(A105, 8)="Abstract", "Abstract", "Revenues")</f>
        <v>Revenues</v>
      </c>
    </row>
    <row r="106" spans="1:4">
      <c r="A106" s="230" t="s">
        <v>3182</v>
      </c>
      <c r="B106" s="230" t="s">
        <v>3010</v>
      </c>
      <c r="C106" s="231" t="str">
        <f>"acfr:"&amp;A106</f>
        <v>acfr:RevenueFromRentsModifiedAccrual</v>
      </c>
      <c r="D106" s="2" t="str">
        <f>IF(RIGHT(A106, 8)="Abstract", "Abstract", "Revenues")</f>
        <v>Revenues</v>
      </c>
    </row>
    <row r="107" spans="1:4">
      <c r="A107" s="230" t="s">
        <v>3183</v>
      </c>
      <c r="B107" s="230" t="s">
        <v>3011</v>
      </c>
      <c r="C107" s="231" t="str">
        <f>"acfr:"&amp;A107</f>
        <v>acfr:RevenueFromRentsAndRoyaltiesModifiedAccrual</v>
      </c>
      <c r="D107" s="2" t="str">
        <f>IF(RIGHT(A107, 8)="Abstract", "Abstract", "Revenues")</f>
        <v>Revenues</v>
      </c>
    </row>
    <row r="108" spans="1:4">
      <c r="A108" s="230" t="s">
        <v>3185</v>
      </c>
      <c r="B108" s="230" t="s">
        <v>3013</v>
      </c>
      <c r="C108" s="231" t="str">
        <f>"acfr:"&amp;A108</f>
        <v>acfr:RevenuesFromJudicialCircuitCourtModifiedAccrual</v>
      </c>
      <c r="D108" s="2" t="str">
        <f>IF(RIGHT(A108, 8)="Abstract", "Abstract", "Revenues")</f>
        <v>Revenues</v>
      </c>
    </row>
    <row r="109" spans="1:4">
      <c r="A109" s="230" t="s">
        <v>3186</v>
      </c>
      <c r="B109" s="230" t="s">
        <v>3014</v>
      </c>
      <c r="C109" s="231" t="str">
        <f>"acfr:"&amp;A109</f>
        <v>acfr:RevenuesFromJudicialDistrictAndMunicipalCourtModifiedAccrual</v>
      </c>
      <c r="D109" s="2" t="str">
        <f>IF(RIGHT(A109, 8)="Abstract", "Abstract", "Revenues")</f>
        <v>Revenues</v>
      </c>
    </row>
    <row r="110" spans="1:4">
      <c r="A110" s="230" t="s">
        <v>3187</v>
      </c>
      <c r="B110" s="230" t="s">
        <v>3015</v>
      </c>
      <c r="C110" s="231" t="str">
        <f>"acfr:"&amp;A110</f>
        <v>acfr:RevenuesFromJudicialFriendOfTheCourtModifiedAccrual</v>
      </c>
      <c r="D110" s="2" t="str">
        <f>IF(RIGHT(A110, 8)="Abstract", "Abstract", "Revenues")</f>
        <v>Revenues</v>
      </c>
    </row>
    <row r="111" spans="1:4">
      <c r="A111" s="230" t="s">
        <v>3188</v>
      </c>
      <c r="B111" s="230" t="s">
        <v>3016</v>
      </c>
      <c r="C111" s="231" t="str">
        <f>"acfr:"&amp;A111</f>
        <v>acfr:RevenuesFromJudicialLawLibraryModifiedAccrual</v>
      </c>
      <c r="D111" s="2" t="str">
        <f>IF(RIGHT(A111, 8)="Abstract", "Abstract", "Revenues")</f>
        <v>Revenues</v>
      </c>
    </row>
    <row r="112" spans="1:4">
      <c r="A112" s="230" t="s">
        <v>3189</v>
      </c>
      <c r="B112" s="230" t="s">
        <v>3017</v>
      </c>
      <c r="C112" s="231" t="str">
        <f>"acfr:"&amp;A112</f>
        <v>acfr:RevenuesFromJudicialProbateCourtModifiedAccrual</v>
      </c>
      <c r="D112" s="2" t="str">
        <f>IF(RIGHT(A112, 8)="Abstract", "Abstract", "Revenues")</f>
        <v>Revenues</v>
      </c>
    </row>
    <row r="113" spans="1:4">
      <c r="A113" s="230" t="s">
        <v>3190</v>
      </c>
      <c r="B113" s="230" t="s">
        <v>3018</v>
      </c>
      <c r="C113" s="231" t="str">
        <f>"acfr:"&amp;A113</f>
        <v>acfr:RevenuesFromJudicialProbationModifiedAccrual</v>
      </c>
      <c r="D113" s="2" t="str">
        <f>IF(RIGHT(A113, 8)="Abstract", "Abstract", "Revenues")</f>
        <v>Revenues</v>
      </c>
    </row>
    <row r="114" spans="1:4">
      <c r="A114" s="230" t="s">
        <v>3191</v>
      </c>
      <c r="B114" s="230" t="s">
        <v>3019</v>
      </c>
      <c r="C114" s="231" t="str">
        <f>"acfr:"&amp;A114</f>
        <v>acfr:RevenuesFromJudicialActivitiesModifiedAccrual</v>
      </c>
      <c r="D114" s="2" t="str">
        <f>IF(RIGHT(A114, 8)="Abstract", "Abstract", "Revenues")</f>
        <v>Revenues</v>
      </c>
    </row>
    <row r="115" spans="1:4">
      <c r="A115" s="230" t="s">
        <v>3193</v>
      </c>
      <c r="B115" s="230" t="s">
        <v>3021</v>
      </c>
      <c r="C115" s="231" t="str">
        <f>"acfr:"&amp;A115</f>
        <v>acfr:RevenuesFromFinancialAndTaxAdministrationClerkModifiedAccrual</v>
      </c>
      <c r="D115" s="2" t="str">
        <f>IF(RIGHT(A115, 8)="Abstract", "Abstract", "Revenues")</f>
        <v>Revenues</v>
      </c>
    </row>
    <row r="116" spans="1:4">
      <c r="A116" s="230" t="s">
        <v>3194</v>
      </c>
      <c r="B116" s="230" t="s">
        <v>3022</v>
      </c>
      <c r="C116" s="231" t="str">
        <f>"acfr:"&amp;A116</f>
        <v>acfr:RevenuesFromFinancialAndTaxAdministrationInformationTechnologyModifiedAccrual</v>
      </c>
      <c r="D116" s="2" t="str">
        <f>IF(RIGHT(A116, 8)="Abstract", "Abstract", "Revenues")</f>
        <v>Revenues</v>
      </c>
    </row>
    <row r="117" spans="1:4">
      <c r="A117" s="230" t="s">
        <v>3195</v>
      </c>
      <c r="B117" s="230" t="s">
        <v>3023</v>
      </c>
      <c r="C117" s="231" t="str">
        <f>"acfr:"&amp;A117</f>
        <v>acfr:RevenuesFromFinancialAndTaxAdministrationPropertyDescriptionModifiedAccrual</v>
      </c>
      <c r="D117" s="2" t="str">
        <f>IF(RIGHT(A117, 8)="Abstract", "Abstract", "Revenues")</f>
        <v>Revenues</v>
      </c>
    </row>
    <row r="118" spans="1:4">
      <c r="A118" s="230" t="s">
        <v>3196</v>
      </c>
      <c r="B118" s="230" t="s">
        <v>3024</v>
      </c>
      <c r="C118" s="231" t="str">
        <f>"acfr:"&amp;A118</f>
        <v>acfr:RevenuesFromFinancialAndTaxAdministrationTreasurerModifiedAccrual</v>
      </c>
      <c r="D118" s="2" t="str">
        <f>IF(RIGHT(A118, 8)="Abstract", "Abstract", "Revenues")</f>
        <v>Revenues</v>
      </c>
    </row>
    <row r="119" spans="1:4">
      <c r="A119" s="230" t="s">
        <v>3197</v>
      </c>
      <c r="B119" s="230" t="s">
        <v>3025</v>
      </c>
      <c r="C119" s="231" t="str">
        <f>"acfr:"&amp;A119</f>
        <v>acfr:RevenuesFromFinancialAndTaxAdministrationDelinquentTaxPropertySalesModifiedAccrual</v>
      </c>
      <c r="D119" s="2" t="str">
        <f>IF(RIGHT(A119, 8)="Abstract", "Abstract", "Revenues")</f>
        <v>Revenues</v>
      </c>
    </row>
    <row r="120" spans="1:4">
      <c r="A120" s="230" t="s">
        <v>3198</v>
      </c>
      <c r="B120" s="230" t="s">
        <v>3026</v>
      </c>
      <c r="C120" s="231" t="str">
        <f>"acfr:"&amp;A120</f>
        <v>acfr:RevenuesFromFinancialAndTaxAdministrationModifiedAccrual</v>
      </c>
      <c r="D120" s="2" t="str">
        <f>IF(RIGHT(A120, 8)="Abstract", "Abstract", "Revenues")</f>
        <v>Revenues</v>
      </c>
    </row>
    <row r="121" spans="1:4">
      <c r="A121" s="230" t="s">
        <v>3200</v>
      </c>
      <c r="B121" s="230" t="s">
        <v>3028</v>
      </c>
      <c r="C121" s="231" t="str">
        <f>"acfr:"&amp;A121</f>
        <v>acfr:RevenuesFromOtherGeneralGovernmentRetirementBoardModifiedAccrual</v>
      </c>
      <c r="D121" s="2" t="str">
        <f>IF(RIGHT(A121, 8)="Abstract", "Abstract", "Revenues")</f>
        <v>Revenues</v>
      </c>
    </row>
    <row r="122" spans="1:4">
      <c r="A122" s="230" t="s">
        <v>3201</v>
      </c>
      <c r="B122" s="230" t="s">
        <v>3029</v>
      </c>
      <c r="C122" s="231" t="str">
        <f>"acfr:"&amp;A122</f>
        <v>acfr:RevenuesFromOtherGeneralGovernmentBuildingAuthorityModifiedAccrual</v>
      </c>
      <c r="D122" s="2" t="str">
        <f>IF(RIGHT(A122, 8)="Abstract", "Abstract", "Revenues")</f>
        <v>Revenues</v>
      </c>
    </row>
    <row r="123" spans="1:4">
      <c r="A123" s="230" t="s">
        <v>3202</v>
      </c>
      <c r="B123" s="230" t="s">
        <v>3030</v>
      </c>
      <c r="C123" s="231" t="str">
        <f>"acfr:"&amp;A123</f>
        <v>acfr:RevenuesFromOtherGeneralGovernmentModifiedAccrual</v>
      </c>
      <c r="D123" s="2" t="str">
        <f>IF(RIGHT(A123, 8)="Abstract", "Abstract", "Revenues")</f>
        <v>Revenues</v>
      </c>
    </row>
    <row r="124" spans="1:4">
      <c r="A124" s="230" t="s">
        <v>3204</v>
      </c>
      <c r="B124" s="230" t="s">
        <v>3032</v>
      </c>
      <c r="C124" s="231" t="str">
        <f>"acfr:"&amp;A124</f>
        <v>acfr:RevenuesFromDepartmentOfPublicWorksModifiedAccrual</v>
      </c>
      <c r="D124" s="2" t="str">
        <f>IF(RIGHT(A124, 8)="Abstract", "Abstract", "Revenues")</f>
        <v>Revenues</v>
      </c>
    </row>
    <row r="125" spans="1:4">
      <c r="A125" s="230" t="s">
        <v>3205</v>
      </c>
      <c r="B125" s="230" t="s">
        <v>3033</v>
      </c>
      <c r="C125" s="231" t="str">
        <f>"acfr:"&amp;A125</f>
        <v>acfr:RevenuesFromPublicWorksWaterAndSewerSystemsModifiedAccrual</v>
      </c>
      <c r="D125" s="2" t="str">
        <f>IF(RIGHT(A125, 8)="Abstract", "Abstract", "Revenues")</f>
        <v>Revenues</v>
      </c>
    </row>
    <row r="126" spans="1:4">
      <c r="A126" s="230" t="s">
        <v>3206</v>
      </c>
      <c r="B126" s="230" t="s">
        <v>3034</v>
      </c>
      <c r="C126" s="231" t="str">
        <f>"acfr:"&amp;A126</f>
        <v>acfr:RevenuesFromPublicWorksAirportServicesModifiedAccrual</v>
      </c>
      <c r="D126" s="2" t="str">
        <f>IF(RIGHT(A126, 8)="Abstract", "Abstract", "Revenues")</f>
        <v>Revenues</v>
      </c>
    </row>
    <row r="127" spans="1:4">
      <c r="A127" s="230" t="s">
        <v>3207</v>
      </c>
      <c r="B127" s="230" t="s">
        <v>3035</v>
      </c>
      <c r="C127" s="231" t="str">
        <f>"acfr:"&amp;A127</f>
        <v>acfr:RevenuesFromPublicWorksTransportationServicesModifiedAccrual</v>
      </c>
      <c r="D127" s="2" t="str">
        <f>IF(RIGHT(A127, 8)="Abstract", "Abstract", "Revenues")</f>
        <v>Revenues</v>
      </c>
    </row>
    <row r="128" spans="1:4">
      <c r="A128" s="230" t="s">
        <v>3208</v>
      </c>
      <c r="B128" s="230" t="s">
        <v>3036</v>
      </c>
      <c r="C128" s="231" t="str">
        <f>"acfr:"&amp;A128</f>
        <v>acfr:RevenuesFromPublicWorksServicesModifiedAccrual</v>
      </c>
      <c r="D128" s="2" t="str">
        <f>IF(RIGHT(A128, 8)="Abstract", "Abstract", "Revenues")</f>
        <v>Revenues</v>
      </c>
    </row>
    <row r="129" spans="1:4">
      <c r="A129" s="230" t="s">
        <v>3210</v>
      </c>
      <c r="B129" s="230" t="s">
        <v>3038</v>
      </c>
      <c r="C129" s="231" t="str">
        <f>"acfr:"&amp;A129</f>
        <v>acfr:RevenuesFromHealthAndWelfareHealthDepartmentModifiedAccrual</v>
      </c>
      <c r="D129" s="2" t="str">
        <f>IF(RIGHT(A129, 8)="Abstract", "Abstract", "Revenues")</f>
        <v>Revenues</v>
      </c>
    </row>
    <row r="130" spans="1:4">
      <c r="A130" s="230" t="s">
        <v>3211</v>
      </c>
      <c r="B130" s="230" t="s">
        <v>3039</v>
      </c>
      <c r="C130" s="231" t="str">
        <f>"acfr:"&amp;A130</f>
        <v>acfr:RevenuesFromHealthAndWelfareMosquitoControlModifiedAccrual</v>
      </c>
      <c r="D130" s="2" t="str">
        <f>IF(RIGHT(A130, 8)="Abstract", "Abstract", "Revenues")</f>
        <v>Revenues</v>
      </c>
    </row>
    <row r="131" spans="1:4">
      <c r="A131" s="230" t="s">
        <v>3212</v>
      </c>
      <c r="B131" s="230" t="s">
        <v>3040</v>
      </c>
      <c r="C131" s="231" t="str">
        <f>"acfr:"&amp;A131</f>
        <v>acfr:RevenuesFromStateInstitutionsModifiedAccrual</v>
      </c>
      <c r="D131" s="2" t="str">
        <f>IF(RIGHT(A131, 8)="Abstract", "Abstract", "Revenues")</f>
        <v>Revenues</v>
      </c>
    </row>
    <row r="132" spans="1:4">
      <c r="A132" s="230" t="s">
        <v>3213</v>
      </c>
      <c r="B132" s="230" t="s">
        <v>3041</v>
      </c>
      <c r="C132" s="231" t="str">
        <f>"acfr:"&amp;A132</f>
        <v>acfr:RevenuesForAmbulanceAndEmergencyModifiedAccrual</v>
      </c>
      <c r="D132" s="2" t="str">
        <f>IF(RIGHT(A132, 8)="Abstract", "Abstract", "Revenues")</f>
        <v>Revenues</v>
      </c>
    </row>
    <row r="133" spans="1:4">
      <c r="A133" s="230" t="s">
        <v>3214</v>
      </c>
      <c r="B133" s="230" t="s">
        <v>3042</v>
      </c>
      <c r="C133" s="231" t="str">
        <f>"acfr:"&amp;A133</f>
        <v>acfr:RevenuesFromHealthAndWelfareChildCareFamilyDivisionOfCircuitCourtModifiedAccrual</v>
      </c>
      <c r="D133" s="2" t="str">
        <f>IF(RIGHT(A133, 8)="Abstract", "Abstract", "Revenues")</f>
        <v>Revenues</v>
      </c>
    </row>
    <row r="134" spans="1:4">
      <c r="A134" s="230" t="s">
        <v>3215</v>
      </c>
      <c r="B134" s="230" t="s">
        <v>3043</v>
      </c>
      <c r="C134" s="231" t="str">
        <f>"acfr:"&amp;A134</f>
        <v>acfr:RevenuesFromHealthAndWelfareChildCareDepartmentOfHumanServicesModifiedAccrual</v>
      </c>
      <c r="D134" s="2" t="str">
        <f>IF(RIGHT(A134, 8)="Abstract", "Abstract", "Revenues")</f>
        <v>Revenues</v>
      </c>
    </row>
    <row r="135" spans="1:4">
      <c r="A135" s="230" t="s">
        <v>3216</v>
      </c>
      <c r="B135" s="230" t="s">
        <v>3044</v>
      </c>
      <c r="C135" s="231" t="str">
        <f>"acfr:"&amp;A135</f>
        <v>acfr:RevenueFromHealthAndWelfareDepartmentOfHumanServicesModifiedAccrual</v>
      </c>
      <c r="D135" s="2" t="str">
        <f>IF(RIGHT(A135, 8)="Abstract", "Abstract", "Revenues")</f>
        <v>Revenues</v>
      </c>
    </row>
    <row r="136" spans="1:4">
      <c r="A136" s="230" t="s">
        <v>3217</v>
      </c>
      <c r="B136" s="230" t="s">
        <v>3045</v>
      </c>
      <c r="C136" s="231" t="str">
        <f>"acfr:"&amp;A136</f>
        <v>acfr:RevenueFromHealthAndWelfareAgencyOnAgingModifiedAccrual</v>
      </c>
      <c r="D136" s="2" t="str">
        <f>IF(RIGHT(A136, 8)="Abstract", "Abstract", "Revenues")</f>
        <v>Revenues</v>
      </c>
    </row>
    <row r="137" spans="1:4">
      <c r="A137" s="230" t="s">
        <v>3218</v>
      </c>
      <c r="B137" s="230" t="s">
        <v>3046</v>
      </c>
      <c r="C137" s="231" t="str">
        <f>"acfr:"&amp;A137</f>
        <v>acfr:RevenuesFromHealthAndWelfareModifiedAccrual</v>
      </c>
      <c r="D137" s="2" t="str">
        <f>IF(RIGHT(A137, 8)="Abstract", "Abstract", "Revenues")</f>
        <v>Revenues</v>
      </c>
    </row>
    <row r="138" spans="1:4">
      <c r="A138" s="230" t="s">
        <v>3220</v>
      </c>
      <c r="B138" s="230" t="s">
        <v>3048</v>
      </c>
      <c r="C138" s="231" t="str">
        <f>"acfr:"&amp;A138</f>
        <v>acfr:RevenueFromPublicSafetyPoliceSheriffAndConstableModifiedAccrual</v>
      </c>
      <c r="D138" s="2" t="str">
        <f>IF(RIGHT(A138, 8)="Abstract", "Abstract", "Revenues")</f>
        <v>Revenues</v>
      </c>
    </row>
    <row r="139" spans="1:4">
      <c r="A139" s="230" t="s">
        <v>3221</v>
      </c>
      <c r="B139" s="230" t="s">
        <v>3049</v>
      </c>
      <c r="C139" s="231" t="str">
        <f>"acfr:"&amp;A139</f>
        <v>acfr:RevenuesFromPublicSafetyFireDepartmentModifiedAccrual</v>
      </c>
      <c r="D139" s="2" t="str">
        <f>IF(RIGHT(A139, 8)="Abstract", "Abstract", "Revenues")</f>
        <v>Revenues</v>
      </c>
    </row>
    <row r="140" spans="1:4">
      <c r="A140" s="230" t="s">
        <v>3222</v>
      </c>
      <c r="B140" s="230" t="s">
        <v>3050</v>
      </c>
      <c r="C140" s="231" t="str">
        <f>"acfr:"&amp;A140</f>
        <v>acfr:RevenuesFromPublicSafetyAnimalShelterDogWardenModifiedAccrual</v>
      </c>
      <c r="D140" s="2" t="str">
        <f>IF(RIGHT(A140, 8)="Abstract", "Abstract", "Revenues")</f>
        <v>Revenues</v>
      </c>
    </row>
    <row r="141" spans="1:4">
      <c r="A141" s="230" t="s">
        <v>3223</v>
      </c>
      <c r="B141" s="230" t="s">
        <v>3051</v>
      </c>
      <c r="C141" s="231" t="str">
        <f>"acfr:"&amp;A141</f>
        <v>acfr:RevenuesFromPublicSafetyServicesModifiedAccrual</v>
      </c>
      <c r="D141" s="2" t="str">
        <f>IF(RIGHT(A141, 8)="Abstract", "Abstract", "Revenues")</f>
        <v>Revenues</v>
      </c>
    </row>
    <row r="142" spans="1:4">
      <c r="A142" s="230" t="s">
        <v>3225</v>
      </c>
      <c r="B142" s="230" t="s">
        <v>3053</v>
      </c>
      <c r="C142" s="231" t="str">
        <f>"acfr:"&amp;A142</f>
        <v>acfr:RevenuesFromCommunityEconomicDevelopmentAbstractDepartmentModifiedAccrual</v>
      </c>
      <c r="D142" s="2" t="str">
        <f>IF(RIGHT(A142, 8)="Abstract", "Abstract", "Revenues")</f>
        <v>Revenues</v>
      </c>
    </row>
    <row r="143" spans="1:4">
      <c r="A143" s="230" t="s">
        <v>3226</v>
      </c>
      <c r="B143" s="230" t="s">
        <v>3054</v>
      </c>
      <c r="C143" s="231" t="str">
        <f>"acfr:"&amp;A143</f>
        <v>acfr:RevenuesFromCommunityAndEconomicDevelopmentServicesModifiedAccrual</v>
      </c>
      <c r="D143" s="2" t="str">
        <f>IF(RIGHT(A143, 8)="Abstract", "Abstract", "Revenues")</f>
        <v>Revenues</v>
      </c>
    </row>
    <row r="144" spans="1:4">
      <c r="A144" s="230" t="s">
        <v>3228</v>
      </c>
      <c r="B144" s="230" t="s">
        <v>3056</v>
      </c>
      <c r="C144" s="231" t="str">
        <f>"acfr:"&amp;A144</f>
        <v>acfr:RevenuesFromRecreationAndCultureParksAndRecreationDepartmentModifiedAccrual</v>
      </c>
      <c r="D144" s="2" t="str">
        <f>IF(RIGHT(A144, 8)="Abstract", "Abstract", "Revenues")</f>
        <v>Revenues</v>
      </c>
    </row>
    <row r="145" spans="1:4">
      <c r="A145" s="230" t="s">
        <v>3229</v>
      </c>
      <c r="B145" s="230" t="s">
        <v>3057</v>
      </c>
      <c r="C145" s="231" t="str">
        <f>"acfr:"&amp;A145</f>
        <v>acfr:RevenuesFromRecreationAndCultureLibraryModifiedAccrual</v>
      </c>
      <c r="D145" s="2" t="str">
        <f>IF(RIGHT(A145, 8)="Abstract", "Abstract", "Revenues")</f>
        <v>Revenues</v>
      </c>
    </row>
    <row r="146" spans="1:4">
      <c r="A146" s="230" t="s">
        <v>3230</v>
      </c>
      <c r="B146" s="230" t="s">
        <v>3058</v>
      </c>
      <c r="C146" s="231" t="str">
        <f>"acfr:"&amp;A146</f>
        <v>acfr:RevenuesFromRecreationAndCultureModifiedAccrual</v>
      </c>
      <c r="D146" s="2" t="str">
        <f>IF(RIGHT(A146, 8)="Abstract", "Abstract", "Revenues")</f>
        <v>Revenues</v>
      </c>
    </row>
    <row r="147" spans="1:4">
      <c r="A147" s="230" t="s">
        <v>3232</v>
      </c>
      <c r="B147" s="230" t="s">
        <v>3060</v>
      </c>
      <c r="C147" s="231" t="str">
        <f>"acfr:"&amp;A147</f>
        <v>acfr:GrantsContributionsAndDonationsFromOthersModifiedAccrual</v>
      </c>
      <c r="D147" s="2" t="str">
        <f>IF(RIGHT(A147, 8)="Abstract", "Abstract", "Revenues")</f>
        <v>Revenues</v>
      </c>
    </row>
    <row r="148" spans="1:4">
      <c r="A148" s="230" t="s">
        <v>3233</v>
      </c>
      <c r="B148" s="230" t="s">
        <v>3061</v>
      </c>
      <c r="C148" s="231" t="str">
        <f>"acfr:"&amp;A148</f>
        <v>acfr:RevenueFromGrantsAndEntitlementsRestrictedForSpecificProgramsModifiedAccrual</v>
      </c>
      <c r="D148" s="2" t="str">
        <f>IF(RIGHT(A148, 8)="Abstract", "Abstract", "Revenues")</f>
        <v>Revenues</v>
      </c>
    </row>
    <row r="149" spans="1:4">
      <c r="A149" s="230" t="s">
        <v>3234</v>
      </c>
      <c r="B149" s="230" t="s">
        <v>3062</v>
      </c>
      <c r="C149" s="231" t="str">
        <f>"acfr:"&amp;A149</f>
        <v>acfr:RevenueFromGrantsAndEntitlementsNotRestrictedForSpecificProgramsModifiedAccrual</v>
      </c>
      <c r="D149" s="2" t="str">
        <f>IF(RIGHT(A149, 8)="Abstract", "Abstract", "Revenues")</f>
        <v>Revenues</v>
      </c>
    </row>
    <row r="150" spans="1:4">
      <c r="A150" s="230" t="s">
        <v>3235</v>
      </c>
      <c r="B150" s="230" t="s">
        <v>3063</v>
      </c>
      <c r="C150" s="231" t="str">
        <f>"acfr:"&amp;A150</f>
        <v>acfr:RevenueFromSharedRevenueModifiedAccrual</v>
      </c>
      <c r="D150" s="2" t="str">
        <f>IF(RIGHT(A150, 8)="Abstract", "Abstract", "Revenues")</f>
        <v>Revenues</v>
      </c>
    </row>
    <row r="151" spans="1:4">
      <c r="A151" s="230" t="s">
        <v>3236</v>
      </c>
      <c r="B151" s="230" t="s">
        <v>3064</v>
      </c>
      <c r="C151" s="231" t="str">
        <f>"acfr:"&amp;A151</f>
        <v>acfr:PublicAndPrivateContributionsModifiedAccrual</v>
      </c>
      <c r="D151" s="2" t="str">
        <f>IF(RIGHT(A151, 8)="Abstract", "Abstract", "Revenues")</f>
        <v>Revenues</v>
      </c>
    </row>
    <row r="152" spans="1:4">
      <c r="A152" s="230" t="s">
        <v>3237</v>
      </c>
      <c r="B152" s="230" t="s">
        <v>3065</v>
      </c>
      <c r="C152" s="231" t="str">
        <f>"acfr:"&amp;A152</f>
        <v>acfr:CashOverOrShortModifiedAccrual</v>
      </c>
      <c r="D152" s="2" t="str">
        <f>IF(RIGHT(A152, 8)="Abstract", "Abstract", "Revenues")</f>
        <v>Revenues</v>
      </c>
    </row>
    <row r="153" spans="1:4">
      <c r="A153" s="230" t="s">
        <v>3238</v>
      </c>
      <c r="B153" s="230" t="s">
        <v>3066</v>
      </c>
      <c r="C153" s="231" t="str">
        <f>"acfr:"&amp;A153</f>
        <v>acfr:RefundsAndRebatesModifiedAccrual</v>
      </c>
      <c r="D153" s="2" t="str">
        <f>IF(RIGHT(A153, 8)="Abstract", "Abstract", "Revenues")</f>
        <v>Revenues</v>
      </c>
    </row>
    <row r="154" spans="1:4">
      <c r="A154" s="230" t="s">
        <v>3239</v>
      </c>
      <c r="B154" s="230" t="s">
        <v>3067</v>
      </c>
      <c r="C154" s="231" t="str">
        <f>"acfr:"&amp;A154</f>
        <v>acfr:ReimbursementsModifiedAccrual</v>
      </c>
      <c r="D154" s="2" t="str">
        <f>IF(RIGHT(A154, 8)="Abstract", "Abstract", "Revenues")</f>
        <v>Revenues</v>
      </c>
    </row>
    <row r="155" spans="1:4">
      <c r="A155" s="230" t="s">
        <v>3240</v>
      </c>
      <c r="B155" s="230" t="s">
        <v>3068</v>
      </c>
      <c r="C155" s="231" t="str">
        <f>"acfr:"&amp;A155</f>
        <v>acfr:ContributionsFromPrimaryGovernmentModifiedAccrual</v>
      </c>
      <c r="D155" s="2" t="str">
        <f>IF(RIGHT(A155, 8)="Abstract", "Abstract", "Revenues")</f>
        <v>Revenues</v>
      </c>
    </row>
    <row r="156" spans="1:4">
      <c r="A156" s="230" t="s">
        <v>3241</v>
      </c>
      <c r="B156" s="230" t="s">
        <v>3069</v>
      </c>
      <c r="C156" s="231" t="str">
        <f>"acfr:"&amp;A156</f>
        <v>acfr:ContributionsToPermanentFundModifiedAccrual</v>
      </c>
      <c r="D156" s="2" t="str">
        <f>IF(RIGHT(A156, 8)="Abstract", "Abstract", "Revenues")</f>
        <v>Revenues</v>
      </c>
    </row>
    <row r="157" spans="1:4">
      <c r="A157" s="230" t="s">
        <v>3242</v>
      </c>
      <c r="B157" s="230" t="s">
        <v>3070</v>
      </c>
      <c r="C157" s="231" t="str">
        <f>"acfr:"&amp;A157</f>
        <v>acfr:ChangesInFairValueOfInvestmentsModifiedAccrual</v>
      </c>
      <c r="D157" s="2" t="str">
        <f>IF(RIGHT(A157, 8)="Abstract", "Abstract", "Revenues")</f>
        <v>Revenues</v>
      </c>
    </row>
    <row r="158" spans="1:4">
      <c r="A158" s="230" t="s">
        <v>3243</v>
      </c>
      <c r="B158" s="230" t="s">
        <v>3071</v>
      </c>
      <c r="C158" s="231" t="str">
        <f>"acfr:"&amp;A158</f>
        <v>acfr:RecoveryOfCostIncurredModifiedAccrual</v>
      </c>
      <c r="D158" s="2" t="str">
        <f>IF(RIGHT(A158, 8)="Abstract", "Abstract", "Revenues")</f>
        <v>Revenues</v>
      </c>
    </row>
    <row r="159" spans="1:4">
      <c r="A159" s="230" t="s">
        <v>3244</v>
      </c>
      <c r="B159" s="230" t="s">
        <v>3072</v>
      </c>
      <c r="C159" s="231" t="str">
        <f>"acfr:"&amp;A159</f>
        <v>acfr:OtherRevenuesModifiedAccrual</v>
      </c>
      <c r="D159" s="2" t="str">
        <f>IF(RIGHT(A159, 8)="Abstract", "Abstract", "Revenues")</f>
        <v>Revenues</v>
      </c>
    </row>
    <row r="160" spans="1:4">
      <c r="A160" s="230" t="s">
        <v>3245</v>
      </c>
      <c r="B160" s="230" t="s">
        <v>3073</v>
      </c>
      <c r="C160" s="231" t="str">
        <f>"acfr:"&amp;A160</f>
        <v>acfr:RevenuesModifiedAccrual</v>
      </c>
      <c r="D160" s="2" t="str">
        <f>IF(RIGHT(A160, 8)="Abstract", "Abstract", "Revenues")</f>
        <v>Revenues</v>
      </c>
    </row>
    <row r="161" spans="1:4">
      <c r="A161" s="230" t="s">
        <v>3644</v>
      </c>
      <c r="B161" s="230" t="s">
        <v>3656</v>
      </c>
      <c r="C161" s="231" t="str">
        <f>"acfr:"&amp;A161</f>
        <v>acfr:ProceedsFromBondAndNoteIssuanceModifiedAccrual</v>
      </c>
      <c r="D161" s="2" t="str">
        <f>IF(RIGHT(A161, 8)="Abstract", "Abstract", "Other Financing Sources")</f>
        <v>Other Financing Sources</v>
      </c>
    </row>
    <row r="162" spans="1:4">
      <c r="A162" s="230" t="s">
        <v>3645</v>
      </c>
      <c r="B162" s="230" t="s">
        <v>3657</v>
      </c>
      <c r="C162" s="231" t="str">
        <f>"acfr:"&amp;A162</f>
        <v>acfr:PremiumOnIssuanceOfLongTermDebtModifiedAccrual</v>
      </c>
      <c r="D162" s="2" t="str">
        <f>IF(RIGHT(A162, 8)="Abstract", "Abstract", "Other Financing Sources")</f>
        <v>Other Financing Sources</v>
      </c>
    </row>
    <row r="163" spans="1:4">
      <c r="A163" s="230" t="s">
        <v>3646</v>
      </c>
      <c r="B163" s="230" t="s">
        <v>3658</v>
      </c>
      <c r="C163" s="231" t="str">
        <f>"acfr:"&amp;A163</f>
        <v>acfr:BondOrInsuranceRecoveriesModifiedAccrual</v>
      </c>
      <c r="D163" s="2" t="str">
        <f>IF(RIGHT(A163, 8)="Abstract", "Abstract", "Other Financing Sources")</f>
        <v>Other Financing Sources</v>
      </c>
    </row>
    <row r="164" spans="1:4">
      <c r="A164" s="230" t="s">
        <v>3647</v>
      </c>
      <c r="B164" s="230" t="s">
        <v>3659</v>
      </c>
      <c r="C164" s="231" t="str">
        <f>"acfr:"&amp;A164</f>
        <v>acfr:PaymentsToRefundedBondEscrowAgentModifiedAccrual</v>
      </c>
      <c r="D164" s="2" t="str">
        <f>IF(RIGHT(A164, 8)="Abstract", "Abstract", "Other Financing Sources")</f>
        <v>Other Financing Sources</v>
      </c>
    </row>
    <row r="165" spans="1:4">
      <c r="A165" s="230" t="s">
        <v>3648</v>
      </c>
      <c r="B165" s="230" t="s">
        <v>3660</v>
      </c>
      <c r="C165" s="231" t="str">
        <f>"acfr:"&amp;A165</f>
        <v>acfr:DiscountsOnBondsOrNotesModifiedAccrual</v>
      </c>
      <c r="D165" s="2" t="str">
        <f>IF(RIGHT(A165, 8)="Abstract", "Abstract", "Other Financing Sources")</f>
        <v>Other Financing Sources</v>
      </c>
    </row>
    <row r="166" spans="1:4">
      <c r="A166" s="230" t="s">
        <v>3649</v>
      </c>
      <c r="B166" s="230" t="s">
        <v>3661</v>
      </c>
      <c r="C166" s="231" t="str">
        <f>"acfr:"&amp;A166</f>
        <v>acfr:SaleOfCapitalAssetsModifiedAccrual</v>
      </c>
      <c r="D166" s="2" t="str">
        <f>IF(RIGHT(A166, 8)="Abstract", "Abstract", "Other Financing Sources")</f>
        <v>Other Financing Sources</v>
      </c>
    </row>
    <row r="167" spans="1:4">
      <c r="A167" s="230" t="s">
        <v>3650</v>
      </c>
      <c r="B167" s="230" t="s">
        <v>3662</v>
      </c>
      <c r="C167" s="231" t="str">
        <f>"acfr:"&amp;A167</f>
        <v>acfr:TransfersOutModifiedAccrual</v>
      </c>
      <c r="D167" s="2" t="str">
        <f>IF(RIGHT(A167, 8)="Abstract", "Abstract", "Other Financing Sources")</f>
        <v>Other Financing Sources</v>
      </c>
    </row>
    <row r="168" spans="1:4">
      <c r="A168" s="230" t="s">
        <v>3651</v>
      </c>
      <c r="B168" s="230" t="s">
        <v>3663</v>
      </c>
      <c r="C168" s="231" t="str">
        <f>"acfr:"&amp;A168</f>
        <v>acfr:TransfersInModifiedAccrual</v>
      </c>
      <c r="D168" s="2" t="str">
        <f>IF(RIGHT(A168, 8)="Abstract", "Abstract", "Other Financing Sources")</f>
        <v>Other Financing Sources</v>
      </c>
    </row>
    <row r="169" spans="1:4">
      <c r="A169" s="230" t="s">
        <v>3652</v>
      </c>
      <c r="B169" s="230" t="s">
        <v>3664</v>
      </c>
      <c r="C169" s="231" t="str">
        <f>"acfr:"&amp;A169</f>
        <v>acfr:OtherFinancingSourcesLeaseFinancingModifiedAccrual</v>
      </c>
      <c r="D169" s="2" t="str">
        <f>IF(RIGHT(A169, 8)="Abstract", "Abstract", "Other Financing Sources")</f>
        <v>Other Financing Sources</v>
      </c>
    </row>
    <row r="170" spans="1:4">
      <c r="A170" s="230" t="s">
        <v>3653</v>
      </c>
      <c r="B170" s="230" t="s">
        <v>3665</v>
      </c>
      <c r="C170" s="231" t="str">
        <f>"acfr:"&amp;A170</f>
        <v>acfr:AdditionalOtherFinancingSourcesUses</v>
      </c>
      <c r="D170" s="2" t="str">
        <f>IF(RIGHT(A170, 8)="Abstract", "Abstract", "Other Financing Sources")</f>
        <v>Other Financing Sources</v>
      </c>
    </row>
    <row r="171" spans="1:4">
      <c r="A171" s="230" t="s">
        <v>3654</v>
      </c>
      <c r="B171" s="230" t="s">
        <v>3666</v>
      </c>
      <c r="C171" s="231" t="str">
        <f>"acfr:"&amp;A171</f>
        <v>acfr:OtherFinancingSourcesUses</v>
      </c>
      <c r="D171" s="2" t="str">
        <f>IF(RIGHT(A171, 8)="Abstract", "Abstract", "Other Financing Sources")</f>
        <v>Other Financing Sources</v>
      </c>
    </row>
    <row r="172" spans="1:4">
      <c r="A172" s="230" t="s">
        <v>3443</v>
      </c>
      <c r="B172" s="230" t="s">
        <v>3247</v>
      </c>
      <c r="C172" s="231" t="str">
        <f>"acfr:"&amp;A172</f>
        <v>acfr:ExpendituresForGeneralGovernmentServicesAdministrationModifiedAccrual</v>
      </c>
      <c r="D172" s="2" t="str">
        <f>IF(RIGHT(A172, 8)="Abstract", "Abstract", "Expenditures")</f>
        <v>Expenditures</v>
      </c>
    </row>
    <row r="173" spans="1:4">
      <c r="A173" s="230" t="s">
        <v>3445</v>
      </c>
      <c r="B173" s="230" t="s">
        <v>3249</v>
      </c>
      <c r="C173" s="231" t="str">
        <f>"acfr:"&amp;A173</f>
        <v>acfr:ExpendituresForLegislativeGoverningBodyModifiedAccrual</v>
      </c>
      <c r="D173" s="2" t="str">
        <f>IF(RIGHT(A173, 8)="Abstract", "Abstract", "Expenditures")</f>
        <v>Expenditures</v>
      </c>
    </row>
    <row r="174" spans="1:4">
      <c r="A174" s="230" t="s">
        <v>3446</v>
      </c>
      <c r="B174" s="230" t="s">
        <v>3250</v>
      </c>
      <c r="C174" s="231" t="str">
        <f>"acfr:"&amp;A174</f>
        <v>acfr:ExpendituresForLegislativeCommitteeModifiedAccrual</v>
      </c>
      <c r="D174" s="2" t="str">
        <f>IF(RIGHT(A174, 8)="Abstract", "Abstract", "Expenditures")</f>
        <v>Expenditures</v>
      </c>
    </row>
    <row r="175" spans="1:4">
      <c r="A175" s="230" t="s">
        <v>3447</v>
      </c>
      <c r="B175" s="230" t="s">
        <v>3251</v>
      </c>
      <c r="C175" s="231" t="str">
        <f>"acfr:"&amp;A175</f>
        <v>acfr:ExpendituresForGeneralGovernmentServicesLegislativeAndExecutiveModifiedAccrual</v>
      </c>
      <c r="D175" s="2" t="str">
        <f>IF(RIGHT(A175, 8)="Abstract", "Abstract", "Expenditures")</f>
        <v>Expenditures</v>
      </c>
    </row>
    <row r="176" spans="1:4">
      <c r="A176" s="230" t="s">
        <v>3449</v>
      </c>
      <c r="B176" s="230" t="s">
        <v>3253</v>
      </c>
      <c r="C176" s="231" t="str">
        <f>"acfr:"&amp;A176</f>
        <v>acfr:ExpendituresForGeneralGovernmentServicesChiefExecutiveModifiedAccrual</v>
      </c>
      <c r="D176" s="2" t="str">
        <f>IF(RIGHT(A176, 8)="Abstract", "Abstract", "Expenditures")</f>
        <v>Expenditures</v>
      </c>
    </row>
    <row r="177" spans="1:4">
      <c r="A177" s="230" t="s">
        <v>3450</v>
      </c>
      <c r="B177" s="230" t="s">
        <v>3254</v>
      </c>
      <c r="C177" s="231" t="str">
        <f>"acfr:"&amp;A177</f>
        <v>acfr:ExpendituresForChiefExecutiveAdministratorManagerSuperintendentControllerModifiedAccrual</v>
      </c>
      <c r="D177" s="2" t="str">
        <f>IF(RIGHT(A177, 8)="Abstract", "Abstract", "Expenditures")</f>
        <v>Expenditures</v>
      </c>
    </row>
    <row r="178" spans="1:4">
      <c r="A178" s="230" t="s">
        <v>3451</v>
      </c>
      <c r="B178" s="230" t="s">
        <v>3255</v>
      </c>
      <c r="C178" s="231" t="str">
        <f>"acfr:"&amp;A178</f>
        <v>acfr:ExpensesForChiefExecutiveOrganizationUnit</v>
      </c>
      <c r="D178" s="2" t="str">
        <f>IF(RIGHT(A178, 8)="Abstract", "Abstract", "Expenditures")</f>
        <v>Expenditures</v>
      </c>
    </row>
    <row r="179" spans="1:4">
      <c r="A179" s="230" t="s">
        <v>3453</v>
      </c>
      <c r="B179" s="230" t="s">
        <v>3257</v>
      </c>
      <c r="C179" s="231" t="str">
        <f>"acfr:"&amp;A179</f>
        <v>acfr:ExpendituresForFinancialAndTaxAdministrationAccountingDepartmentModifiedAccrual</v>
      </c>
      <c r="D179" s="2" t="str">
        <f>IF(RIGHT(A179, 8)="Abstract", "Abstract", "Expenditures")</f>
        <v>Expenditures</v>
      </c>
    </row>
    <row r="180" spans="1:4">
      <c r="A180" s="230" t="s">
        <v>3454</v>
      </c>
      <c r="B180" s="230" t="s">
        <v>3258</v>
      </c>
      <c r="C180" s="231" t="str">
        <f>"acfr:"&amp;A180</f>
        <v>acfr:ExpendituresForFinancialAndTaxAdministrationBudgetDepartmentDirectorModifiedAccrual</v>
      </c>
      <c r="D180" s="2" t="str">
        <f>IF(RIGHT(A180, 8)="Abstract", "Abstract", "Expenditures")</f>
        <v>Expenditures</v>
      </c>
    </row>
    <row r="181" spans="1:4">
      <c r="A181" s="230" t="s">
        <v>3455</v>
      </c>
      <c r="B181" s="230" t="s">
        <v>3259</v>
      </c>
      <c r="C181" s="231" t="str">
        <f>"acfr:"&amp;A181</f>
        <v>acfr:ExpendituresForClerkModifiedAccrual</v>
      </c>
      <c r="D181" s="2" t="str">
        <f>IF(RIGHT(A181, 8)="Abstract", "Abstract", "Expenditures")</f>
        <v>Expenditures</v>
      </c>
    </row>
    <row r="182" spans="1:4">
      <c r="A182" s="230" t="s">
        <v>3456</v>
      </c>
      <c r="B182" s="230" t="s">
        <v>3260</v>
      </c>
      <c r="C182" s="231" t="str">
        <f>"acfr:"&amp;A182</f>
        <v>acfr:ExpendituresForFinancialAndTaxAdministrationInternalAuditExternalAuditBoardOfAuditorsModifiedAccrual</v>
      </c>
      <c r="D182" s="2" t="str">
        <f>IF(RIGHT(A182, 8)="Abstract", "Abstract", "Expenditures")</f>
        <v>Expenditures</v>
      </c>
    </row>
    <row r="183" spans="1:4">
      <c r="A183" s="230" t="s">
        <v>3457</v>
      </c>
      <c r="B183" s="230" t="s">
        <v>3261</v>
      </c>
      <c r="C183" s="231" t="str">
        <f>"acfr:"&amp;A183</f>
        <v>acfr:ExpendituresForFinancialAndTaxAdministrationInformationTechnologyModifiedAccrual</v>
      </c>
      <c r="D183" s="2" t="str">
        <f>IF(RIGHT(A183, 8)="Abstract", "Abstract", "Expenditures")</f>
        <v>Expenditures</v>
      </c>
    </row>
    <row r="184" spans="1:4">
      <c r="A184" s="230" t="s">
        <v>3458</v>
      </c>
      <c r="B184" s="230" t="s">
        <v>3262</v>
      </c>
      <c r="C184" s="231" t="str">
        <f>"acfr:"&amp;A184</f>
        <v>acfr:ExpendituresForFinancialAndTaxAdministrationPurchasingModifiedAccrual</v>
      </c>
      <c r="D184" s="2" t="str">
        <f>IF(RIGHT(A184, 8)="Abstract", "Abstract", "Expenditures")</f>
        <v>Expenditures</v>
      </c>
    </row>
    <row r="185" spans="1:4">
      <c r="A185" s="230" t="s">
        <v>3459</v>
      </c>
      <c r="B185" s="230" t="s">
        <v>3263</v>
      </c>
      <c r="C185" s="231" t="str">
        <f>"acfr:"&amp;A185</f>
        <v>acfr:ExpendituresForFinancialAndTaxAdministrationPropertyDescriptionModifiedAccrual</v>
      </c>
      <c r="D185" s="2" t="str">
        <f>IF(RIGHT(A185, 8)="Abstract", "Abstract", "Expenditures")</f>
        <v>Expenditures</v>
      </c>
    </row>
    <row r="186" spans="1:4">
      <c r="A186" s="230" t="s">
        <v>3460</v>
      </c>
      <c r="B186" s="230" t="s">
        <v>3264</v>
      </c>
      <c r="C186" s="231" t="str">
        <f>"acfr:"&amp;A186</f>
        <v>acfr:ExpendituresForFinancialAndTaxAdministrationCountySurveyAndRemonumentationModifiedAccrual</v>
      </c>
      <c r="D186" s="2" t="str">
        <f>IF(RIGHT(A186, 8)="Abstract", "Abstract", "Expenditures")</f>
        <v>Expenditures</v>
      </c>
    </row>
    <row r="187" spans="1:4">
      <c r="A187" s="230" t="s">
        <v>3461</v>
      </c>
      <c r="B187" s="230" t="s">
        <v>3265</v>
      </c>
      <c r="C187" s="231" t="str">
        <f>"acfr:"&amp;A187</f>
        <v>acfr:ExpendituresForFinancialAndTaxAdministrationBoardOfReviewModifiedAccrual</v>
      </c>
      <c r="D187" s="2" t="str">
        <f>IF(RIGHT(A187, 8)="Abstract", "Abstract", "Expenditures")</f>
        <v>Expenditures</v>
      </c>
    </row>
    <row r="188" spans="1:4">
      <c r="A188" s="230" t="s">
        <v>3462</v>
      </c>
      <c r="B188" s="230" t="s">
        <v>3266</v>
      </c>
      <c r="C188" s="231" t="str">
        <f>"acfr:"&amp;A188</f>
        <v>acfr:ExpendituresForGeneralGovernmentServicesTreasurerModifiedAccrual</v>
      </c>
      <c r="D188" s="2" t="str">
        <f>IF(RIGHT(A188, 8)="Abstract", "Abstract", "Expenditures")</f>
        <v>Expenditures</v>
      </c>
    </row>
    <row r="189" spans="1:4">
      <c r="A189" s="230" t="s">
        <v>3463</v>
      </c>
      <c r="B189" s="230" t="s">
        <v>3267</v>
      </c>
      <c r="C189" s="231" t="str">
        <f>"acfr:"&amp;A189</f>
        <v>acfr:ExpendituresForFinancialAndTaxAdministrationDelinquentTaxPropertySalesModifiedAccrual</v>
      </c>
      <c r="D189" s="2" t="str">
        <f>IF(RIGHT(A189, 8)="Abstract", "Abstract", "Expenditures")</f>
        <v>Expenditures</v>
      </c>
    </row>
    <row r="190" spans="1:4">
      <c r="A190" s="230" t="s">
        <v>3464</v>
      </c>
      <c r="B190" s="230" t="s">
        <v>3268</v>
      </c>
      <c r="C190" s="231" t="str">
        <f>"acfr:"&amp;A190</f>
        <v>acfr:ExpendituresForGeneralGovernmentServicesAssessingEqualizationModifiedAccrual</v>
      </c>
      <c r="D190" s="2" t="str">
        <f>IF(RIGHT(A190, 8)="Abstract", "Abstract", "Expenditures")</f>
        <v>Expenditures</v>
      </c>
    </row>
    <row r="191" spans="1:4">
      <c r="A191" s="230" t="s">
        <v>3465</v>
      </c>
      <c r="B191" s="230" t="s">
        <v>3269</v>
      </c>
      <c r="C191" s="231" t="str">
        <f>"acfr:"&amp;A191</f>
        <v>acfr:ExpendituresForGeneralGovernmentServicesFinanceAndTaxAdministrationModifiedAccrual</v>
      </c>
      <c r="D191" s="2" t="str">
        <f>IF(RIGHT(A191, 8)="Abstract", "Abstract", "Expenditures")</f>
        <v>Expenditures</v>
      </c>
    </row>
    <row r="192" spans="1:4">
      <c r="A192" s="230" t="s">
        <v>3467</v>
      </c>
      <c r="B192" s="230" t="s">
        <v>3271</v>
      </c>
      <c r="C192" s="231" t="str">
        <f>"acfr:"&amp;A192</f>
        <v>acfr:ExpendituresForOtherGeneralGovernmentElectionsModifiedAccrual</v>
      </c>
      <c r="D192" s="2" t="str">
        <f>IF(RIGHT(A192, 8)="Abstract", "Abstract", "Expenditures")</f>
        <v>Expenditures</v>
      </c>
    </row>
    <row r="193" spans="1:4">
      <c r="A193" s="230" t="s">
        <v>3468</v>
      </c>
      <c r="B193" s="230" t="s">
        <v>3272</v>
      </c>
      <c r="C193" s="231" t="str">
        <f>"acfr:"&amp;A193</f>
        <v>acfr:ExpendituresForOtherGeneralGovernmentBuildingAndGroundsModifiedAccrual</v>
      </c>
      <c r="D193" s="2" t="str">
        <f>IF(RIGHT(A193, 8)="Abstract", "Abstract", "Expenditures")</f>
        <v>Expenditures</v>
      </c>
    </row>
    <row r="194" spans="1:4">
      <c r="A194" s="230" t="s">
        <v>3469</v>
      </c>
      <c r="B194" s="230" t="s">
        <v>3273</v>
      </c>
      <c r="C194" s="231" t="str">
        <f>"acfr:"&amp;A194</f>
        <v>acfr:ExpendituresForOtherGeneralGovernmentAttorneyCorporationCounselModifiedAccrual</v>
      </c>
      <c r="D194" s="2" t="str">
        <f>IF(RIGHT(A194, 8)="Abstract", "Abstract", "Expenditures")</f>
        <v>Expenditures</v>
      </c>
    </row>
    <row r="195" spans="1:4">
      <c r="A195" s="230" t="s">
        <v>3470</v>
      </c>
      <c r="B195" s="230" t="s">
        <v>3274</v>
      </c>
      <c r="C195" s="231" t="str">
        <f>"acfr:"&amp;A195</f>
        <v>acfr:ExpendituresForOtherGeneralGovernmentCivilServiceMeritSystemModifiedAccrual</v>
      </c>
      <c r="D195" s="2" t="str">
        <f>IF(RIGHT(A195, 8)="Abstract", "Abstract", "Expenditures")</f>
        <v>Expenditures</v>
      </c>
    </row>
    <row r="196" spans="1:4">
      <c r="A196" s="230" t="s">
        <v>3471</v>
      </c>
      <c r="B196" s="230" t="s">
        <v>3275</v>
      </c>
      <c r="C196" s="231" t="str">
        <f>"acfr:"&amp;A196</f>
        <v>acfr:ExpendituresForOtherGeneralGovernmentHumanResourcesDepartmentModifiedAccrual</v>
      </c>
      <c r="D196" s="2" t="str">
        <f>IF(RIGHT(A196, 8)="Abstract", "Abstract", "Expenditures")</f>
        <v>Expenditures</v>
      </c>
    </row>
    <row r="197" spans="1:4">
      <c r="A197" s="230" t="s">
        <v>3472</v>
      </c>
      <c r="B197" s="230" t="s">
        <v>3276</v>
      </c>
      <c r="C197" s="231" t="str">
        <f>"acfr:"&amp;A197</f>
        <v>acfr:ExpendituresForOtherGeneralGovernmentBuildingAuthorityModifiedAccrual</v>
      </c>
      <c r="D197" s="2" t="str">
        <f>IF(RIGHT(A197, 8)="Abstract", "Abstract", "Expenditures")</f>
        <v>Expenditures</v>
      </c>
    </row>
    <row r="198" spans="1:4">
      <c r="A198" s="230" t="s">
        <v>3473</v>
      </c>
      <c r="B198" s="230" t="s">
        <v>3277</v>
      </c>
      <c r="C198" s="231" t="str">
        <f>"acfr:"&amp;A198</f>
        <v>acfr:ExpendituresForOtherGeneralGovernmentRetirementBoardModifiedAccrual</v>
      </c>
      <c r="D198" s="2" t="str">
        <f>IF(RIGHT(A198, 8)="Abstract", "Abstract", "Expenditures")</f>
        <v>Expenditures</v>
      </c>
    </row>
    <row r="199" spans="1:4">
      <c r="A199" s="230" t="s">
        <v>3474</v>
      </c>
      <c r="B199" s="230" t="s">
        <v>3278</v>
      </c>
      <c r="C199" s="231" t="str">
        <f>"acfr:"&amp;A199</f>
        <v>acfr:ExpendituresForGeneralGovernmentServicesOthersModifiedAccrual</v>
      </c>
      <c r="D199" s="2" t="str">
        <f>IF(RIGHT(A199, 8)="Abstract", "Abstract", "Expenditures")</f>
        <v>Expenditures</v>
      </c>
    </row>
    <row r="200" spans="1:4">
      <c r="A200" s="230" t="s">
        <v>3475</v>
      </c>
      <c r="B200" s="230" t="s">
        <v>3279</v>
      </c>
      <c r="C200" s="231" t="str">
        <f>"acfr:"&amp;A200</f>
        <v>acfr:ExpendituresForGeneralGovernmentServicesModifiedAccrual</v>
      </c>
      <c r="D200" s="2" t="str">
        <f>IF(RIGHT(A200, 8)="Abstract", "Abstract", "Expenditures")</f>
        <v>Expenditures</v>
      </c>
    </row>
    <row r="201" spans="1:4">
      <c r="A201" s="230" t="s">
        <v>3477</v>
      </c>
      <c r="B201" s="230" t="s">
        <v>3281</v>
      </c>
      <c r="C201" s="231" t="str">
        <f>"acfr:"&amp;A201</f>
        <v>acfr:ExpendituresForJudicialTrialCourtModifiedAccrual</v>
      </c>
      <c r="D201" s="2" t="str">
        <f>IF(RIGHT(A201, 8)="Abstract", "Abstract", "Expenditures")</f>
        <v>Expenditures</v>
      </c>
    </row>
    <row r="202" spans="1:4">
      <c r="A202" s="230" t="s">
        <v>3478</v>
      </c>
      <c r="B202" s="230" t="s">
        <v>3282</v>
      </c>
      <c r="C202" s="231" t="str">
        <f>"acfr:"&amp;A202</f>
        <v>acfr:ExpendituresForJudicialCircuitCourtModifiedAccrual</v>
      </c>
      <c r="D202" s="2" t="str">
        <f>IF(RIGHT(A202, 8)="Abstract", "Abstract", "Expenditures")</f>
        <v>Expenditures</v>
      </c>
    </row>
    <row r="203" spans="1:4">
      <c r="A203" s="230" t="s">
        <v>3479</v>
      </c>
      <c r="B203" s="230" t="s">
        <v>3283</v>
      </c>
      <c r="C203" s="231" t="str">
        <f>"acfr:"&amp;A203</f>
        <v>acfr:ExpendituresForJudicialDistrictAndMunicipalCourtModifiedAccrual</v>
      </c>
      <c r="D203" s="2" t="str">
        <f>IF(RIGHT(A203, 8)="Abstract", "Abstract", "Expenditures")</f>
        <v>Expenditures</v>
      </c>
    </row>
    <row r="204" spans="1:4">
      <c r="A204" s="230" t="s">
        <v>3480</v>
      </c>
      <c r="B204" s="230" t="s">
        <v>3284</v>
      </c>
      <c r="C204" s="231" t="str">
        <f>"acfr:"&amp;A204</f>
        <v>acfr:ExpendituresForJudicialFriendOfTheCourtModifiedAccrual</v>
      </c>
      <c r="D204" s="2" t="str">
        <f>IF(RIGHT(A204, 8)="Abstract", "Abstract", "Expenditures")</f>
        <v>Expenditures</v>
      </c>
    </row>
    <row r="205" spans="1:4">
      <c r="A205" s="230" t="s">
        <v>3481</v>
      </c>
      <c r="B205" s="230" t="s">
        <v>3285</v>
      </c>
      <c r="C205" s="231" t="str">
        <f>"acfr:"&amp;A205</f>
        <v>acfr:ExpendituresForJudicialFriendOfTheCourtCooperativeReimbursementProgramModifiedAccrual</v>
      </c>
      <c r="D205" s="2" t="str">
        <f>IF(RIGHT(A205, 8)="Abstract", "Abstract", "Expenditures")</f>
        <v>Expenditures</v>
      </c>
    </row>
    <row r="206" spans="1:4">
      <c r="A206" s="230" t="s">
        <v>3482</v>
      </c>
      <c r="B206" s="230" t="s">
        <v>3286</v>
      </c>
      <c r="C206" s="231" t="str">
        <f>"acfr:"&amp;A206</f>
        <v>acfr:ExpendituresForJudicialLawLibraryModifiedAccrual</v>
      </c>
      <c r="D206" s="2" t="str">
        <f>IF(RIGHT(A206, 8)="Abstract", "Abstract", "Expenditures")</f>
        <v>Expenditures</v>
      </c>
    </row>
    <row r="207" spans="1:4">
      <c r="A207" s="230" t="s">
        <v>3483</v>
      </c>
      <c r="B207" s="230" t="s">
        <v>3287</v>
      </c>
      <c r="C207" s="231" t="str">
        <f>"acfr:"&amp;A207</f>
        <v>acfr:ExpendituresForJudicialProbateCourtModifiedAccrual</v>
      </c>
      <c r="D207" s="2" t="str">
        <f>IF(RIGHT(A207, 8)="Abstract", "Abstract", "Expenditures")</f>
        <v>Expenditures</v>
      </c>
    </row>
    <row r="208" spans="1:4">
      <c r="A208" s="230" t="s">
        <v>3484</v>
      </c>
      <c r="B208" s="230" t="s">
        <v>3288</v>
      </c>
      <c r="C208" s="231" t="str">
        <f>"acfr:"&amp;A208</f>
        <v>acfr:ExpendituresForJudicialProbationModifiedAccrual</v>
      </c>
      <c r="D208" s="2" t="str">
        <f>IF(RIGHT(A208, 8)="Abstract", "Abstract", "Expenditures")</f>
        <v>Expenditures</v>
      </c>
    </row>
    <row r="209" spans="1:4">
      <c r="A209" s="230" t="s">
        <v>3485</v>
      </c>
      <c r="B209" s="230" t="s">
        <v>3289</v>
      </c>
      <c r="C209" s="231" t="str">
        <f>"acfr:"&amp;A209</f>
        <v>acfr:ExpendituresForJudicialProsecutingAttorneyModifiedAccrual</v>
      </c>
      <c r="D209" s="2" t="str">
        <f>IF(RIGHT(A209, 8)="Abstract", "Abstract", "Expenditures")</f>
        <v>Expenditures</v>
      </c>
    </row>
    <row r="210" spans="1:4">
      <c r="A210" s="230" t="s">
        <v>3486</v>
      </c>
      <c r="B210" s="230" t="s">
        <v>3290</v>
      </c>
      <c r="C210" s="231" t="str">
        <f>"acfr:"&amp;A210</f>
        <v>acfr:ExpendituresForJudicialGrandJuryModifiedAccrual</v>
      </c>
      <c r="D210" s="2" t="str">
        <f>IF(RIGHT(A210, 8)="Abstract", "Abstract", "Expenditures")</f>
        <v>Expenditures</v>
      </c>
    </row>
    <row r="211" spans="1:4">
      <c r="A211" s="230" t="s">
        <v>3487</v>
      </c>
      <c r="B211" s="230" t="s">
        <v>3291</v>
      </c>
      <c r="C211" s="231" t="str">
        <f>"acfr:"&amp;A211</f>
        <v>acfr:ExpendituresForJudicialFamilyCounselingServicesModifiedAccrual</v>
      </c>
      <c r="D211" s="2" t="str">
        <f>IF(RIGHT(A211, 8)="Abstract", "Abstract", "Expenditures")</f>
        <v>Expenditures</v>
      </c>
    </row>
    <row r="212" spans="1:4">
      <c r="A212" s="230" t="s">
        <v>3488</v>
      </c>
      <c r="B212" s="230" t="s">
        <v>3292</v>
      </c>
      <c r="C212" s="231" t="str">
        <f>"acfr:"&amp;A212</f>
        <v>acfr:ExpendituresForJudicialActivitiesModifiedAccrual</v>
      </c>
      <c r="D212" s="2" t="str">
        <f>IF(RIGHT(A212, 8)="Abstract", "Abstract", "Expenditures")</f>
        <v>Expenditures</v>
      </c>
    </row>
    <row r="213" spans="1:4">
      <c r="A213" s="230" t="s">
        <v>3490</v>
      </c>
      <c r="B213" s="230" t="s">
        <v>3294</v>
      </c>
      <c r="C213" s="231" t="str">
        <f>"acfr:"&amp;A213</f>
        <v>acfr:ExpendituresForPublicSafetyPoliceSheriffAndConstableModifiedAccrual</v>
      </c>
      <c r="D213" s="2" t="str">
        <f>IF(RIGHT(A213, 8)="Abstract", "Abstract", "Expenditures")</f>
        <v>Expenditures</v>
      </c>
    </row>
    <row r="214" spans="1:4">
      <c r="A214" s="230" t="s">
        <v>3491</v>
      </c>
      <c r="B214" s="230" t="s">
        <v>3295</v>
      </c>
      <c r="C214" s="231" t="str">
        <f>"acfr:"&amp;A214</f>
        <v>acfr:ExpendituresForPublicSafetyAdministrationModifiedAccrual</v>
      </c>
      <c r="D214" s="2" t="str">
        <f>IF(RIGHT(A214, 8)="Abstract", "Abstract", "Expenditures")</f>
        <v>Expenditures</v>
      </c>
    </row>
    <row r="215" spans="1:4">
      <c r="A215" s="230" t="s">
        <v>3492</v>
      </c>
      <c r="B215" s="230" t="s">
        <v>3296</v>
      </c>
      <c r="C215" s="231" t="str">
        <f>"acfr:"&amp;A215</f>
        <v>acfr:ExpendituresForCrimeControlAndInvestigationModifiedAccrual</v>
      </c>
      <c r="D215" s="2" t="str">
        <f>IF(RIGHT(A215, 8)="Abstract", "Abstract", "Expenditures")</f>
        <v>Expenditures</v>
      </c>
    </row>
    <row r="216" spans="1:4">
      <c r="A216" s="230" t="s">
        <v>3493</v>
      </c>
      <c r="B216" s="230" t="s">
        <v>3297</v>
      </c>
      <c r="C216" s="231" t="str">
        <f>"acfr:"&amp;A216</f>
        <v>acfr:ExpendituresForTrafficAndSafetyProgramModifiedAccrual</v>
      </c>
      <c r="D216" s="2" t="str">
        <f>IF(RIGHT(A216, 8)="Abstract", "Abstract", "Expenditures")</f>
        <v>Expenditures</v>
      </c>
    </row>
    <row r="217" spans="1:4">
      <c r="A217" s="230" t="s">
        <v>3494</v>
      </c>
      <c r="B217" s="230" t="s">
        <v>3298</v>
      </c>
      <c r="C217" s="231" t="str">
        <f>"acfr:"&amp;A217</f>
        <v>acfr:ExpendituresForTrainingModifiedAccrual</v>
      </c>
      <c r="D217" s="2" t="str">
        <f>IF(RIGHT(A217, 8)="Abstract", "Abstract", "Expenditures")</f>
        <v>Expenditures</v>
      </c>
    </row>
    <row r="218" spans="1:4">
      <c r="A218" s="230" t="s">
        <v>3495</v>
      </c>
      <c r="B218" s="230" t="s">
        <v>3299</v>
      </c>
      <c r="C218" s="231" t="str">
        <f>"acfr:"&amp;A218</f>
        <v>acfr:ExpendituresForCommunicationsDispatchModifiedAccrual</v>
      </c>
      <c r="D218" s="2" t="str">
        <f>IF(RIGHT(A218, 8)="Abstract", "Abstract", "Expenditures")</f>
        <v>Expenditures</v>
      </c>
    </row>
    <row r="219" spans="1:4">
      <c r="A219" s="230" t="s">
        <v>3496</v>
      </c>
      <c r="B219" s="230" t="s">
        <v>3300</v>
      </c>
      <c r="C219" s="231" t="str">
        <f>"acfr:"&amp;A219</f>
        <v>acfr:ExpendituresForLiquorLawEnforcementModifiedAccrual</v>
      </c>
      <c r="D219" s="2" t="str">
        <f>IF(RIGHT(A219, 8)="Abstract", "Abstract", "Expenditures")</f>
        <v>Expenditures</v>
      </c>
    </row>
    <row r="220" spans="1:4">
      <c r="A220" s="230" t="s">
        <v>3497</v>
      </c>
      <c r="B220" s="230" t="s">
        <v>3301</v>
      </c>
      <c r="C220" s="231" t="str">
        <f>"acfr:"&amp;A220</f>
        <v>acfr:ExpendituresForMarineLawEnforcementModifiedAccrual</v>
      </c>
      <c r="D220" s="2" t="str">
        <f>IF(RIGHT(A220, 8)="Abstract", "Abstract", "Expenditures")</f>
        <v>Expenditures</v>
      </c>
    </row>
    <row r="221" spans="1:4">
      <c r="A221" s="230" t="s">
        <v>3498</v>
      </c>
      <c r="B221" s="230" t="s">
        <v>3302</v>
      </c>
      <c r="C221" s="231" t="str">
        <f>"acfr:"&amp;A221</f>
        <v>acfr:ExpendituresForSnowmobileLawEnforcementModifiedAccrual</v>
      </c>
      <c r="D221" s="2" t="str">
        <f>IF(RIGHT(A221, 8)="Abstract", "Abstract", "Expenditures")</f>
        <v>Expenditures</v>
      </c>
    </row>
    <row r="222" spans="1:4">
      <c r="A222" s="230" t="s">
        <v>3500</v>
      </c>
      <c r="B222" s="230" t="s">
        <v>3304</v>
      </c>
      <c r="C222" s="231" t="str">
        <f>"acfr:"&amp;A222</f>
        <v>acfr:ExpendituresForPublicSafetyFireDepartmentAdministrationModifiedAccrual</v>
      </c>
      <c r="D222" s="2" t="str">
        <f>IF(RIGHT(A222, 8)="Abstract", "Abstract", "Expenditures")</f>
        <v>Expenditures</v>
      </c>
    </row>
    <row r="223" spans="1:4">
      <c r="A223" s="230" t="s">
        <v>3501</v>
      </c>
      <c r="B223" s="230" t="s">
        <v>3305</v>
      </c>
      <c r="C223" s="231" t="str">
        <f>"acfr:"&amp;A223</f>
        <v>acfr:ExpendituresForPublicSafetyFireFightingModifiedAccrual</v>
      </c>
      <c r="D223" s="2" t="str">
        <f>IF(RIGHT(A223, 8)="Abstract", "Abstract", "Expenditures")</f>
        <v>Expenditures</v>
      </c>
    </row>
    <row r="224" spans="1:4">
      <c r="A224" s="230" t="s">
        <v>3502</v>
      </c>
      <c r="B224" s="230" t="s">
        <v>3306</v>
      </c>
      <c r="C224" s="231" t="str">
        <f>"acfr:"&amp;A224</f>
        <v>acfr:ExpendituresForPublicSafetyFirePreventionModifiedAccrual</v>
      </c>
      <c r="D224" s="2" t="str">
        <f>IF(RIGHT(A224, 8)="Abstract", "Abstract", "Expenditures")</f>
        <v>Expenditures</v>
      </c>
    </row>
    <row r="225" spans="1:4">
      <c r="A225" s="230" t="s">
        <v>3503</v>
      </c>
      <c r="B225" s="230" t="s">
        <v>3307</v>
      </c>
      <c r="C225" s="231" t="str">
        <f>"acfr:"&amp;A225</f>
        <v>acfr:ExpendituresForPublicSafetyFireTrainingModifiedAccrual</v>
      </c>
      <c r="D225" s="2" t="str">
        <f>IF(RIGHT(A225, 8)="Abstract", "Abstract", "Expenditures")</f>
        <v>Expenditures</v>
      </c>
    </row>
    <row r="226" spans="1:4">
      <c r="A226" s="230" t="s">
        <v>3504</v>
      </c>
      <c r="B226" s="230" t="s">
        <v>3308</v>
      </c>
      <c r="C226" s="231" t="str">
        <f>"acfr:"&amp;A226</f>
        <v>acfr:ExpendituresForPublicSafetyFireDepartmentCommunicationModifiedAccrual</v>
      </c>
      <c r="D226" s="2" t="str">
        <f>IF(RIGHT(A226, 8)="Abstract", "Abstract", "Expenditures")</f>
        <v>Expenditures</v>
      </c>
    </row>
    <row r="227" spans="1:4">
      <c r="A227" s="230" t="s">
        <v>3505</v>
      </c>
      <c r="B227" s="230" t="s">
        <v>3309</v>
      </c>
      <c r="C227" s="231" t="str">
        <f>"acfr:"&amp;A227</f>
        <v>acfr:ExpendituresForPublicSafetyFireDepartmentModifiedAccrual</v>
      </c>
      <c r="D227" s="2" t="str">
        <f>IF(RIGHT(A227, 8)="Abstract", "Abstract", "Expenditures")</f>
        <v>Expenditures</v>
      </c>
    </row>
    <row r="228" spans="1:4">
      <c r="A228" s="230" t="s">
        <v>3506</v>
      </c>
      <c r="B228" s="230" t="s">
        <v>3310</v>
      </c>
      <c r="C228" s="231" t="str">
        <f>"acfr:"&amp;A228</f>
        <v>acfr:ExpendituresForPublicSafetyCombinedPublicSafetyDepartmentModifiedAccrual</v>
      </c>
      <c r="D228" s="2" t="str">
        <f>IF(RIGHT(A228, 8)="Abstract", "Abstract", "Expenditures")</f>
        <v>Expenditures</v>
      </c>
    </row>
    <row r="229" spans="1:4">
      <c r="A229" s="230" t="s">
        <v>3507</v>
      </c>
      <c r="B229" s="230" t="s">
        <v>3311</v>
      </c>
      <c r="C229" s="231" t="str">
        <f>"acfr:"&amp;A229</f>
        <v>acfr:ExpendituresForPublicSafetyCorrectionsJailModifiedAccrual</v>
      </c>
      <c r="D229" s="2" t="str">
        <f>IF(RIGHT(A229, 8)="Abstract", "Abstract", "Expenditures")</f>
        <v>Expenditures</v>
      </c>
    </row>
    <row r="230" spans="1:4">
      <c r="A230" s="230" t="s">
        <v>3508</v>
      </c>
      <c r="B230" s="230" t="s">
        <v>3312</v>
      </c>
      <c r="C230" s="231" t="str">
        <f>"acfr:"&amp;A230</f>
        <v>acfr:ExpendituresForPublicSafetyJuvenileCorrectionalInstituteModifiedAccrual</v>
      </c>
      <c r="D230" s="2" t="str">
        <f>IF(RIGHT(A230, 8)="Abstract", "Abstract", "Expenditures")</f>
        <v>Expenditures</v>
      </c>
    </row>
    <row r="231" spans="1:4">
      <c r="A231" s="230" t="s">
        <v>3509</v>
      </c>
      <c r="B231" s="230" t="s">
        <v>3313</v>
      </c>
      <c r="C231" s="231" t="str">
        <f>"acfr:"&amp;A231</f>
        <v>acfr:ExpendituresForCorrectionsTrainingModifiedAccrual</v>
      </c>
      <c r="D231" s="2" t="str">
        <f>IF(RIGHT(A231, 8)="Abstract", "Abstract", "Expenditures")</f>
        <v>Expenditures</v>
      </c>
    </row>
    <row r="232" spans="1:4">
      <c r="A232" s="230" t="s">
        <v>3510</v>
      </c>
      <c r="B232" s="230" t="s">
        <v>3314</v>
      </c>
      <c r="C232" s="231" t="str">
        <f>"acfr:"&amp;A232</f>
        <v>acfr:ExpendituresForPublicSafetyParoleModifiedAccrual</v>
      </c>
      <c r="D232" s="2" t="str">
        <f>IF(RIGHT(A232, 8)="Abstract", "Abstract", "Expenditures")</f>
        <v>Expenditures</v>
      </c>
    </row>
    <row r="233" spans="1:4">
      <c r="A233" s="230" t="s">
        <v>3511</v>
      </c>
      <c r="B233" s="230" t="s">
        <v>3315</v>
      </c>
      <c r="C233" s="231" t="str">
        <f>"acfr:"&amp;A233</f>
        <v>acfr:ExpendituresForPublicSafetyBuildingInspectionsActivitiesModifiedAccrual</v>
      </c>
      <c r="D233" s="2" t="str">
        <f>IF(RIGHT(A233, 8)="Abstract", "Abstract", "Expenditures")</f>
        <v>Expenditures</v>
      </c>
    </row>
    <row r="234" spans="1:4">
      <c r="A234" s="230" t="s">
        <v>3512</v>
      </c>
      <c r="B234" s="230" t="s">
        <v>3316</v>
      </c>
      <c r="C234" s="231" t="str">
        <f>"acfr:"&amp;A234</f>
        <v>acfr:ExpendituresForPublicSafetyEmergencyManagementHomelandSecurityModifiedAccrual</v>
      </c>
      <c r="D234" s="2" t="str">
        <f>IF(RIGHT(A234, 8)="Abstract", "Abstract", "Expenditures")</f>
        <v>Expenditures</v>
      </c>
    </row>
    <row r="235" spans="1:4">
      <c r="A235" s="230" t="s">
        <v>3513</v>
      </c>
      <c r="B235" s="230" t="s">
        <v>3317</v>
      </c>
      <c r="C235" s="231" t="str">
        <f>"acfr:"&amp;A235</f>
        <v>acfr:ExpendituresForPublicSafetyWaterSafetyCouncilModifiedAccrual</v>
      </c>
      <c r="D235" s="2" t="str">
        <f>IF(RIGHT(A235, 8)="Abstract", "Abstract", "Expenditures")</f>
        <v>Expenditures</v>
      </c>
    </row>
    <row r="236" spans="1:4">
      <c r="A236" s="230" t="s">
        <v>3514</v>
      </c>
      <c r="B236" s="230" t="s">
        <v>3318</v>
      </c>
      <c r="C236" s="231" t="str">
        <f>"acfr:"&amp;A236</f>
        <v>acfr:ExpendituresForPublicSafetyAnimalShelterDogWardenModifiedAccrual</v>
      </c>
      <c r="D236" s="2" t="str">
        <f>IF(RIGHT(A236, 8)="Abstract", "Abstract", "Expenditures")</f>
        <v>Expenditures</v>
      </c>
    </row>
    <row r="237" spans="1:4">
      <c r="A237" s="230" t="s">
        <v>3515</v>
      </c>
      <c r="B237" s="230" t="s">
        <v>3319</v>
      </c>
      <c r="C237" s="231" t="str">
        <f>"acfr:"&amp;A237</f>
        <v>acfr:ExpendituresForSecurityOfPersonsAndPropertyServicesModifiedAccrual</v>
      </c>
      <c r="D237" s="2" t="str">
        <f>IF(RIGHT(A237, 8)="Abstract", "Abstract", "Expenditures")</f>
        <v>Expenditures</v>
      </c>
    </row>
    <row r="238" spans="1:4">
      <c r="A238" s="230" t="s">
        <v>3516</v>
      </c>
      <c r="B238" s="230" t="s">
        <v>3320</v>
      </c>
      <c r="C238" s="231" t="str">
        <f>"acfr:"&amp;A238</f>
        <v>acfr:ExpendituresForPublicSafetyServicesModifiedAccrual</v>
      </c>
      <c r="D238" s="2" t="str">
        <f>IF(RIGHT(A238, 8)="Abstract", "Abstract", "Expenditures")</f>
        <v>Expenditures</v>
      </c>
    </row>
    <row r="239" spans="1:4">
      <c r="A239" s="230" t="s">
        <v>3518</v>
      </c>
      <c r="B239" s="230" t="s">
        <v>3322</v>
      </c>
      <c r="C239" s="231" t="str">
        <f>"acfr:"&amp;A239</f>
        <v>acfr:ExpendituresForPublicWorksInfrastructureModifiedAccrual</v>
      </c>
      <c r="D239" s="2" t="str">
        <f>IF(RIGHT(A239, 8)="Abstract", "Abstract", "Expenditures")</f>
        <v>Expenditures</v>
      </c>
    </row>
    <row r="240" spans="1:4">
      <c r="A240" s="230" t="s">
        <v>3519</v>
      </c>
      <c r="B240" s="230" t="s">
        <v>3323</v>
      </c>
      <c r="C240" s="231" t="str">
        <f>"acfr:"&amp;A240</f>
        <v>acfr:ExpendituresForPublicWorksDepartmentOfPublicWorksModifiedAccrual</v>
      </c>
      <c r="D240" s="2" t="str">
        <f>IF(RIGHT(A240, 8)="Abstract", "Abstract", "Expenditures")</f>
        <v>Expenditures</v>
      </c>
    </row>
    <row r="241" spans="1:4">
      <c r="A241" s="230" t="s">
        <v>3520</v>
      </c>
      <c r="B241" s="230" t="s">
        <v>3324</v>
      </c>
      <c r="C241" s="231" t="str">
        <f>"acfr:"&amp;A241</f>
        <v>acfr:ExpendituresForPublicWorksDrainCommissionerWaterResourceCommissionerModifiedAccrual</v>
      </c>
      <c r="D241" s="2" t="str">
        <f>IF(RIGHT(A241, 8)="Abstract", "Abstract", "Expenditures")</f>
        <v>Expenditures</v>
      </c>
    </row>
    <row r="242" spans="1:4">
      <c r="A242" s="230" t="s">
        <v>3521</v>
      </c>
      <c r="B242" s="230" t="s">
        <v>3325</v>
      </c>
      <c r="C242" s="231" t="str">
        <f>"acfr:"&amp;A242</f>
        <v>acfr:ExpendituresForPublicWorksSidewalksModifiedAccrual</v>
      </c>
      <c r="D242" s="2" t="str">
        <f>IF(RIGHT(A242, 8)="Abstract", "Abstract", "Expenditures")</f>
        <v>Expenditures</v>
      </c>
    </row>
    <row r="243" spans="1:4">
      <c r="A243" s="230" t="s">
        <v>3522</v>
      </c>
      <c r="B243" s="230" t="s">
        <v>3326</v>
      </c>
      <c r="C243" s="231" t="str">
        <f>"acfr:"&amp;A243</f>
        <v>acfr:ExpendituresForPublicWorksDrainsPublicBenefitModifiedAccrual</v>
      </c>
      <c r="D243" s="2" t="str">
        <f>IF(RIGHT(A243, 8)="Abstract", "Abstract", "Expenditures")</f>
        <v>Expenditures</v>
      </c>
    </row>
    <row r="244" spans="1:4">
      <c r="A244" s="230" t="s">
        <v>3523</v>
      </c>
      <c r="B244" s="230" t="s">
        <v>3327</v>
      </c>
      <c r="C244" s="231" t="str">
        <f>"acfr:"&amp;A244</f>
        <v>acfr:ExpendituresForPublicWorksRoadsStreetsBridgesModifiedAccrual</v>
      </c>
      <c r="D244" s="2" t="str">
        <f>IF(RIGHT(A244, 8)="Abstract", "Abstract", "Expenditures")</f>
        <v>Expenditures</v>
      </c>
    </row>
    <row r="245" spans="1:4">
      <c r="A245" s="230" t="s">
        <v>3524</v>
      </c>
      <c r="B245" s="230" t="s">
        <v>3328</v>
      </c>
      <c r="C245" s="231" t="str">
        <f>"acfr:"&amp;A245</f>
        <v>acfr:ExpendituresForPublicWorksEngineeringModifiedAccrual</v>
      </c>
      <c r="D245" s="2" t="str">
        <f>IF(RIGHT(A245, 8)="Abstract", "Abstract", "Expenditures")</f>
        <v>Expenditures</v>
      </c>
    </row>
    <row r="246" spans="1:4">
      <c r="A246" s="230" t="s">
        <v>3525</v>
      </c>
      <c r="B246" s="230" t="s">
        <v>3329</v>
      </c>
      <c r="C246" s="231" t="str">
        <f>"acfr:"&amp;A246</f>
        <v>acfr:ExpendituresForPublicWorksStreetLightingModifiedAccrual</v>
      </c>
      <c r="D246" s="2" t="str">
        <f>IF(RIGHT(A246, 8)="Abstract", "Abstract", "Expenditures")</f>
        <v>Expenditures</v>
      </c>
    </row>
    <row r="247" spans="1:4">
      <c r="A247" s="230" t="s">
        <v>3526</v>
      </c>
      <c r="B247" s="230" t="s">
        <v>3330</v>
      </c>
      <c r="C247" s="231" t="str">
        <f>"acfr:"&amp;A247</f>
        <v>acfr:ExpendituresForPublicWorksRoadCommissionStreetDepartmentModifiedAccrual</v>
      </c>
      <c r="D247" s="2" t="str">
        <f>IF(RIGHT(A247, 8)="Abstract", "Abstract", "Expenditures")</f>
        <v>Expenditures</v>
      </c>
    </row>
    <row r="248" spans="1:4">
      <c r="A248" s="230" t="s">
        <v>3527</v>
      </c>
      <c r="B248" s="230" t="s">
        <v>3331</v>
      </c>
      <c r="C248" s="231" t="str">
        <f>"acfr:"&amp;A248</f>
        <v>acfr:ExpendituresForPublicWorksSanitationDepartmentModifiedAccrual</v>
      </c>
      <c r="D248" s="2" t="str">
        <f>IF(RIGHT(A248, 8)="Abstract", "Abstract", "Expenditures")</f>
        <v>Expenditures</v>
      </c>
    </row>
    <row r="249" spans="1:4">
      <c r="A249" s="230" t="s">
        <v>3528</v>
      </c>
      <c r="B249" s="230" t="s">
        <v>3332</v>
      </c>
      <c r="C249" s="231" t="str">
        <f>"acfr:"&amp;A249</f>
        <v>acfr:ExpendituresForPublicWorksStreetCleaningModifiedAccrual</v>
      </c>
      <c r="D249" s="2" t="str">
        <f>IF(RIGHT(A249, 8)="Abstract", "Abstract", "Expenditures")</f>
        <v>Expenditures</v>
      </c>
    </row>
    <row r="250" spans="1:4">
      <c r="A250" s="230" t="s">
        <v>3529</v>
      </c>
      <c r="B250" s="230" t="s">
        <v>3333</v>
      </c>
      <c r="C250" s="231" t="str">
        <f>"acfr:"&amp;A250</f>
        <v>acfr:ExpendituresForPublicWorksSanitaryLandfillModifiedAccrual</v>
      </c>
      <c r="D250" s="2" t="str">
        <f>IF(RIGHT(A250, 8)="Abstract", "Abstract", "Expenditures")</f>
        <v>Expenditures</v>
      </c>
    </row>
    <row r="251" spans="1:4">
      <c r="A251" s="230" t="s">
        <v>3530</v>
      </c>
      <c r="B251" s="230" t="s">
        <v>3334</v>
      </c>
      <c r="C251" s="231" t="str">
        <f>"acfr:"&amp;A251</f>
        <v>acfr:ExpendituresForPublicWorksSewageDisposalModifiedAccrual</v>
      </c>
      <c r="D251" s="2" t="str">
        <f>IF(RIGHT(A251, 8)="Abstract", "Abstract", "Expenditures")</f>
        <v>Expenditures</v>
      </c>
    </row>
    <row r="252" spans="1:4">
      <c r="A252" s="230" t="s">
        <v>3531</v>
      </c>
      <c r="B252" s="230" t="s">
        <v>3335</v>
      </c>
      <c r="C252" s="231" t="str">
        <f>"acfr:"&amp;A252</f>
        <v>acfr:ExpendituresForPublicWorksRubbishCollectionDisposalModifiedAccrual</v>
      </c>
      <c r="D252" s="2" t="str">
        <f>IF(RIGHT(A252, 8)="Abstract", "Abstract", "Expenditures")</f>
        <v>Expenditures</v>
      </c>
    </row>
    <row r="253" spans="1:4">
      <c r="A253" s="230" t="s">
        <v>3532</v>
      </c>
      <c r="B253" s="230" t="s">
        <v>3336</v>
      </c>
      <c r="C253" s="231" t="str">
        <f>"acfr:"&amp;A253</f>
        <v>acfr:ExpendituresForPublicWorksWaterAndSewerSystemsModifiedAccrual</v>
      </c>
      <c r="D253" s="2" t="str">
        <f>IF(RIGHT(A253, 8)="Abstract", "Abstract", "Expenditures")</f>
        <v>Expenditures</v>
      </c>
    </row>
    <row r="254" spans="1:4">
      <c r="A254" s="230" t="s">
        <v>3533</v>
      </c>
      <c r="B254" s="230" t="s">
        <v>3337</v>
      </c>
      <c r="C254" s="231" t="str">
        <f>"acfr:"&amp;A254</f>
        <v>acfr:ExpendituresForPublicWorksCemeteryModifiedAccrual</v>
      </c>
      <c r="D254" s="2" t="str">
        <f>IF(RIGHT(A254, 8)="Abstract", "Abstract", "Expenditures")</f>
        <v>Expenditures</v>
      </c>
    </row>
    <row r="255" spans="1:4">
      <c r="A255" s="230" t="s">
        <v>3534</v>
      </c>
      <c r="B255" s="230" t="s">
        <v>3338</v>
      </c>
      <c r="C255" s="231" t="str">
        <f>"acfr:"&amp;A255</f>
        <v>acfr:ExpendituresForPublicWorksSoilConservationModifiedAccrual</v>
      </c>
      <c r="D255" s="2" t="str">
        <f>IF(RIGHT(A255, 8)="Abstract", "Abstract", "Expenditures")</f>
        <v>Expenditures</v>
      </c>
    </row>
    <row r="256" spans="1:4">
      <c r="A256" s="230" t="s">
        <v>3535</v>
      </c>
      <c r="B256" s="230" t="s">
        <v>3339</v>
      </c>
      <c r="C256" s="231" t="str">
        <f>"acfr:"&amp;A256</f>
        <v>acfr:ExpendituresForPublicWorksWatershedCouncilModifiedAccrual</v>
      </c>
      <c r="D256" s="2" t="str">
        <f>IF(RIGHT(A256, 8)="Abstract", "Abstract", "Expenditures")</f>
        <v>Expenditures</v>
      </c>
    </row>
    <row r="257" spans="1:4">
      <c r="A257" s="230" t="s">
        <v>3536</v>
      </c>
      <c r="B257" s="230" t="s">
        <v>3340</v>
      </c>
      <c r="C257" s="231" t="str">
        <f>"acfr:"&amp;A257</f>
        <v>acfr:ExpendituresForPublicWorksLakeImprovementsModifiedAccrual</v>
      </c>
      <c r="D257" s="2" t="str">
        <f>IF(RIGHT(A257, 8)="Abstract", "Abstract", "Expenditures")</f>
        <v>Expenditures</v>
      </c>
    </row>
    <row r="258" spans="1:4">
      <c r="A258" s="230" t="s">
        <v>3537</v>
      </c>
      <c r="B258" s="230" t="s">
        <v>3341</v>
      </c>
      <c r="C258" s="231" t="str">
        <f>"acfr:"&amp;A258</f>
        <v>acfr:ExpendituresForSanitarySewerServicesModifiedAccrual</v>
      </c>
      <c r="D258" s="2" t="str">
        <f>IF(RIGHT(A258, 8)="Abstract", "Abstract", "Expenditures")</f>
        <v>Expenditures</v>
      </c>
    </row>
    <row r="259" spans="1:4">
      <c r="A259" s="230" t="s">
        <v>3538</v>
      </c>
      <c r="B259" s="230" t="s">
        <v>3342</v>
      </c>
      <c r="C259" s="231" t="str">
        <f>"acfr:"&amp;A259</f>
        <v>acfr:ExpendituresForStormSewerServicesModifiedAccrual</v>
      </c>
      <c r="D259" s="2" t="str">
        <f>IF(RIGHT(A259, 8)="Abstract", "Abstract", "Expenditures")</f>
        <v>Expenditures</v>
      </c>
    </row>
    <row r="260" spans="1:4">
      <c r="A260" s="230" t="s">
        <v>3539</v>
      </c>
      <c r="B260" s="230" t="s">
        <v>3343</v>
      </c>
      <c r="C260" s="231" t="str">
        <f>"acfr:"&amp;A260</f>
        <v>acfr:ExpendituresForElectricityAndPowerServicesModifiedAccrual</v>
      </c>
      <c r="D260" s="2" t="str">
        <f>IF(RIGHT(A260, 8)="Abstract", "Abstract", "Expenditures")</f>
        <v>Expenditures</v>
      </c>
    </row>
    <row r="261" spans="1:4">
      <c r="A261" s="230" t="s">
        <v>3540</v>
      </c>
      <c r="B261" s="230" t="s">
        <v>3344</v>
      </c>
      <c r="C261" s="231" t="str">
        <f>"acfr:"&amp;A261</f>
        <v>acfr:ExpendituresForAirportServicesModifiedAccrual</v>
      </c>
      <c r="D261" s="2" t="str">
        <f>IF(RIGHT(A261, 8)="Abstract", "Abstract", "Expenditures")</f>
        <v>Expenditures</v>
      </c>
    </row>
    <row r="262" spans="1:4">
      <c r="A262" s="230" t="s">
        <v>3541</v>
      </c>
      <c r="B262" s="230" t="s">
        <v>3345</v>
      </c>
      <c r="C262" s="231" t="str">
        <f>"acfr:"&amp;A262</f>
        <v>acfr:ExpendituresForTransportationServicesModifiedAccrual</v>
      </c>
      <c r="D262" s="2" t="str">
        <f>IF(RIGHT(A262, 8)="Abstract", "Abstract", "Expenditures")</f>
        <v>Expenditures</v>
      </c>
    </row>
    <row r="263" spans="1:4">
      <c r="A263" s="230" t="s">
        <v>3542</v>
      </c>
      <c r="B263" s="230" t="s">
        <v>3346</v>
      </c>
      <c r="C263" s="231" t="str">
        <f>"acfr:"&amp;A263</f>
        <v>acfr:ExpendituresForHarborMarinaModifiedAccrual</v>
      </c>
      <c r="D263" s="2" t="str">
        <f>IF(RIGHT(A263, 8)="Abstract", "Abstract", "Expenditures")</f>
        <v>Expenditures</v>
      </c>
    </row>
    <row r="264" spans="1:4">
      <c r="A264" s="230" t="s">
        <v>3543</v>
      </c>
      <c r="B264" s="230" t="s">
        <v>3347</v>
      </c>
      <c r="C264" s="231" t="str">
        <f>"acfr:"&amp;A264</f>
        <v>acfr:ExpendituresForPublicWorksServicesModifiedAccrual</v>
      </c>
      <c r="D264" s="2" t="str">
        <f>IF(RIGHT(A264, 8)="Abstract", "Abstract", "Expenditures")</f>
        <v>Expenditures</v>
      </c>
    </row>
    <row r="265" spans="1:4">
      <c r="A265" s="230" t="s">
        <v>3545</v>
      </c>
      <c r="B265" s="230" t="s">
        <v>3349</v>
      </c>
      <c r="C265" s="231" t="str">
        <f>"acfr:"&amp;A265</f>
        <v>acfr:ExpendituresForHealthAndWelfareHealthDepartmentModifiedAccrual</v>
      </c>
      <c r="D265" s="2" t="str">
        <f>IF(RIGHT(A265, 8)="Abstract", "Abstract", "Expenditures")</f>
        <v>Expenditures</v>
      </c>
    </row>
    <row r="266" spans="1:4">
      <c r="A266" s="230" t="s">
        <v>3546</v>
      </c>
      <c r="B266" s="230" t="s">
        <v>3350</v>
      </c>
      <c r="C266" s="231" t="str">
        <f>"acfr:"&amp;A266</f>
        <v>acfr:ExpendituresForHealthAndWelfareContagiousDiseasesModifiedAccrual</v>
      </c>
      <c r="D266" s="2" t="str">
        <f>IF(RIGHT(A266, 8)="Abstract", "Abstract", "Expenditures")</f>
        <v>Expenditures</v>
      </c>
    </row>
    <row r="267" spans="1:4">
      <c r="A267" s="230" t="s">
        <v>3547</v>
      </c>
      <c r="B267" s="230" t="s">
        <v>3351</v>
      </c>
      <c r="C267" s="231" t="str">
        <f>"acfr:"&amp;A267</f>
        <v>acfr:ExpendituresForHealthAndWelfareHealthBoardModifiedAccrual</v>
      </c>
      <c r="D267" s="2" t="str">
        <f>IF(RIGHT(A267, 8)="Abstract", "Abstract", "Expenditures")</f>
        <v>Expenditures</v>
      </c>
    </row>
    <row r="268" spans="1:4">
      <c r="A268" s="230" t="s">
        <v>3548</v>
      </c>
      <c r="B268" s="230" t="s">
        <v>3352</v>
      </c>
      <c r="C268" s="231" t="str">
        <f>"acfr:"&amp;A268</f>
        <v>acfr:ExpendituresForHealthAndWelfareHealthClinicsModifiedAccrual</v>
      </c>
      <c r="D268" s="2" t="str">
        <f>IF(RIGHT(A268, 8)="Abstract", "Abstract", "Expenditures")</f>
        <v>Expenditures</v>
      </c>
    </row>
    <row r="269" spans="1:4">
      <c r="A269" s="230" t="s">
        <v>3549</v>
      </c>
      <c r="B269" s="230" t="s">
        <v>3353</v>
      </c>
      <c r="C269" s="231" t="str">
        <f>"acfr:"&amp;A269</f>
        <v>acfr:ExpendituresForHealthAndWelfareMosquitoControlModifiedAccrual</v>
      </c>
      <c r="D269" s="2" t="str">
        <f>IF(RIGHT(A269, 8)="Abstract", "Abstract", "Expenditures")</f>
        <v>Expenditures</v>
      </c>
    </row>
    <row r="270" spans="1:4">
      <c r="A270" s="230" t="s">
        <v>3550</v>
      </c>
      <c r="B270" s="230" t="s">
        <v>3354</v>
      </c>
      <c r="C270" s="231" t="str">
        <f>"acfr:"&amp;A270</f>
        <v>acfr:ExpendituresForHealthAndWelfarePollutionControlModifiedAccrual</v>
      </c>
      <c r="D270" s="2" t="str">
        <f>IF(RIGHT(A270, 8)="Abstract", "Abstract", "Expenditures")</f>
        <v>Expenditures</v>
      </c>
    </row>
    <row r="271" spans="1:4">
      <c r="A271" s="230" t="s">
        <v>3551</v>
      </c>
      <c r="B271" s="230" t="s">
        <v>3355</v>
      </c>
      <c r="C271" s="231" t="str">
        <f>"acfr:"&amp;A271</f>
        <v>acfr:ExpendituresForHealthAndWelfareAlcoholismAndSubstanceAbuseModifiedAccrual</v>
      </c>
      <c r="D271" s="2" t="str">
        <f>IF(RIGHT(A271, 8)="Abstract", "Abstract", "Expenditures")</f>
        <v>Expenditures</v>
      </c>
    </row>
    <row r="272" spans="1:4">
      <c r="A272" s="230" t="s">
        <v>3552</v>
      </c>
      <c r="B272" s="230" t="s">
        <v>3356</v>
      </c>
      <c r="C272" s="231" t="str">
        <f>"acfr:"&amp;A272</f>
        <v>acfr:ExpendituresForHealthAndWelfareHospitalModifiedAccrual</v>
      </c>
      <c r="D272" s="2" t="str">
        <f>IF(RIGHT(A272, 8)="Abstract", "Abstract", "Expenditures")</f>
        <v>Expenditures</v>
      </c>
    </row>
    <row r="273" spans="1:4">
      <c r="A273" s="230" t="s">
        <v>3553</v>
      </c>
      <c r="B273" s="230" t="s">
        <v>3357</v>
      </c>
      <c r="C273" s="231" t="str">
        <f>"acfr:"&amp;A273</f>
        <v>acfr:ExpendituresForHealthAndWelfareMedicalExaminerModifiedAccrual</v>
      </c>
      <c r="D273" s="2" t="str">
        <f>IF(RIGHT(A273, 8)="Abstract", "Abstract", "Expenditures")</f>
        <v>Expenditures</v>
      </c>
    </row>
    <row r="274" spans="1:4">
      <c r="A274" s="230" t="s">
        <v>3554</v>
      </c>
      <c r="B274" s="230" t="s">
        <v>3358</v>
      </c>
      <c r="C274" s="231" t="str">
        <f>"acfr:"&amp;A274</f>
        <v>acfr:ExpendituresForHealthAndWelfareMentalHealthModifiedAccrual</v>
      </c>
      <c r="D274" s="2" t="str">
        <f>IF(RIGHT(A274, 8)="Abstract", "Abstract", "Expenditures")</f>
        <v>Expenditures</v>
      </c>
    </row>
    <row r="275" spans="1:4">
      <c r="A275" s="230" t="s">
        <v>3555</v>
      </c>
      <c r="B275" s="230" t="s">
        <v>3359</v>
      </c>
      <c r="C275" s="231" t="str">
        <f>"acfr:"&amp;A275</f>
        <v>acfr:ExpendituresForHealthAndWelfareStateInstitutionsModifiedAccrual</v>
      </c>
      <c r="D275" s="2" t="str">
        <f>IF(RIGHT(A275, 8)="Abstract", "Abstract", "Expenditures")</f>
        <v>Expenditures</v>
      </c>
    </row>
    <row r="276" spans="1:4">
      <c r="A276" s="230" t="s">
        <v>3556</v>
      </c>
      <c r="B276" s="230" t="s">
        <v>3360</v>
      </c>
      <c r="C276" s="231" t="str">
        <f>"acfr:"&amp;A276</f>
        <v>acfr:ExpendituresForHealthAndWelfareEmergencyServicesModifiedAccrual</v>
      </c>
      <c r="D276" s="2" t="str">
        <f>IF(RIGHT(A276, 8)="Abstract", "Abstract", "Expenditures")</f>
        <v>Expenditures</v>
      </c>
    </row>
    <row r="277" spans="1:4">
      <c r="A277" s="230" t="s">
        <v>3557</v>
      </c>
      <c r="B277" s="230" t="s">
        <v>3361</v>
      </c>
      <c r="C277" s="231" t="str">
        <f>"acfr:"&amp;A277</f>
        <v>acfr:ExpendituresForHealthAndWelfareChildCareModifiedAccrual</v>
      </c>
      <c r="D277" s="2" t="str">
        <f>IF(RIGHT(A277, 8)="Abstract", "Abstract", "Expenditures")</f>
        <v>Expenditures</v>
      </c>
    </row>
    <row r="278" spans="1:4">
      <c r="A278" s="230" t="s">
        <v>3558</v>
      </c>
      <c r="B278" s="230" t="s">
        <v>3362</v>
      </c>
      <c r="C278" s="231" t="str">
        <f>"acfr:"&amp;A278</f>
        <v>acfr:ExpendituresForHealthAndWelfareChildCareDepartmentOfHumanServicesModifiedAccrual</v>
      </c>
      <c r="D278" s="2" t="str">
        <f>IF(RIGHT(A278, 8)="Abstract", "Abstract", "Expenditures")</f>
        <v>Expenditures</v>
      </c>
    </row>
    <row r="279" spans="1:4">
      <c r="A279" s="230" t="s">
        <v>3559</v>
      </c>
      <c r="B279" s="230" t="s">
        <v>3363</v>
      </c>
      <c r="C279" s="231" t="str">
        <f>"acfr:"&amp;A279</f>
        <v>acfr:ExpendituresForHealthAndWelfareHumanServicesMedicalCareModifiedAccrual</v>
      </c>
      <c r="D279" s="2" t="str">
        <f>IF(RIGHT(A279, 8)="Abstract", "Abstract", "Expenditures")</f>
        <v>Expenditures</v>
      </c>
    </row>
    <row r="280" spans="1:4">
      <c r="A280" s="230" t="s">
        <v>3560</v>
      </c>
      <c r="B280" s="230" t="s">
        <v>3364</v>
      </c>
      <c r="C280" s="231" t="str">
        <f>"acfr:"&amp;A280</f>
        <v>acfr:ExpendituresForHealthAndWelfareMedicalCareFacilityModifiedAccrual</v>
      </c>
      <c r="D280" s="2" t="str">
        <f>IF(RIGHT(A280, 8)="Abstract", "Abstract", "Expenditures")</f>
        <v>Expenditures</v>
      </c>
    </row>
    <row r="281" spans="1:4">
      <c r="A281" s="230" t="s">
        <v>3561</v>
      </c>
      <c r="B281" s="230" t="s">
        <v>3365</v>
      </c>
      <c r="C281" s="231" t="str">
        <f>"acfr:"&amp;A281</f>
        <v>acfr:ExpendituresForHealthAndWelfareAreaAgencyOnAgingModifiedAccrual</v>
      </c>
      <c r="D281" s="2" t="str">
        <f>IF(RIGHT(A281, 8)="Abstract", "Abstract", "Expenditures")</f>
        <v>Expenditures</v>
      </c>
    </row>
    <row r="282" spans="1:4">
      <c r="A282" s="230" t="s">
        <v>3562</v>
      </c>
      <c r="B282" s="230" t="s">
        <v>3366</v>
      </c>
      <c r="C282" s="231" t="str">
        <f>"acfr:"&amp;A282</f>
        <v>acfr:ExpendituresForHealthAndWelfareVeteransBurialsModifiedAccrual</v>
      </c>
      <c r="D282" s="2" t="str">
        <f>IF(RIGHT(A282, 8)="Abstract", "Abstract", "Expenditures")</f>
        <v>Expenditures</v>
      </c>
    </row>
    <row r="283" spans="1:4">
      <c r="A283" s="230" t="s">
        <v>3563</v>
      </c>
      <c r="B283" s="230" t="s">
        <v>3367</v>
      </c>
      <c r="C283" s="231" t="str">
        <f>"acfr:"&amp;A283</f>
        <v>acfr:ExpendituresForHealthAndWelfareVeteransCounselorModifiedAccrual</v>
      </c>
      <c r="D283" s="2" t="str">
        <f>IF(RIGHT(A283, 8)="Abstract", "Abstract", "Expenditures")</f>
        <v>Expenditures</v>
      </c>
    </row>
    <row r="284" spans="1:4">
      <c r="A284" s="230" t="s">
        <v>3564</v>
      </c>
      <c r="B284" s="230" t="s">
        <v>3368</v>
      </c>
      <c r="C284" s="231" t="str">
        <f>"acfr:"&amp;A284</f>
        <v>acfr:ExpendituresForHealthAndWelfareVeteransTrustBoardModifiedAccrual</v>
      </c>
      <c r="D284" s="2" t="str">
        <f>IF(RIGHT(A284, 8)="Abstract", "Abstract", "Expenditures")</f>
        <v>Expenditures</v>
      </c>
    </row>
    <row r="285" spans="1:4">
      <c r="A285" s="230" t="s">
        <v>3565</v>
      </c>
      <c r="B285" s="230" t="s">
        <v>3369</v>
      </c>
      <c r="C285" s="231" t="str">
        <f>"acfr:"&amp;A285</f>
        <v>acfr:ExpendituresForHealthAndWelfareVeteransReliefModifiedAccrual</v>
      </c>
      <c r="D285" s="2" t="str">
        <f>IF(RIGHT(A285, 8)="Abstract", "Abstract", "Expenditures")</f>
        <v>Expenditures</v>
      </c>
    </row>
    <row r="286" spans="1:4">
      <c r="A286" s="230" t="s">
        <v>3566</v>
      </c>
      <c r="B286" s="230" t="s">
        <v>3370</v>
      </c>
      <c r="C286" s="231" t="str">
        <f>"acfr:"&amp;A286</f>
        <v>acfr:ExpendituresForHealthAndWelfareRedevelopmentAndHousingModifiedAccrual</v>
      </c>
      <c r="D286" s="2" t="str">
        <f>IF(RIGHT(A286, 8)="Abstract", "Abstract", "Expenditures")</f>
        <v>Expenditures</v>
      </c>
    </row>
    <row r="287" spans="1:4">
      <c r="A287" s="230" t="s">
        <v>3567</v>
      </c>
      <c r="B287" s="230" t="s">
        <v>3371</v>
      </c>
      <c r="C287" s="231" t="str">
        <f>"acfr:"&amp;A287</f>
        <v>acfr:ExpendituresForHealthAndWelfarePublicHousingModifiedAccrual</v>
      </c>
      <c r="D287" s="2" t="str">
        <f>IF(RIGHT(A287, 8)="Abstract", "Abstract", "Expenditures")</f>
        <v>Expenditures</v>
      </c>
    </row>
    <row r="288" spans="1:4">
      <c r="A288" s="230" t="s">
        <v>3568</v>
      </c>
      <c r="B288" s="230" t="s">
        <v>3372</v>
      </c>
      <c r="C288" s="231" t="str">
        <f>"acfr:"&amp;A288</f>
        <v>acfr:ExpendituresForHealthAndWelfareCommunityActionProgramModifiedAccrual</v>
      </c>
      <c r="D288" s="2" t="str">
        <f>IF(RIGHT(A288, 8)="Abstract", "Abstract", "Expenditures")</f>
        <v>Expenditures</v>
      </c>
    </row>
    <row r="289" spans="1:4">
      <c r="A289" s="230" t="s">
        <v>3569</v>
      </c>
      <c r="B289" s="230" t="s">
        <v>3373</v>
      </c>
      <c r="C289" s="231" t="str">
        <f>"acfr:"&amp;A289</f>
        <v>acfr:ExpendituresForHealthAndWelfareCommunityDevelopmentBlockGrantModifiedAccrual</v>
      </c>
      <c r="D289" s="2" t="str">
        <f>IF(RIGHT(A289, 8)="Abstract", "Abstract", "Expenditures")</f>
        <v>Expenditures</v>
      </c>
    </row>
    <row r="290" spans="1:4">
      <c r="A290" s="230" t="s">
        <v>3570</v>
      </c>
      <c r="B290" s="230" t="s">
        <v>3374</v>
      </c>
      <c r="C290" s="231" t="str">
        <f>"acfr:"&amp;A290</f>
        <v>acfr:ExpendituresForHealthAndWelfareModifiedAccrual</v>
      </c>
      <c r="D290" s="2" t="str">
        <f>IF(RIGHT(A290, 8)="Abstract", "Abstract", "Expenditures")</f>
        <v>Expenditures</v>
      </c>
    </row>
    <row r="291" spans="1:4">
      <c r="A291" s="230" t="s">
        <v>3571</v>
      </c>
      <c r="B291" s="230" t="s">
        <v>3375</v>
      </c>
      <c r="C291" s="231" t="str">
        <f>"acfr:"&amp;A291</f>
        <v>acfr:ExpendituresForPublicHealthAndSanitationServicesModifiedAccrual</v>
      </c>
      <c r="D291" s="2" t="str">
        <f>IF(RIGHT(A291, 8)="Abstract", "Abstract", "Expenditures")</f>
        <v>Expenditures</v>
      </c>
    </row>
    <row r="292" spans="1:4">
      <c r="A292" s="230" t="s">
        <v>3573</v>
      </c>
      <c r="B292" s="230" t="s">
        <v>3377</v>
      </c>
      <c r="C292" s="231" t="str">
        <f>"acfr:"&amp;A292</f>
        <v>acfr:ExpendituresForCommunityEconomicDevelopmentPlanningModifiedAccrual</v>
      </c>
      <c r="D292" s="2" t="str">
        <f>IF(RIGHT(A292, 8)="Abstract", "Abstract", "Expenditures")</f>
        <v>Expenditures</v>
      </c>
    </row>
    <row r="293" spans="1:4">
      <c r="A293" s="230" t="s">
        <v>3574</v>
      </c>
      <c r="B293" s="230" t="s">
        <v>3378</v>
      </c>
      <c r="C293" s="231" t="str">
        <f>"acfr:"&amp;A293</f>
        <v>acfr:ExpendituresForCommunityEconomicDevelopmentZoningModifiedAccrual</v>
      </c>
      <c r="D293" s="2" t="str">
        <f>IF(RIGHT(A293, 8)="Abstract", "Abstract", "Expenditures")</f>
        <v>Expenditures</v>
      </c>
    </row>
    <row r="294" spans="1:4">
      <c r="A294" s="230" t="s">
        <v>3575</v>
      </c>
      <c r="B294" s="230" t="s">
        <v>3379</v>
      </c>
      <c r="C294" s="231" t="str">
        <f>"acfr:"&amp;A294</f>
        <v>acfr:ExpendituresForCommunityEconomicDevelopmentCooperativeExtensionModifiedAccrual</v>
      </c>
      <c r="D294" s="2" t="str">
        <f>IF(RIGHT(A294, 8)="Abstract", "Abstract", "Expenditures")</f>
        <v>Expenditures</v>
      </c>
    </row>
    <row r="295" spans="1:4">
      <c r="A295" s="230" t="s">
        <v>3576</v>
      </c>
      <c r="B295" s="230" t="s">
        <v>3380</v>
      </c>
      <c r="C295" s="231" t="str">
        <f>"acfr:"&amp;A295</f>
        <v>acfr:ExpendituresForCommunityEconomicDevelopmentRegisterOfDeedsModifiedAccrual</v>
      </c>
      <c r="D295" s="2" t="str">
        <f>IF(RIGHT(A295, 8)="Abstract", "Abstract", "Expenditures")</f>
        <v>Expenditures</v>
      </c>
    </row>
    <row r="296" spans="1:4">
      <c r="A296" s="230" t="s">
        <v>3577</v>
      </c>
      <c r="B296" s="230" t="s">
        <v>3381</v>
      </c>
      <c r="C296" s="231" t="str">
        <f>"acfr:"&amp;A296</f>
        <v>acfr:ExpendituresForCommunityEconomicDevelopmentAbstractDepartmentModifiedAccrual</v>
      </c>
      <c r="D296" s="2" t="str">
        <f>IF(RIGHT(A296, 8)="Abstract", "Abstract", "Expenditures")</f>
        <v>Expenditures</v>
      </c>
    </row>
    <row r="297" spans="1:4">
      <c r="A297" s="230" t="s">
        <v>3578</v>
      </c>
      <c r="B297" s="230" t="s">
        <v>3382</v>
      </c>
      <c r="C297" s="231" t="str">
        <f>"acfr:"&amp;A297</f>
        <v>acfr:ExpendituresForCommunityEconomicDevelopmentSurveyorModifiedAccrual</v>
      </c>
      <c r="D297" s="2" t="str">
        <f>IF(RIGHT(A297, 8)="Abstract", "Abstract", "Expenditures")</f>
        <v>Expenditures</v>
      </c>
    </row>
    <row r="298" spans="1:4">
      <c r="A298" s="230" t="s">
        <v>3579</v>
      </c>
      <c r="B298" s="230" t="s">
        <v>3383</v>
      </c>
      <c r="C298" s="231" t="str">
        <f>"acfr:"&amp;A298</f>
        <v>acfr:ExpendituresForEconomicDevelopmentServicesModifiedAccrual</v>
      </c>
      <c r="D298" s="2" t="str">
        <f>IF(RIGHT(A298, 8)="Abstract", "Abstract", "Expenditures")</f>
        <v>Expenditures</v>
      </c>
    </row>
    <row r="299" spans="1:4">
      <c r="A299" s="230" t="s">
        <v>3580</v>
      </c>
      <c r="B299" s="230" t="s">
        <v>3384</v>
      </c>
      <c r="C299" s="231" t="str">
        <f>"acfr:"&amp;A299</f>
        <v>acfr:ExpendituresForCommunityEconomicDevelopmentHomeDemolitionModifiedAccrual</v>
      </c>
      <c r="D299" s="2" t="str">
        <f>IF(RIGHT(A299, 8)="Abstract", "Abstract", "Expenditures")</f>
        <v>Expenditures</v>
      </c>
    </row>
    <row r="300" spans="1:4">
      <c r="A300" s="230" t="s">
        <v>3581</v>
      </c>
      <c r="B300" s="230" t="s">
        <v>3385</v>
      </c>
      <c r="C300" s="231" t="str">
        <f>"acfr:"&amp;A300</f>
        <v>acfr:ExpendituresForCommunityEconomicDevelopmentHomeRenovationModifiedAccrual</v>
      </c>
      <c r="D300" s="2" t="str">
        <f>IF(RIGHT(A300, 8)="Abstract", "Abstract", "Expenditures")</f>
        <v>Expenditures</v>
      </c>
    </row>
    <row r="301" spans="1:4">
      <c r="A301" s="230" t="s">
        <v>3582</v>
      </c>
      <c r="B301" s="230" t="s">
        <v>3386</v>
      </c>
      <c r="C301" s="231" t="str">
        <f>"acfr:"&amp;A301</f>
        <v>acfr:ExpendituresForCommunityEconomicDevelopmentBlightRemovalModifiedAccrual</v>
      </c>
      <c r="D301" s="2" t="str">
        <f>IF(RIGHT(A301, 8)="Abstract", "Abstract", "Expenditures")</f>
        <v>Expenditures</v>
      </c>
    </row>
    <row r="302" spans="1:4">
      <c r="A302" s="230" t="s">
        <v>3583</v>
      </c>
      <c r="B302" s="230" t="s">
        <v>3387</v>
      </c>
      <c r="C302" s="231" t="str">
        <f>"acfr:"&amp;A302</f>
        <v>acfr:ExpendituresForOtherDevelopmentServicesModifiedAccrual</v>
      </c>
      <c r="D302" s="2" t="str">
        <f>IF(RIGHT(A302, 8)="Abstract", "Abstract", "Expenditures")</f>
        <v>Expenditures</v>
      </c>
    </row>
    <row r="303" spans="1:4">
      <c r="A303" s="230" t="s">
        <v>3584</v>
      </c>
      <c r="B303" s="230" t="s">
        <v>3388</v>
      </c>
      <c r="C303" s="231" t="str">
        <f>"acfr:"&amp;A303</f>
        <v>acfr:ExpendituresForCommunityServicesModifiedAccrual</v>
      </c>
      <c r="D303" s="2" t="str">
        <f>IF(RIGHT(A303, 8)="Abstract", "Abstract", "Expenditures")</f>
        <v>Expenditures</v>
      </c>
    </row>
    <row r="304" spans="1:4">
      <c r="A304" s="230" t="s">
        <v>3585</v>
      </c>
      <c r="B304" s="230" t="s">
        <v>3389</v>
      </c>
      <c r="C304" s="231" t="str">
        <f>"acfr:"&amp;A304</f>
        <v>acfr:ExpendituresForCommunityAndEconomicDevelopmentServicesModifiedAccrual</v>
      </c>
      <c r="D304" s="2" t="str">
        <f>IF(RIGHT(A304, 8)="Abstract", "Abstract", "Expenditures")</f>
        <v>Expenditures</v>
      </c>
    </row>
    <row r="305" spans="1:4">
      <c r="A305" s="230" t="s">
        <v>3587</v>
      </c>
      <c r="B305" s="230" t="s">
        <v>3391</v>
      </c>
      <c r="C305" s="231" t="str">
        <f>"acfr:"&amp;A305</f>
        <v>acfr:ExpendituresForRecreationAndCultureParksAndRecreationModifiedAccrual</v>
      </c>
      <c r="D305" s="2" t="str">
        <f>IF(RIGHT(A305, 8)="Abstract", "Abstract", "Expenditures")</f>
        <v>Expenditures</v>
      </c>
    </row>
    <row r="306" spans="1:4">
      <c r="A306" s="230" t="s">
        <v>3588</v>
      </c>
      <c r="B306" s="230" t="s">
        <v>3392</v>
      </c>
      <c r="C306" s="231" t="str">
        <f>"acfr:"&amp;A306</f>
        <v>acfr:ExpendituresForRecreationAndCultureParksAdministrationModifiedAccrual</v>
      </c>
      <c r="D306" s="2" t="str">
        <f>IF(RIGHT(A306, 8)="Abstract", "Abstract", "Expenditures")</f>
        <v>Expenditures</v>
      </c>
    </row>
    <row r="307" spans="1:4">
      <c r="A307" s="230" t="s">
        <v>3589</v>
      </c>
      <c r="B307" s="230" t="s">
        <v>3393</v>
      </c>
      <c r="C307" s="231" t="str">
        <f>"acfr:"&amp;A307</f>
        <v>acfr:ExpendituresForRecreationAndCultureParksFacilitiesModifiedAccrual</v>
      </c>
      <c r="D307" s="2" t="str">
        <f>IF(RIGHT(A307, 8)="Abstract", "Abstract", "Expenditures")</f>
        <v>Expenditures</v>
      </c>
    </row>
    <row r="308" spans="1:4">
      <c r="A308" s="230" t="s">
        <v>3590</v>
      </c>
      <c r="B308" s="230" t="s">
        <v>3394</v>
      </c>
      <c r="C308" s="231" t="str">
        <f>"acfr:"&amp;A308</f>
        <v>acfr:ExpendituresForRecreationAndCultureParksSupervisionModifiedAccrual</v>
      </c>
      <c r="D308" s="2" t="str">
        <f>IF(RIGHT(A308, 8)="Abstract", "Abstract", "Expenditures")</f>
        <v>Expenditures</v>
      </c>
    </row>
    <row r="309" spans="1:4">
      <c r="A309" s="230" t="s">
        <v>3591</v>
      </c>
      <c r="B309" s="230" t="s">
        <v>3395</v>
      </c>
      <c r="C309" s="231" t="str">
        <f>"acfr:"&amp;A309</f>
        <v>acfr:ExpendituresForRecreationAndCultureParksPolicingModifiedAccrual</v>
      </c>
      <c r="D309" s="2" t="str">
        <f>IF(RIGHT(A309, 8)="Abstract", "Abstract", "Expenditures")</f>
        <v>Expenditures</v>
      </c>
    </row>
    <row r="310" spans="1:4">
      <c r="A310" s="230" t="s">
        <v>3592</v>
      </c>
      <c r="B310" s="230" t="s">
        <v>3396</v>
      </c>
      <c r="C310" s="231" t="str">
        <f>"acfr:"&amp;A310</f>
        <v>acfr:ExpendituresForRecreationAndCultureParksLightingModifiedAccrual</v>
      </c>
      <c r="D310" s="2" t="str">
        <f>IF(RIGHT(A310, 8)="Abstract", "Abstract", "Expenditures")</f>
        <v>Expenditures</v>
      </c>
    </row>
    <row r="311" spans="1:4">
      <c r="A311" s="230" t="s">
        <v>3593</v>
      </c>
      <c r="B311" s="230" t="s">
        <v>3397</v>
      </c>
      <c r="C311" s="231" t="str">
        <f>"acfr:"&amp;A311</f>
        <v>acfr:ExpendituresForRecreationAndCultureParksMaintenanceModifiedAccrual</v>
      </c>
      <c r="D311" s="2" t="str">
        <f>IF(RIGHT(A311, 8)="Abstract", "Abstract", "Expenditures")</f>
        <v>Expenditures</v>
      </c>
    </row>
    <row r="312" spans="1:4">
      <c r="A312" s="230" t="s">
        <v>3594</v>
      </c>
      <c r="B312" s="230" t="s">
        <v>3398</v>
      </c>
      <c r="C312" s="231" t="str">
        <f>"acfr:"&amp;A312</f>
        <v>acfr:ExpendituresForLibraryServicesModifiedAccrual</v>
      </c>
      <c r="D312" s="2" t="str">
        <f>IF(RIGHT(A312, 8)="Abstract", "Abstract", "Expenditures")</f>
        <v>Expenditures</v>
      </c>
    </row>
    <row r="313" spans="1:4">
      <c r="A313" s="230" t="s">
        <v>3595</v>
      </c>
      <c r="B313" s="230" t="s">
        <v>3399</v>
      </c>
      <c r="C313" s="231" t="str">
        <f>"acfr:"&amp;A313</f>
        <v>acfr:ExpendituresForRecreationAndCultureLibraryBoardModifiedAccrual</v>
      </c>
      <c r="D313" s="2" t="str">
        <f>IF(RIGHT(A313, 8)="Abstract", "Abstract", "Expenditures")</f>
        <v>Expenditures</v>
      </c>
    </row>
    <row r="314" spans="1:4">
      <c r="A314" s="230" t="s">
        <v>3596</v>
      </c>
      <c r="B314" s="230" t="s">
        <v>3400</v>
      </c>
      <c r="C314" s="231" t="str">
        <f>"acfr:"&amp;A314</f>
        <v>acfr:ExpendituresForRecreationAndCultureHistoricalSocietyCommissionOrProgramModifiedAccrual</v>
      </c>
      <c r="D314" s="2" t="str">
        <f>IF(RIGHT(A314, 8)="Abstract", "Abstract", "Expenditures")</f>
        <v>Expenditures</v>
      </c>
    </row>
    <row r="315" spans="1:4">
      <c r="A315" s="230" t="s">
        <v>3597</v>
      </c>
      <c r="B315" s="230" t="s">
        <v>3401</v>
      </c>
      <c r="C315" s="231" t="str">
        <f>"acfr:"&amp;A315</f>
        <v>acfr:ExpendituresForRecreationAndCultureMuseumModifiedAccrual</v>
      </c>
      <c r="D315" s="2" t="str">
        <f>IF(RIGHT(A315, 8)="Abstract", "Abstract", "Expenditures")</f>
        <v>Expenditures</v>
      </c>
    </row>
    <row r="316" spans="1:4">
      <c r="A316" s="230" t="s">
        <v>3598</v>
      </c>
      <c r="B316" s="230" t="s">
        <v>3402</v>
      </c>
      <c r="C316" s="231" t="str">
        <f>"acfr:"&amp;A316</f>
        <v>acfr:ExpendituresForRecreationAndCultureCulturalActivitiesModifiedAccrual</v>
      </c>
      <c r="D316" s="2" t="str">
        <f>IF(RIGHT(A316, 8)="Abstract", "Abstract", "Expenditures")</f>
        <v>Expenditures</v>
      </c>
    </row>
    <row r="317" spans="1:4">
      <c r="A317" s="230" t="s">
        <v>3599</v>
      </c>
      <c r="B317" s="230" t="s">
        <v>3403</v>
      </c>
      <c r="C317" s="231" t="str">
        <f>"acfr:"&amp;A317</f>
        <v>acfr:ExpendituresForRecreationAndCultureAuditoriumCivicCenterModifiedAccrual</v>
      </c>
      <c r="D317" s="2" t="str">
        <f>IF(RIGHT(A317, 8)="Abstract", "Abstract", "Expenditures")</f>
        <v>Expenditures</v>
      </c>
    </row>
    <row r="318" spans="1:4">
      <c r="A318" s="230" t="s">
        <v>3600</v>
      </c>
      <c r="B318" s="230" t="s">
        <v>3404</v>
      </c>
      <c r="C318" s="231" t="str">
        <f>"acfr:"&amp;A318</f>
        <v>acfr:ExpendituresForConventionCenterServicesModifiedAccrual</v>
      </c>
      <c r="D318" s="2" t="str">
        <f>IF(RIGHT(A318, 8)="Abstract", "Abstract", "Expenditures")</f>
        <v>Expenditures</v>
      </c>
    </row>
    <row r="319" spans="1:4">
      <c r="A319" s="230" t="s">
        <v>3601</v>
      </c>
      <c r="B319" s="230" t="s">
        <v>3405</v>
      </c>
      <c r="C319" s="231" t="str">
        <f>"acfr:"&amp;A319</f>
        <v>acfr:ExpendituresForConservationServicesModifiedAccrual</v>
      </c>
      <c r="D319" s="2" t="str">
        <f>IF(RIGHT(A319, 8)="Abstract", "Abstract", "Expenditures")</f>
        <v>Expenditures</v>
      </c>
    </row>
    <row r="320" spans="1:4">
      <c r="A320" s="230" t="s">
        <v>3602</v>
      </c>
      <c r="B320" s="230" t="s">
        <v>3406</v>
      </c>
      <c r="C320" s="231" t="str">
        <f>"acfr:"&amp;A320</f>
        <v>acfr:ExpendituresForConservationRecreationParksAndCulturalServicesModifiedAccrual</v>
      </c>
      <c r="D320" s="2" t="str">
        <f>IF(RIGHT(A320, 8)="Abstract", "Abstract", "Expenditures")</f>
        <v>Expenditures</v>
      </c>
    </row>
    <row r="321" spans="1:4">
      <c r="A321" s="230" t="s">
        <v>3603</v>
      </c>
      <c r="B321" s="230" t="s">
        <v>3407</v>
      </c>
      <c r="C321" s="231" t="str">
        <f>"acfr:"&amp;A321</f>
        <v>acfr:ExpendituresForRecreationAndCultureModifiedAccrual</v>
      </c>
      <c r="D321" s="2" t="str">
        <f>IF(RIGHT(A321, 8)="Abstract", "Abstract", "Expenditures")</f>
        <v>Expenditures</v>
      </c>
    </row>
    <row r="322" spans="1:4">
      <c r="A322" s="230" t="s">
        <v>3605</v>
      </c>
      <c r="B322" s="230" t="s">
        <v>3409</v>
      </c>
      <c r="C322" s="231" t="str">
        <f>"acfr:"&amp;A322</f>
        <v>acfr:CostOfIssueOfBondsAndSecuritiesModifiedAccrual</v>
      </c>
      <c r="D322" s="2" t="str">
        <f>IF(RIGHT(A322, 8)="Abstract", "Abstract", "Expenditures")</f>
        <v>Expenditures</v>
      </c>
    </row>
    <row r="323" spans="1:4">
      <c r="A323" s="230" t="s">
        <v>3606</v>
      </c>
      <c r="B323" s="230" t="s">
        <v>3410</v>
      </c>
      <c r="C323" s="231" t="str">
        <f>"acfr:"&amp;A323</f>
        <v>acfr:ExpendituresForPublicSchoolsServicesModifiedAccrual</v>
      </c>
      <c r="D323" s="2" t="str">
        <f>IF(RIGHT(A323, 8)="Abstract", "Abstract", "Expenditures")</f>
        <v>Expenditures</v>
      </c>
    </row>
    <row r="324" spans="1:4">
      <c r="A324" s="230" t="s">
        <v>3607</v>
      </c>
      <c r="B324" s="230" t="s">
        <v>3411</v>
      </c>
      <c r="C324" s="231" t="str">
        <f>"acfr:"&amp;A324</f>
        <v>acfr:ExpendituresForPublicWaysAndFacilitiesServicesModifiedAccrual</v>
      </c>
      <c r="D324" s="2" t="str">
        <f>IF(RIGHT(A324, 8)="Abstract", "Abstract", "Expenditures")</f>
        <v>Expenditures</v>
      </c>
    </row>
    <row r="325" spans="1:4">
      <c r="A325" s="230" t="s">
        <v>3608</v>
      </c>
      <c r="B325" s="230" t="s">
        <v>3412</v>
      </c>
      <c r="C325" s="231" t="str">
        <f>"acfr:"&amp;A325</f>
        <v>acfr:ExpendituresForPublicAssistanceServicesModifiedAccrual</v>
      </c>
      <c r="D325" s="2" t="str">
        <f>IF(RIGHT(A325, 8)="Abstract", "Abstract", "Expenditures")</f>
        <v>Expenditures</v>
      </c>
    </row>
    <row r="326" spans="1:4">
      <c r="A326" s="230" t="s">
        <v>3609</v>
      </c>
      <c r="B326" s="230" t="s">
        <v>3413</v>
      </c>
      <c r="C326" s="231" t="str">
        <f>"acfr:"&amp;A326</f>
        <v>acfr:ExpendituresForProfessionalAndContractualServicesModifiedAccrual</v>
      </c>
      <c r="D326" s="2" t="str">
        <f>IF(RIGHT(A326, 8)="Abstract", "Abstract", "Expenditures")</f>
        <v>Expenditures</v>
      </c>
    </row>
    <row r="327" spans="1:4">
      <c r="A327" s="230" t="s">
        <v>3610</v>
      </c>
      <c r="B327" s="230" t="s">
        <v>3414</v>
      </c>
      <c r="C327" s="231" t="str">
        <f>"acfr:"&amp;A327</f>
        <v>acfr:ExpendituresForCommunicationsModifiedAccrual</v>
      </c>
      <c r="D327" s="2" t="str">
        <f>IF(RIGHT(A327, 8)="Abstract", "Abstract", "Expenditures")</f>
        <v>Expenditures</v>
      </c>
    </row>
    <row r="328" spans="1:4">
      <c r="A328" s="230" t="s">
        <v>3611</v>
      </c>
      <c r="B328" s="230" t="s">
        <v>3415</v>
      </c>
      <c r="C328" s="231" t="str">
        <f>"acfr:"&amp;A328</f>
        <v>acfr:ExpendituresForCommunityPromotionModifiedAccrual</v>
      </c>
      <c r="D328" s="2" t="str">
        <f>IF(RIGHT(A328, 8)="Abstract", "Abstract", "Expenditures")</f>
        <v>Expenditures</v>
      </c>
    </row>
    <row r="329" spans="1:4">
      <c r="A329" s="230" t="s">
        <v>3612</v>
      </c>
      <c r="B329" s="230" t="s">
        <v>3416</v>
      </c>
      <c r="C329" s="231" t="str">
        <f>"acfr:"&amp;A329</f>
        <v>acfr:ExpendituresForRepairsModifiedAccrual</v>
      </c>
      <c r="D329" s="2" t="str">
        <f>IF(RIGHT(A329, 8)="Abstract", "Abstract", "Expenditures")</f>
        <v>Expenditures</v>
      </c>
    </row>
    <row r="330" spans="1:4">
      <c r="A330" s="230" t="s">
        <v>3613</v>
      </c>
      <c r="B330" s="230" t="s">
        <v>3417</v>
      </c>
      <c r="C330" s="231" t="str">
        <f>"acfr:"&amp;A330</f>
        <v>acfr:ExpendituresForRefundsAndRebatesModifiedAccrual</v>
      </c>
      <c r="D330" s="2" t="str">
        <f>IF(RIGHT(A330, 8)="Abstract", "Abstract", "Expenditures")</f>
        <v>Expenditures</v>
      </c>
    </row>
    <row r="331" spans="1:4">
      <c r="A331" s="230" t="s">
        <v>3614</v>
      </c>
      <c r="B331" s="230" t="s">
        <v>3418</v>
      </c>
      <c r="C331" s="231" t="str">
        <f>"acfr:"&amp;A331</f>
        <v>acfr:ExpendituresForFacilitiesMaintenanceModifiedAccrual</v>
      </c>
      <c r="D331" s="2" t="str">
        <f>IF(RIGHT(A331, 8)="Abstract", "Abstract", "Expenditures")</f>
        <v>Expenditures</v>
      </c>
    </row>
    <row r="332" spans="1:4">
      <c r="A332" s="230" t="s">
        <v>3615</v>
      </c>
      <c r="B332" s="230" t="s">
        <v>3419</v>
      </c>
      <c r="C332" s="231" t="str">
        <f>"acfr:"&amp;A332</f>
        <v>acfr:ExpendituresForProjectCostsModifiedAccrual</v>
      </c>
      <c r="D332" s="2" t="str">
        <f>IF(RIGHT(A332, 8)="Abstract", "Abstract", "Expenditures")</f>
        <v>Expenditures</v>
      </c>
    </row>
    <row r="333" spans="1:4">
      <c r="A333" s="230" t="s">
        <v>3616</v>
      </c>
      <c r="B333" s="230" t="s">
        <v>3420</v>
      </c>
      <c r="C333" s="231" t="str">
        <f>"acfr:"&amp;A333</f>
        <v>acfr:ExpendituresForUtilitiesModifiedAccrual</v>
      </c>
      <c r="D333" s="2" t="str">
        <f>IF(RIGHT(A333, 8)="Abstract", "Abstract", "Expenditures")</f>
        <v>Expenditures</v>
      </c>
    </row>
    <row r="334" spans="1:4">
      <c r="A334" s="230" t="s">
        <v>3617</v>
      </c>
      <c r="B334" s="230" t="s">
        <v>3421</v>
      </c>
      <c r="C334" s="231" t="str">
        <f>"acfr:"&amp;A334</f>
        <v>acfr:ExpendituresForPrintingAndPublishingModifiedAccrual</v>
      </c>
      <c r="D334" s="2" t="str">
        <f>IF(RIGHT(A334, 8)="Abstract", "Abstract", "Expenditures")</f>
        <v>Expenditures</v>
      </c>
    </row>
    <row r="335" spans="1:4">
      <c r="A335" s="230" t="s">
        <v>3618</v>
      </c>
      <c r="B335" s="230" t="s">
        <v>3422</v>
      </c>
      <c r="C335" s="231" t="str">
        <f>"acfr:"&amp;A335</f>
        <v>acfr:ExpendituresForRentalsModifiedAccrual</v>
      </c>
      <c r="D335" s="2" t="str">
        <f>IF(RIGHT(A335, 8)="Abstract", "Abstract", "Expenditures")</f>
        <v>Expenditures</v>
      </c>
    </row>
    <row r="336" spans="1:4">
      <c r="A336" s="230" t="s">
        <v>3619</v>
      </c>
      <c r="B336" s="230" t="s">
        <v>3423</v>
      </c>
      <c r="C336" s="231" t="str">
        <f>"acfr:"&amp;A336</f>
        <v>acfr:ExpendituresForOtherWelfareServicesModifiedAccrual</v>
      </c>
      <c r="D336" s="2" t="str">
        <f>IF(RIGHT(A336, 8)="Abstract", "Abstract", "Expenditures")</f>
        <v>Expenditures</v>
      </c>
    </row>
    <row r="337" spans="1:4">
      <c r="A337" s="230" t="s">
        <v>3620</v>
      </c>
      <c r="B337" s="230" t="s">
        <v>3424</v>
      </c>
      <c r="C337" s="231" t="str">
        <f>"acfr:"&amp;A337</f>
        <v>acfr:ExpendituresForRetirementBenefitsToRetireesModifiedAccrual</v>
      </c>
      <c r="D337" s="2" t="str">
        <f>IF(RIGHT(A337, 8)="Abstract", "Abstract", "Expenditures")</f>
        <v>Expenditures</v>
      </c>
    </row>
    <row r="338" spans="1:4">
      <c r="A338" s="230" t="s">
        <v>3621</v>
      </c>
      <c r="B338" s="230" t="s">
        <v>3425</v>
      </c>
      <c r="C338" s="231" t="str">
        <f>"acfr:"&amp;A338</f>
        <v>acfr:ExpendituresForStateTrunklineOverheadModifiedAccrual</v>
      </c>
      <c r="D338" s="2" t="str">
        <f>IF(RIGHT(A338, 8)="Abstract", "Abstract", "Expenditures")</f>
        <v>Expenditures</v>
      </c>
    </row>
    <row r="339" spans="1:4">
      <c r="A339" s="230" t="s">
        <v>3622</v>
      </c>
      <c r="B339" s="230" t="s">
        <v>3426</v>
      </c>
      <c r="C339" s="231" t="str">
        <f>"acfr:"&amp;A339</f>
        <v>acfr:ExpendituresForContributionsToOtherGovernmentsModifiedAccrual</v>
      </c>
      <c r="D339" s="2" t="str">
        <f>IF(RIGHT(A339, 8)="Abstract", "Abstract", "Expenditures")</f>
        <v>Expenditures</v>
      </c>
    </row>
    <row r="340" spans="1:4">
      <c r="A340" s="230" t="s">
        <v>3623</v>
      </c>
      <c r="B340" s="230" t="s">
        <v>3427</v>
      </c>
      <c r="C340" s="231" t="str">
        <f>"acfr:"&amp;A340</f>
        <v>acfr:ExpendituresForHealthServicesModifiedAccrual</v>
      </c>
      <c r="D340" s="2" t="str">
        <f>IF(RIGHT(A340, 8)="Abstract", "Abstract", "Expenditures")</f>
        <v>Expenditures</v>
      </c>
    </row>
    <row r="341" spans="1:4">
      <c r="A341" s="230" t="s">
        <v>3624</v>
      </c>
      <c r="B341" s="230" t="s">
        <v>3428</v>
      </c>
      <c r="C341" s="231" t="str">
        <f>"acfr:"&amp;A341</f>
        <v>acfr:ExpendituresForHospitalizationModifiedAccrual</v>
      </c>
      <c r="D341" s="2" t="str">
        <f>IF(RIGHT(A341, 8)="Abstract", "Abstract", "Expenditures")</f>
        <v>Expenditures</v>
      </c>
    </row>
    <row r="342" spans="1:4">
      <c r="A342" s="230" t="s">
        <v>3625</v>
      </c>
      <c r="B342" s="230" t="s">
        <v>3429</v>
      </c>
      <c r="C342" s="231" t="str">
        <f>"acfr:"&amp;A342</f>
        <v>acfr:ExpendituresForEducationServicesModifiedAccrual</v>
      </c>
      <c r="D342" s="2" t="str">
        <f>IF(RIGHT(A342, 8)="Abstract", "Abstract", "Expenditures")</f>
        <v>Expenditures</v>
      </c>
    </row>
    <row r="343" spans="1:4">
      <c r="A343" s="230" t="s">
        <v>3626</v>
      </c>
      <c r="B343" s="230" t="s">
        <v>3430</v>
      </c>
      <c r="C343" s="231" t="str">
        <f>"acfr:"&amp;A343</f>
        <v>acfr:ExpendituresForGarageServicesModifiedAccrual</v>
      </c>
      <c r="D343" s="2" t="str">
        <f>IF(RIGHT(A343, 8)="Abstract", "Abstract", "Expenditures")</f>
        <v>Expenditures</v>
      </c>
    </row>
    <row r="344" spans="1:4">
      <c r="A344" s="230" t="s">
        <v>3627</v>
      </c>
      <c r="B344" s="230" t="s">
        <v>3431</v>
      </c>
      <c r="C344" s="231" t="str">
        <f>"acfr:"&amp;A344</f>
        <v>acfr:ExpendituresForJailStoresCommissaryServicesModifiedAccrual</v>
      </c>
      <c r="D344" s="2" t="str">
        <f>IF(RIGHT(A344, 8)="Abstract", "Abstract", "Expenditures")</f>
        <v>Expenditures</v>
      </c>
    </row>
    <row r="345" spans="1:4">
      <c r="A345" s="230" t="s">
        <v>3628</v>
      </c>
      <c r="B345" s="230" t="s">
        <v>3432</v>
      </c>
      <c r="C345" s="231" t="str">
        <f>"acfr:"&amp;A345</f>
        <v>acfr:ExpendituresForContingencyServicesModifiedAccrual</v>
      </c>
      <c r="D345" s="2" t="str">
        <f>IF(RIGHT(A345, 8)="Abstract", "Abstract", "Expenditures")</f>
        <v>Expenditures</v>
      </c>
    </row>
    <row r="346" spans="1:4">
      <c r="A346" s="230" t="s">
        <v>3629</v>
      </c>
      <c r="B346" s="230" t="s">
        <v>3433</v>
      </c>
      <c r="C346" s="231" t="str">
        <f>"acfr:"&amp;A346</f>
        <v>acfr:ExpendituresForInterGovernmentalActivitiesModifiedAccrual</v>
      </c>
      <c r="D346" s="2" t="str">
        <f>IF(RIGHT(A346, 8)="Abstract", "Abstract", "Expenditures")</f>
        <v>Expenditures</v>
      </c>
    </row>
    <row r="347" spans="1:4">
      <c r="A347" s="230" t="s">
        <v>3630</v>
      </c>
      <c r="B347" s="230" t="s">
        <v>3434</v>
      </c>
      <c r="C347" s="231" t="str">
        <f>"acfr:"&amp;A347</f>
        <v>acfr:ExpendituresForCapitalOutlayModifiedAccrual</v>
      </c>
      <c r="D347" s="2" t="str">
        <f>IF(RIGHT(A347, 8)="Abstract", "Abstract", "Expenditures")</f>
        <v>Expenditures</v>
      </c>
    </row>
    <row r="348" spans="1:4">
      <c r="A348" s="230" t="s">
        <v>3631</v>
      </c>
      <c r="B348" s="230" t="s">
        <v>3435</v>
      </c>
      <c r="C348" s="231" t="str">
        <f>"acfr:"&amp;A348</f>
        <v>acfr:DebtServicePrincipalRepaymentModifiedAccrual</v>
      </c>
      <c r="D348" s="2" t="str">
        <f>IF(RIGHT(A348, 8)="Abstract", "Abstract", "Expenditures")</f>
        <v>Expenditures</v>
      </c>
    </row>
    <row r="349" spans="1:4">
      <c r="A349" s="230" t="s">
        <v>3632</v>
      </c>
      <c r="B349" s="230" t="s">
        <v>3436</v>
      </c>
      <c r="C349" s="231" t="str">
        <f>"acfr:"&amp;A349</f>
        <v>acfr:DebtServiceInterestAndFiscalChargesModifiedAccrual</v>
      </c>
      <c r="D349" s="2" t="str">
        <f>IF(RIGHT(A349, 8)="Abstract", "Abstract", "Expenditures")</f>
        <v>Expenditures</v>
      </c>
    </row>
    <row r="350" spans="1:4">
      <c r="A350" s="230" t="s">
        <v>3633</v>
      </c>
      <c r="B350" s="230" t="s">
        <v>3437</v>
      </c>
      <c r="C350" s="231" t="str">
        <f>"acfr:"&amp;A350</f>
        <v>acfr:DebtServiceModifiedAccrual</v>
      </c>
      <c r="D350" s="2" t="str">
        <f>IF(RIGHT(A350, 8)="Abstract", "Abstract", "Expenditures")</f>
        <v>Expenditures</v>
      </c>
    </row>
    <row r="351" spans="1:4">
      <c r="A351" s="230" t="s">
        <v>3634</v>
      </c>
      <c r="B351" s="230" t="s">
        <v>3438</v>
      </c>
      <c r="C351" s="231" t="str">
        <f>"acfr:"&amp;A351</f>
        <v>acfr:DepreciationExpenseModifiedAccrual</v>
      </c>
      <c r="D351" s="2" t="str">
        <f>IF(RIGHT(A351, 8)="Abstract", "Abstract", "Expenditures")</f>
        <v>Expenditures</v>
      </c>
    </row>
    <row r="352" spans="1:4">
      <c r="A352" s="230" t="s">
        <v>3635</v>
      </c>
      <c r="B352" s="230" t="s">
        <v>3439</v>
      </c>
      <c r="C352" s="231" t="str">
        <f>"acfr:"&amp;A352</f>
        <v>acfr:DepreciationDepletionAndAmortizationExpenseModifiedAccrual</v>
      </c>
      <c r="D352" s="2" t="str">
        <f>IF(RIGHT(A352, 8)="Abstract", "Abstract", "Expenditures")</f>
        <v>Expenditures</v>
      </c>
    </row>
    <row r="353" spans="1:4">
      <c r="A353" s="230" t="s">
        <v>3636</v>
      </c>
      <c r="B353" s="230" t="s">
        <v>3440</v>
      </c>
      <c r="C353" s="231" t="str">
        <f>"acfr:"&amp;A353</f>
        <v>acfr:OtherExpendituresModifiedAccrual</v>
      </c>
      <c r="D353" s="2" t="str">
        <f>IF(RIGHT(A353, 8)="Abstract", "Abstract", "Expenditures")</f>
        <v>Expenditures</v>
      </c>
    </row>
    <row r="354" spans="1:4">
      <c r="A354" s="230" t="s">
        <v>3637</v>
      </c>
      <c r="B354" s="230" t="s">
        <v>3441</v>
      </c>
      <c r="C354" s="231" t="str">
        <f>"acfr:"&amp;A354</f>
        <v>acfr:ExpendituresModifiedAccrual</v>
      </c>
      <c r="D354" s="2" t="str">
        <f>IF(RIGHT(A354, 8)="Abstract", "Abstract", "Expenditures")</f>
        <v>Expenditures</v>
      </c>
    </row>
    <row r="355" spans="1:4">
      <c r="A355" s="230" t="s">
        <v>3638</v>
      </c>
      <c r="B355" s="230" t="s">
        <v>1088</v>
      </c>
      <c r="C355" s="231" t="str">
        <f>"acfr:"&amp;A355</f>
        <v>acfr:ExcessDeficiencyOfRevenuesOverUnderExpenditures</v>
      </c>
      <c r="D355" s="2" t="str">
        <f>IF(RIGHT(A355, 8)="Abstract", "Abstract", "Expenditures")</f>
        <v>Expenditures</v>
      </c>
    </row>
    <row r="356" spans="1:4">
      <c r="A356" s="230" t="s">
        <v>3640</v>
      </c>
      <c r="B356" s="230" t="s">
        <v>3639</v>
      </c>
      <c r="C356" s="231" t="str">
        <f>"acfr:"&amp;A356</f>
        <v>acfr:RevenuesAbstract</v>
      </c>
      <c r="D356" s="2" t="str">
        <f>IF(RIGHT(A356, 8)="Abstract", "Abstract", "Revenues")</f>
        <v>Abstract</v>
      </c>
    </row>
    <row r="357" spans="1:4">
      <c r="A357" s="230" t="s">
        <v>1789</v>
      </c>
      <c r="B357" s="230" t="s">
        <v>1790</v>
      </c>
      <c r="C357" s="231" t="str">
        <f>"acfr:"&amp;A357</f>
        <v>acfr:TaxAndTaxRelatedRevenuesAbstract</v>
      </c>
      <c r="D357" s="2" t="str">
        <f>IF(RIGHT(A357, 8)="Abstract", "Abstract", "Revenues")</f>
        <v>Abstract</v>
      </c>
    </row>
    <row r="358" spans="1:4">
      <c r="A358" s="230" t="s">
        <v>2058</v>
      </c>
      <c r="B358" s="230" t="s">
        <v>2060</v>
      </c>
      <c r="C358" s="231" t="str">
        <f>"acfr:"&amp;A358</f>
        <v>acfr:TaxRevenuesAbstract</v>
      </c>
      <c r="D358" s="2" t="str">
        <f>IF(RIGHT(A358, 8)="Abstract", "Abstract", "Revenues")</f>
        <v>Abstract</v>
      </c>
    </row>
    <row r="359" spans="1:4">
      <c r="A359" s="230" t="s">
        <v>2135</v>
      </c>
      <c r="B359" s="230" t="s">
        <v>2136</v>
      </c>
      <c r="C359" s="231" t="str">
        <f>"acfr:"&amp;A359</f>
        <v>acfr:RevenueFromAllowanceForTaxesAbstract</v>
      </c>
      <c r="D359" s="2" t="str">
        <f>IF(RIGHT(A359, 8)="Abstract", "Abstract", "Revenues")</f>
        <v>Abstract</v>
      </c>
    </row>
    <row r="360" spans="1:4">
      <c r="A360" s="230" t="s">
        <v>3100</v>
      </c>
      <c r="B360" s="230" t="s">
        <v>2929</v>
      </c>
      <c r="C360" s="231" t="str">
        <f>"acfr:"&amp;A360</f>
        <v>acfr:TaxRelatedRevenuesAbstract</v>
      </c>
      <c r="D360" s="2" t="str">
        <f>IF(RIGHT(A360, 8)="Abstract", "Abstract", "Revenues")</f>
        <v>Abstract</v>
      </c>
    </row>
    <row r="361" spans="1:4">
      <c r="A361" s="230" t="s">
        <v>3111</v>
      </c>
      <c r="B361" s="230" t="s">
        <v>2940</v>
      </c>
      <c r="C361" s="231" t="str">
        <f>"acfr:"&amp;A361</f>
        <v>acfr:SpecialAssessmentsRevenuesAbstract</v>
      </c>
      <c r="D361" s="2" t="str">
        <f>IF(RIGHT(A361, 8)="Abstract", "Abstract", "Revenues")</f>
        <v>Abstract</v>
      </c>
    </row>
    <row r="362" spans="1:4">
      <c r="A362" s="230" t="s">
        <v>1847</v>
      </c>
      <c r="B362" s="230" t="s">
        <v>1848</v>
      </c>
      <c r="C362" s="231" t="str">
        <f>"acfr:"&amp;A362</f>
        <v>acfr:ChargesForServicesLicensesAndPermitsRevenuesAbstract</v>
      </c>
      <c r="D362" s="2" t="str">
        <f>IF(RIGHT(A362, 8)="Abstract", "Abstract", "Revenues")</f>
        <v>Abstract</v>
      </c>
    </row>
    <row r="363" spans="1:4">
      <c r="A363" s="230" t="s">
        <v>1769</v>
      </c>
      <c r="B363" s="230" t="s">
        <v>1770</v>
      </c>
      <c r="C363" s="231" t="str">
        <f>"acfr:"&amp;A363</f>
        <v>acfr:IntergovernmentalRevenueAbstract</v>
      </c>
      <c r="D363" s="2" t="str">
        <f>IF(RIGHT(A363, 8)="Abstract", "Abstract", "Revenues")</f>
        <v>Abstract</v>
      </c>
    </row>
    <row r="364" spans="1:4">
      <c r="A364" s="230" t="s">
        <v>2162</v>
      </c>
      <c r="B364" s="230" t="s">
        <v>2163</v>
      </c>
      <c r="C364" s="231" t="str">
        <f>"acfr:"&amp;A364</f>
        <v>acfr:IntergovernmentalRevenueFromFederalGovernmentAbstract</v>
      </c>
      <c r="D364" s="2" t="str">
        <f>IF(RIGHT(A364, 8)="Abstract", "Abstract", "Revenues")</f>
        <v>Abstract</v>
      </c>
    </row>
    <row r="365" spans="1:4">
      <c r="A365" s="230" t="s">
        <v>2181</v>
      </c>
      <c r="B365" s="230" t="s">
        <v>2182</v>
      </c>
      <c r="C365" s="231" t="str">
        <f>"acfr:"&amp;A365</f>
        <v>acfr:IntergovernmentalRevenueFromStateGovernmentAbstract</v>
      </c>
      <c r="D365" s="2" t="str">
        <f>IF(RIGHT(A365, 8)="Abstract", "Abstract", "Revenues")</f>
        <v>Abstract</v>
      </c>
    </row>
    <row r="366" spans="1:4">
      <c r="A366" s="230" t="s">
        <v>1765</v>
      </c>
      <c r="B366" s="230" t="s">
        <v>1766</v>
      </c>
      <c r="C366" s="231" t="str">
        <f>"acfr:"&amp;A366</f>
        <v>acfr:ContributionsFromLocalUnitsAbstract</v>
      </c>
      <c r="D366" s="2" t="str">
        <f>IF(RIGHT(A366, 8)="Abstract", "Abstract", "Revenues")</f>
        <v>Abstract</v>
      </c>
    </row>
    <row r="367" spans="1:4">
      <c r="A367" s="230" t="s">
        <v>1797</v>
      </c>
      <c r="B367" s="230" t="s">
        <v>1798</v>
      </c>
      <c r="C367" s="231" t="str">
        <f>"acfr:"&amp;A367</f>
        <v>acfr:ChargesForServicesAbstract</v>
      </c>
      <c r="D367" s="2" t="str">
        <f>IF(RIGHT(A367, 8)="Abstract", "Abstract", "Revenues")</f>
        <v>Abstract</v>
      </c>
    </row>
    <row r="368" spans="1:4">
      <c r="A368" s="230" t="s">
        <v>3166</v>
      </c>
      <c r="B368" s="230" t="s">
        <v>2995</v>
      </c>
      <c r="C368" s="231" t="str">
        <f>"acfr:"&amp;A368</f>
        <v>acfr:FinesForfeituresAndPenaltiesAbstract</v>
      </c>
      <c r="D368" s="2" t="str">
        <f>IF(RIGHT(A368, 8)="Abstract", "Abstract", "Revenues")</f>
        <v>Abstract</v>
      </c>
    </row>
    <row r="369" spans="1:4">
      <c r="A369" s="230" t="s">
        <v>3172</v>
      </c>
      <c r="B369" s="230" t="s">
        <v>1792</v>
      </c>
      <c r="C369" s="231" t="str">
        <f>"acfr:"&amp;A369</f>
        <v>acfr:InvestmentIncomeAndRentalsAbstract</v>
      </c>
      <c r="D369" s="2" t="str">
        <f>IF(RIGHT(A369, 8)="Abstract", "Abstract", "Revenues")</f>
        <v>Abstract</v>
      </c>
    </row>
    <row r="370" spans="1:4">
      <c r="A370" s="230" t="s">
        <v>1793</v>
      </c>
      <c r="B370" s="230" t="s">
        <v>1794</v>
      </c>
      <c r="C370" s="231" t="str">
        <f>"acfr:"&amp;A370</f>
        <v>acfr:RevenueFromInterestAndDividendsAbstract</v>
      </c>
      <c r="D370" s="2" t="str">
        <f>IF(RIGHT(A370, 8)="Abstract", "Abstract", "Revenues")</f>
        <v>Abstract</v>
      </c>
    </row>
    <row r="371" spans="1:4">
      <c r="A371" s="230" t="s">
        <v>2225</v>
      </c>
      <c r="B371" s="230" t="s">
        <v>2226</v>
      </c>
      <c r="C371" s="231" t="str">
        <f>"acfr:"&amp;A371</f>
        <v>acfr:RevenuesFromRentsAndRoyaltiesAbstract</v>
      </c>
      <c r="D371" s="2" t="str">
        <f>IF(RIGHT(A371, 8)="Abstract", "Abstract", "Revenues")</f>
        <v>Abstract</v>
      </c>
    </row>
    <row r="372" spans="1:4">
      <c r="A372" s="230" t="s">
        <v>3184</v>
      </c>
      <c r="B372" s="230" t="s">
        <v>3012</v>
      </c>
      <c r="C372" s="231" t="str">
        <f>"acfr:"&amp;A372</f>
        <v>acfr:RevenuesFromJudicialAbstract</v>
      </c>
      <c r="D372" s="2" t="str">
        <f>IF(RIGHT(A372, 8)="Abstract", "Abstract", "Revenues")</f>
        <v>Abstract</v>
      </c>
    </row>
    <row r="373" spans="1:4">
      <c r="A373" s="230" t="s">
        <v>3192</v>
      </c>
      <c r="B373" s="230" t="s">
        <v>3020</v>
      </c>
      <c r="C373" s="231" t="str">
        <f>"acfr:"&amp;A373</f>
        <v>acfr:RevenuesFromFinancialAndTaxAdministrationAbstract</v>
      </c>
      <c r="D373" s="2" t="str">
        <f>IF(RIGHT(A373, 8)="Abstract", "Abstract", "Revenues")</f>
        <v>Abstract</v>
      </c>
    </row>
    <row r="374" spans="1:4">
      <c r="A374" s="230" t="s">
        <v>3199</v>
      </c>
      <c r="B374" s="230" t="s">
        <v>3027</v>
      </c>
      <c r="C374" s="231" t="str">
        <f>"acfr:"&amp;A374</f>
        <v>acfr:RevenuesFromOtherGeneralGovernmentAbstract</v>
      </c>
      <c r="D374" s="2" t="str">
        <f>IF(RIGHT(A374, 8)="Abstract", "Abstract", "Revenues")</f>
        <v>Abstract</v>
      </c>
    </row>
    <row r="375" spans="1:4">
      <c r="A375" s="230" t="s">
        <v>3203</v>
      </c>
      <c r="B375" s="230" t="s">
        <v>3031</v>
      </c>
      <c r="C375" s="231" t="str">
        <f>"acfr:"&amp;A375</f>
        <v>acfr:RevenuesFromPublicWorksAbstract</v>
      </c>
      <c r="D375" s="2" t="str">
        <f>IF(RIGHT(A375, 8)="Abstract", "Abstract", "Revenues")</f>
        <v>Abstract</v>
      </c>
    </row>
    <row r="376" spans="1:4">
      <c r="A376" s="230" t="s">
        <v>3209</v>
      </c>
      <c r="B376" s="230" t="s">
        <v>3037</v>
      </c>
      <c r="C376" s="231" t="str">
        <f>"acfr:"&amp;A376</f>
        <v>acfr:RevenuesFromHealthAndWelfareAbstract</v>
      </c>
      <c r="D376" s="2" t="str">
        <f>IF(RIGHT(A376, 8)="Abstract", "Abstract", "Revenues")</f>
        <v>Abstract</v>
      </c>
    </row>
    <row r="377" spans="1:4">
      <c r="A377" s="230" t="s">
        <v>3219</v>
      </c>
      <c r="B377" s="230" t="s">
        <v>3047</v>
      </c>
      <c r="C377" s="231" t="str">
        <f>"acfr:"&amp;A377</f>
        <v>acfr:RevenuesFromPublicSafetyAbstract</v>
      </c>
      <c r="D377" s="2" t="str">
        <f>IF(RIGHT(A377, 8)="Abstract", "Abstract", "Revenues")</f>
        <v>Abstract</v>
      </c>
    </row>
    <row r="378" spans="1:4">
      <c r="A378" s="230" t="s">
        <v>3224</v>
      </c>
      <c r="B378" s="230" t="s">
        <v>3052</v>
      </c>
      <c r="C378" s="231" t="str">
        <f>"acfr:"&amp;A378</f>
        <v>acfr:RevenuesFromCommunityAndEconomicDevelopmentAbstract</v>
      </c>
      <c r="D378" s="2" t="str">
        <f>IF(RIGHT(A378, 8)="Abstract", "Abstract", "Revenues")</f>
        <v>Abstract</v>
      </c>
    </row>
    <row r="379" spans="1:4">
      <c r="A379" s="230" t="s">
        <v>3227</v>
      </c>
      <c r="B379" s="230" t="s">
        <v>3055</v>
      </c>
      <c r="C379" s="231" t="str">
        <f>"acfr:"&amp;A379</f>
        <v>acfr:RevenuesFromRecreationAndCultureAbstract</v>
      </c>
      <c r="D379" s="2" t="str">
        <f>IF(RIGHT(A379, 8)="Abstract", "Abstract", "Revenues")</f>
        <v>Abstract</v>
      </c>
    </row>
    <row r="380" spans="1:4">
      <c r="A380" s="230" t="s">
        <v>3231</v>
      </c>
      <c r="B380" s="230" t="s">
        <v>3059</v>
      </c>
      <c r="C380" s="231" t="str">
        <f>"acfr:"&amp;A380</f>
        <v>acfr:OtherRevenuesAbstract</v>
      </c>
      <c r="D380" s="2" t="str">
        <f>IF(RIGHT(A380, 8)="Abstract", "Abstract", "Revenues")</f>
        <v>Abstract</v>
      </c>
    </row>
    <row r="381" spans="1:4">
      <c r="A381" s="230" t="s">
        <v>3642</v>
      </c>
      <c r="B381" s="230" t="s">
        <v>3641</v>
      </c>
      <c r="C381" s="231" t="str">
        <f>"acfr:"&amp;A381</f>
        <v>acfr:ExpendituresAbstract</v>
      </c>
      <c r="D381" s="2" t="str">
        <f>IF(RIGHT(A381, 8)="Abstract", "Abstract", "Expenditures")</f>
        <v>Abstract</v>
      </c>
    </row>
    <row r="382" spans="1:4">
      <c r="A382" s="230" t="s">
        <v>3442</v>
      </c>
      <c r="B382" s="230" t="s">
        <v>3246</v>
      </c>
      <c r="C382" s="231" t="str">
        <f>"acfr:"&amp;A382</f>
        <v>acfr:ExpendituresForGeneralGovernmentAbstract</v>
      </c>
      <c r="D382" s="2" t="str">
        <f>IF(RIGHT(A382, 8)="Abstract", "Abstract", "Expenditures")</f>
        <v>Abstract</v>
      </c>
    </row>
    <row r="383" spans="1:4">
      <c r="A383" s="230" t="s">
        <v>3444</v>
      </c>
      <c r="B383" s="230" t="s">
        <v>3248</v>
      </c>
      <c r="C383" s="231" t="str">
        <f>"acfr:"&amp;A383</f>
        <v>acfr:ExpendituresForLegislativeAbstract</v>
      </c>
      <c r="D383" s="2" t="str">
        <f>IF(RIGHT(A383, 8)="Abstract", "Abstract", "Expenditures")</f>
        <v>Abstract</v>
      </c>
    </row>
    <row r="384" spans="1:4">
      <c r="A384" s="230" t="s">
        <v>3448</v>
      </c>
      <c r="B384" s="230" t="s">
        <v>3252</v>
      </c>
      <c r="C384" s="231" t="str">
        <f>"acfr:"&amp;A384</f>
        <v>acfr:ExpendituresForChiefExecutiveAbstract</v>
      </c>
      <c r="D384" s="2" t="str">
        <f>IF(RIGHT(A384, 8)="Abstract", "Abstract", "Expenditures")</f>
        <v>Abstract</v>
      </c>
    </row>
    <row r="385" spans="1:4">
      <c r="A385" s="230" t="s">
        <v>3452</v>
      </c>
      <c r="B385" s="230" t="s">
        <v>3256</v>
      </c>
      <c r="C385" s="231" t="str">
        <f>"acfr:"&amp;A385</f>
        <v>acfr:ExpendituresForFinancialAndTaxAdministrationAbstract</v>
      </c>
      <c r="D385" s="2" t="str">
        <f>IF(RIGHT(A385, 8)="Abstract", "Abstract", "Expenditures")</f>
        <v>Abstract</v>
      </c>
    </row>
    <row r="386" spans="1:4">
      <c r="A386" s="230" t="s">
        <v>3466</v>
      </c>
      <c r="B386" s="230" t="s">
        <v>3270</v>
      </c>
      <c r="C386" s="231" t="str">
        <f>"acfr:"&amp;A386</f>
        <v>acfr:ExpendituresForOtherGeneralGovernmentAbstract</v>
      </c>
      <c r="D386" s="2" t="str">
        <f>IF(RIGHT(A386, 8)="Abstract", "Abstract", "Expenditures")</f>
        <v>Abstract</v>
      </c>
    </row>
    <row r="387" spans="1:4">
      <c r="A387" s="230" t="s">
        <v>3476</v>
      </c>
      <c r="B387" s="230" t="s">
        <v>3280</v>
      </c>
      <c r="C387" s="231" t="str">
        <f>"acfr:"&amp;A387</f>
        <v>acfr:ExpendituresForJudicialAbstract</v>
      </c>
      <c r="D387" s="2" t="str">
        <f>IF(RIGHT(A387, 8)="Abstract", "Abstract", "Expenditures")</f>
        <v>Abstract</v>
      </c>
    </row>
    <row r="388" spans="1:4">
      <c r="A388" s="230" t="s">
        <v>3489</v>
      </c>
      <c r="B388" s="230" t="s">
        <v>3293</v>
      </c>
      <c r="C388" s="231" t="str">
        <f>"acfr:"&amp;A388</f>
        <v>acfr:ExpendituresForPublicSafetyAbstract</v>
      </c>
      <c r="D388" s="2" t="str">
        <f>IF(RIGHT(A388, 8)="Abstract", "Abstract", "Expenditures")</f>
        <v>Abstract</v>
      </c>
    </row>
    <row r="389" spans="1:4">
      <c r="A389" s="230" t="s">
        <v>3499</v>
      </c>
      <c r="B389" s="230" t="s">
        <v>3303</v>
      </c>
      <c r="C389" s="231" t="str">
        <f>"acfr:"&amp;A389</f>
        <v>acfr:ExpendituresForFireDepartmentAbstract</v>
      </c>
      <c r="D389" s="2" t="str">
        <f>IF(RIGHT(A389, 8)="Abstract", "Abstract", "Expenditures")</f>
        <v>Abstract</v>
      </c>
    </row>
    <row r="390" spans="1:4">
      <c r="A390" s="230" t="s">
        <v>3517</v>
      </c>
      <c r="B390" s="230" t="s">
        <v>3321</v>
      </c>
      <c r="C390" s="231" t="str">
        <f>"acfr:"&amp;A390</f>
        <v>acfr:ExpendituresForPublicWorksAbstract</v>
      </c>
      <c r="D390" s="2" t="str">
        <f>IF(RIGHT(A390, 8)="Abstract", "Abstract", "Expenditures")</f>
        <v>Abstract</v>
      </c>
    </row>
    <row r="391" spans="1:4">
      <c r="A391" s="230" t="s">
        <v>3544</v>
      </c>
      <c r="B391" s="230" t="s">
        <v>3348</v>
      </c>
      <c r="C391" s="231" t="str">
        <f>"acfr:"&amp;A391</f>
        <v>acfr:ExpendituresForHealthAndWelfareAbstract</v>
      </c>
      <c r="D391" s="2" t="str">
        <f>IF(RIGHT(A391, 8)="Abstract", "Abstract", "Expenditures")</f>
        <v>Abstract</v>
      </c>
    </row>
    <row r="392" spans="1:4">
      <c r="A392" s="230" t="s">
        <v>3572</v>
      </c>
      <c r="B392" s="230" t="s">
        <v>3376</v>
      </c>
      <c r="C392" s="231" t="str">
        <f>"acfr:"&amp;A392</f>
        <v>acfr:ExpendituresForCommunityAndEconomicDevelopmentAbstract</v>
      </c>
      <c r="D392" s="2" t="str">
        <f>IF(RIGHT(A392, 8)="Abstract", "Abstract", "Expenditures")</f>
        <v>Abstract</v>
      </c>
    </row>
    <row r="393" spans="1:4">
      <c r="A393" s="230" t="s">
        <v>3586</v>
      </c>
      <c r="B393" s="230" t="s">
        <v>3390</v>
      </c>
      <c r="C393" s="231" t="str">
        <f>"acfr:"&amp;A393</f>
        <v>acfr:ExpendituresForRecreationAndCultureAbstract</v>
      </c>
      <c r="D393" s="2" t="str">
        <f>IF(RIGHT(A393, 8)="Abstract", "Abstract", "Expenditures")</f>
        <v>Abstract</v>
      </c>
    </row>
    <row r="394" spans="1:4">
      <c r="A394" s="230" t="s">
        <v>3604</v>
      </c>
      <c r="B394" s="230" t="s">
        <v>3408</v>
      </c>
      <c r="C394" s="231" t="str">
        <f>"acfr:"&amp;A394</f>
        <v>acfr:ExpendituresForOtherAbstract</v>
      </c>
      <c r="D394" s="2" t="str">
        <f>IF(RIGHT(A394, 8)="Abstract", "Abstract", "Expenditures")</f>
        <v>Abstract</v>
      </c>
    </row>
    <row r="395" spans="1:4">
      <c r="A395" s="230" t="s">
        <v>3643</v>
      </c>
      <c r="B395" s="230" t="s">
        <v>3655</v>
      </c>
      <c r="C395" s="231" t="str">
        <f>"acfr:"&amp;A395</f>
        <v>acfr:OtherFinancingSourcesUsesAbstract</v>
      </c>
      <c r="D395" s="2" t="str">
        <f>IF(RIGHT(A395, 8)="Abstract", "Abstract", "Other Financing Sources")</f>
        <v>Abstract</v>
      </c>
    </row>
  </sheetData>
  <sortState xmlns:xlrd2="http://schemas.microsoft.com/office/spreadsheetml/2017/richdata2" ref="A2:D395">
    <sortCondition descending="1" ref="D2:D39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4" zoomScaleNormal="100" workbookViewId="0">
      <selection activeCell="F45" sqref="F45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1" ht="16">
      <c r="A1" s="87" t="s">
        <v>1072</v>
      </c>
      <c r="B1" s="88" t="str">
        <f>_xlfn.CONCAT('[2]Master Info'!C2, ", ", '[2]Master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1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1" ht="16">
      <c r="A3" s="92" t="s">
        <v>1073</v>
      </c>
      <c r="B3" s="93" t="s">
        <v>0</v>
      </c>
      <c r="C3" s="89"/>
      <c r="D3" s="89"/>
      <c r="E3" s="89"/>
      <c r="F3" s="89"/>
      <c r="G3" s="89"/>
      <c r="H3" s="89"/>
      <c r="I3" s="89"/>
      <c r="J3" s="90"/>
    </row>
    <row r="4" spans="1:11" ht="17" thickBot="1">
      <c r="A4" s="94" t="s">
        <v>1074</v>
      </c>
      <c r="B4" s="95">
        <f>'[2]Master Info'!C4</f>
        <v>44742</v>
      </c>
      <c r="C4" s="89"/>
      <c r="D4" s="89"/>
      <c r="E4" s="89"/>
      <c r="F4" s="89"/>
      <c r="G4" s="89"/>
      <c r="H4" s="89"/>
      <c r="I4" s="89"/>
      <c r="J4" s="89"/>
    </row>
    <row r="5" spans="1:11" ht="16">
      <c r="A5" s="96"/>
      <c r="B5" s="97"/>
      <c r="C5" s="89"/>
      <c r="D5" s="98"/>
      <c r="E5" s="98"/>
      <c r="F5" s="98"/>
      <c r="G5" s="98"/>
      <c r="H5" s="98"/>
      <c r="I5" s="98"/>
      <c r="J5" s="89"/>
    </row>
    <row r="6" spans="1:11" s="105" customFormat="1" ht="26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1" ht="37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  <c r="K7" s="111"/>
    </row>
    <row r="8" spans="1:11" ht="15">
      <c r="A8" s="112"/>
      <c r="B8" s="113" t="s">
        <v>3</v>
      </c>
      <c r="C8" s="114"/>
      <c r="D8" s="114"/>
      <c r="E8" s="114"/>
      <c r="F8" s="114"/>
      <c r="G8" s="114"/>
      <c r="H8" s="114"/>
      <c r="I8" s="114"/>
      <c r="J8" s="113"/>
    </row>
    <row r="9" spans="1:11" ht="15">
      <c r="A9" s="112"/>
      <c r="B9" s="115" t="s">
        <v>4</v>
      </c>
      <c r="C9" s="104"/>
      <c r="D9" s="104"/>
      <c r="E9" s="104"/>
      <c r="F9" s="104"/>
      <c r="G9" s="104"/>
      <c r="H9" s="104"/>
      <c r="I9" s="104"/>
      <c r="J9" s="104"/>
    </row>
    <row r="10" spans="1:11" ht="15">
      <c r="A10" s="116" t="str">
        <f>IF(B10="", "Choose from drop-down --&gt;", _xlfn.XLOOKUP(B10,'Lookup Net Position'!$B$2:$B$522,'Lookup Net Position'!$C$2:$C$522))</f>
        <v>Choose from drop-down --&gt;</v>
      </c>
      <c r="B10" s="16"/>
      <c r="C10" s="118"/>
      <c r="D10" s="118"/>
      <c r="E10" s="118"/>
      <c r="F10" s="118"/>
      <c r="G10" s="118"/>
      <c r="H10" s="118"/>
      <c r="I10" s="118"/>
      <c r="J10" s="119">
        <f t="shared" ref="J10:J23" si="0">IF(J$7="","",SUM(D10:I10))</f>
        <v>0</v>
      </c>
    </row>
    <row r="11" spans="1:11" ht="15">
      <c r="A11" s="116" t="str">
        <f>IF(B11="", "Choose from drop-down --&gt;", _xlfn.XLOOKUP(B11,'Lookup Net Position'!$B$2:$B$522,'Lookup Net Position'!$C$2:$C$522))</f>
        <v>Choose from drop-down --&gt;</v>
      </c>
      <c r="B11" s="1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1" ht="15">
      <c r="A12" s="116" t="str">
        <f>IF(B12="", "Choose from drop-down --&gt;", _xlfn.XLOOKUP(B12,'Lookup Net Position'!$B$2:$B$522,'Lookup Net Position'!$C$2:$C$522))</f>
        <v>Choose from drop-down --&gt;</v>
      </c>
      <c r="B12" s="1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1" ht="15">
      <c r="A13" s="116" t="str">
        <f>IF(B13="", "Choose from drop-down --&gt;", _xlfn.XLOOKUP(B13,'Lookup Net Position'!$B$2:$B$522,'Lookup Net Position'!$C$2:$C$522))</f>
        <v>Choose from drop-down --&gt;</v>
      </c>
      <c r="B13" s="1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1" ht="15">
      <c r="A14" s="116" t="str">
        <f>IF(B14="", "Choose from drop-down --&gt;", _xlfn.XLOOKUP(B14,'Lookup Net Position'!$B$2:$B$522,'Lookup Net Position'!$C$2:$C$522))</f>
        <v>Choose from drop-down --&gt;</v>
      </c>
      <c r="B14" s="1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1" ht="15">
      <c r="A15" s="116" t="str">
        <f>IF(B15="", "Choose from drop-down --&gt;", _xlfn.XLOOKUP(B15,'Lookup Net Position'!$B$2:$B$522,'Lookup Net Position'!$C$2:$C$522))</f>
        <v>Choose from drop-down --&gt;</v>
      </c>
      <c r="B15" s="1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1" ht="15">
      <c r="A16" s="116" t="str">
        <f>IF(B16="", "Choose from drop-down --&gt;", _xlfn.XLOOKUP(B16,'Lookup Net Position'!$B$2:$B$522,'Lookup Net Position'!$C$2:$C$522))</f>
        <v>Choose from drop-down --&gt;</v>
      </c>
      <c r="B16" s="1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Net Position'!$B$2:$B$522,'Lookup Net Position'!$C$2:$C$522))</f>
        <v>Choose from drop-down --&gt;</v>
      </c>
      <c r="B17" s="1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>
      <c r="A18" s="116" t="str">
        <f>IF(B18="", "Choose from drop-down --&gt;", _xlfn.XLOOKUP(B18,'Lookup Net Position'!$B$2:$B$522,'Lookup Net Position'!$C$2:$C$522))</f>
        <v>Choose from drop-down --&gt;</v>
      </c>
      <c r="B18" s="1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Net Position'!$B$2:$B$522,'Lookup Net Position'!$C$2:$C$522))</f>
        <v>Choose from drop-down --&gt;</v>
      </c>
      <c r="B19" s="1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Net Position'!$B$2:$B$522,'Lookup Net Position'!$C$2:$C$522))</f>
        <v>Choose from drop-down --&gt;</v>
      </c>
      <c r="B20" s="1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Net Position'!$B$2:$B$522,'Lookup Net Position'!$C$2:$C$522))</f>
        <v>Choose from drop-down --&gt;</v>
      </c>
      <c r="B21" s="1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 hidden="1">
      <c r="A22" s="116" t="str">
        <f>IF(B22="", "Choose from drop-down --&gt;", _xlfn.XLOOKUP(B22,'Lookup Net Position'!$B$2:$B$522,'Lookup Net Position'!$C$2:$C$522))</f>
        <v>Choose from drop-down --&gt;</v>
      </c>
      <c r="B22" s="1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tr">
        <f>IF(B23="", "Choose from drop-down --&gt;", _xlfn.XLOOKUP(B23,'Lookup Net Position'!$B$2:$B$522,'Lookup Net Position'!$C$2:$C$522))</f>
        <v>Choose from drop-down --&gt;</v>
      </c>
      <c r="B23" s="16"/>
      <c r="C23" s="118"/>
      <c r="D23" s="118"/>
      <c r="E23" s="118"/>
      <c r="F23" s="118"/>
      <c r="G23" s="118"/>
      <c r="H23" s="118"/>
      <c r="I23" s="118"/>
      <c r="J23" s="119">
        <f t="shared" si="0"/>
        <v>0</v>
      </c>
    </row>
    <row r="24" spans="1:10" ht="15">
      <c r="A24" s="116" t="s">
        <v>9</v>
      </c>
      <c r="B24" s="116" t="s">
        <v>10</v>
      </c>
      <c r="C24" s="119">
        <f>SUM(C10:C23)</f>
        <v>0</v>
      </c>
      <c r="D24" s="119" t="str">
        <f t="shared" ref="D24:I24" si="1">IF(D$7="Type fund name","",SUM(D10:D23))</f>
        <v/>
      </c>
      <c r="E24" s="119" t="str">
        <f t="shared" si="1"/>
        <v/>
      </c>
      <c r="F24" s="119" t="str">
        <f t="shared" si="1"/>
        <v/>
      </c>
      <c r="G24" s="119" t="str">
        <f t="shared" si="1"/>
        <v/>
      </c>
      <c r="H24" s="119" t="str">
        <f t="shared" si="1"/>
        <v/>
      </c>
      <c r="I24" s="119" t="str">
        <f t="shared" si="1"/>
        <v/>
      </c>
      <c r="J24" s="119">
        <f>IF(J7="","",SUM(J10:J23))</f>
        <v>0</v>
      </c>
    </row>
    <row r="25" spans="1:10" ht="15">
      <c r="A25" s="112"/>
      <c r="B25" s="115" t="s">
        <v>11</v>
      </c>
      <c r="C25" s="115"/>
      <c r="D25" s="115"/>
      <c r="E25" s="115"/>
      <c r="F25" s="115"/>
      <c r="G25" s="115"/>
      <c r="H25" s="115"/>
      <c r="I25" s="115"/>
      <c r="J25" s="115"/>
    </row>
    <row r="26" spans="1:10" ht="15">
      <c r="A26" s="116" t="str">
        <f>IF(B26="", "Choose from drop-down --&gt;", _xlfn.XLOOKUP(B26,'Lookup Net Position'!$B$2:$B$522,'Lookup Net Position'!$C$2:$C$522))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Net Position'!$B$2:$B$522,'Lookup Net Position'!$C$2:$C$522))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Net Position'!$B$2:$B$522,'Lookup Net Position'!$C$2:$C$522))</f>
        <v>Choose from drop-down --&gt;</v>
      </c>
      <c r="B28" s="118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Net Position'!$B$2:$B$522,'Lookup Net Position'!$C$2:$C$522))</f>
        <v>Choose from drop-down --&gt;</v>
      </c>
      <c r="B29" s="118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Net Position'!$B$2:$B$522,'Lookup Net Position'!$C$2:$C$522))</f>
        <v>Choose from drop-down --&gt;</v>
      </c>
      <c r="B30" s="118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Net Position'!$B$2:$B$522,'Lookup Net Position'!$C$2:$C$522))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Net Position'!$B$2:$B$522,'Lookup Net Position'!$C$2:$C$522))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_xlfn.XLOOKUP(B33,'[2]Label Dropdowns'!$B$2:$B$522,'[2]Label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_xlfn.XLOOKUP(B34,'[2]Label Dropdowns'!$B$2:$B$522,'[2]Label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_xlfn.XLOOKUP(B35,'[2]Label Dropdowns'!$B$2:$B$522,'[2]Label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_xlfn.XLOOKUP(B36,'[2]Label Dropdowns'!$B$2:$B$522,'[2]Label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_xlfn.XLOOKUP(B37,'[2]Label Dropdowns'!$B$2:$B$522,'[2]Label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16</v>
      </c>
      <c r="B38" s="116" t="s">
        <v>17</v>
      </c>
      <c r="C38" s="119">
        <f>SUM(C26:C32)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6" t="s">
        <v>18</v>
      </c>
      <c r="B39" s="120" t="s">
        <v>19</v>
      </c>
      <c r="C39" s="121">
        <f>C24+C38</f>
        <v>0</v>
      </c>
      <c r="D39" s="122" t="str">
        <f t="shared" ref="D39:I39" si="4">IF(D$7="Type fund name","",D24+D38)</f>
        <v/>
      </c>
      <c r="E39" s="122" t="str">
        <f t="shared" si="4"/>
        <v/>
      </c>
      <c r="F39" s="122" t="str">
        <f t="shared" si="4"/>
        <v/>
      </c>
      <c r="G39" s="122" t="str">
        <f t="shared" si="4"/>
        <v/>
      </c>
      <c r="H39" s="122" t="str">
        <f t="shared" si="4"/>
        <v/>
      </c>
      <c r="I39" s="122" t="str">
        <f t="shared" si="4"/>
        <v/>
      </c>
      <c r="J39" s="121">
        <f>IF(J7="","",J24+J38)</f>
        <v>0</v>
      </c>
    </row>
    <row r="40" spans="1:10" ht="15">
      <c r="A40" s="112"/>
      <c r="B40" s="112"/>
      <c r="C40" s="123"/>
      <c r="D40" s="123"/>
      <c r="E40" s="123"/>
      <c r="F40" s="123"/>
      <c r="G40" s="123"/>
      <c r="H40" s="123"/>
      <c r="I40" s="123"/>
      <c r="J40" s="123"/>
    </row>
    <row r="41" spans="1:10" ht="15">
      <c r="A41" s="112"/>
      <c r="B41" s="113" t="s">
        <v>25</v>
      </c>
      <c r="C41" s="113"/>
      <c r="D41" s="113"/>
      <c r="E41" s="113"/>
      <c r="F41" s="113"/>
      <c r="G41" s="113"/>
      <c r="H41" s="113"/>
      <c r="I41" s="113"/>
      <c r="J41" s="113"/>
    </row>
    <row r="42" spans="1:10" ht="15">
      <c r="A42" s="112"/>
      <c r="B42" s="115" t="s">
        <v>1075</v>
      </c>
      <c r="C42" s="104"/>
      <c r="D42" s="104"/>
      <c r="E42" s="104"/>
      <c r="F42" s="104"/>
      <c r="G42" s="104"/>
      <c r="H42" s="104"/>
      <c r="I42" s="104"/>
      <c r="J42" s="124"/>
    </row>
    <row r="43" spans="1:10" ht="15">
      <c r="A43" s="116" t="str">
        <f>IF(B43="", "Choose from drop-down --&gt;", _xlfn.XLOOKUP(B43,'Lookup Net Position'!$B$2:$B$522,'Lookup Net Position'!$C$2:$C$522))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ref="J43:J54" si="5">IF(J$7="","",SUM(D43:I43))</f>
        <v>0</v>
      </c>
    </row>
    <row r="44" spans="1:10" ht="15">
      <c r="A44" s="116" t="str">
        <f>IF(B44="", "Choose from drop-down --&gt;", _xlfn.XLOOKUP(B44,'Lookup Net Position'!$B$2:$B$522,'Lookup Net Position'!$C$2:$C$522))</f>
        <v>Choose from drop-down --&gt;</v>
      </c>
      <c r="B44" s="117"/>
      <c r="C44" s="125"/>
      <c r="D44" s="125"/>
      <c r="E44" s="125"/>
      <c r="F44" s="125"/>
      <c r="G44" s="125"/>
      <c r="H44" s="125"/>
      <c r="I44" s="125"/>
      <c r="J44" s="119">
        <f t="shared" si="5"/>
        <v>0</v>
      </c>
    </row>
    <row r="45" spans="1:10" ht="15">
      <c r="A45" s="116" t="str">
        <f>IF(B45="", "Choose from drop-down --&gt;", _xlfn.XLOOKUP(B45,'Lookup Net Position'!$B$2:$B$522,'Lookup Net Position'!$C$2:$C$522))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5"/>
        <v>0</v>
      </c>
    </row>
    <row r="46" spans="1:10" ht="16" customHeight="1">
      <c r="A46" s="116" t="str">
        <f>IF(B46="", "Choose from drop-down --&gt;", _xlfn.XLOOKUP(B46,'Lookup Net Position'!$B$2:$B$522,'Lookup Net Position'!$C$2:$C$522))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5"/>
        <v>0</v>
      </c>
    </row>
    <row r="47" spans="1:10" ht="16" customHeight="1">
      <c r="A47" s="116" t="str">
        <f>IF(B47="", "Choose from drop-down --&gt;", _xlfn.XLOOKUP(B47,'Lookup Net Position'!$B$2:$B$522,'Lookup Net Position'!$C$2:$C$522))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5"/>
        <v>0</v>
      </c>
    </row>
    <row r="48" spans="1:10" ht="16" customHeight="1">
      <c r="A48" s="116" t="str">
        <f>IF(B48="", "Choose from drop-down --&gt;", _xlfn.XLOOKUP(B48,'Lookup Net Position'!$B$2:$B$522,'Lookup Net Position'!$C$2:$C$522))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5"/>
        <v>0</v>
      </c>
    </row>
    <row r="49" spans="1:10" ht="16" hidden="1" customHeight="1">
      <c r="A49" s="116" t="str">
        <f>IF(B49="", "Choose from drop-down --&gt;", _xlfn.XLOOKUP(B49,'[2]Label Dropdowns'!$B$2:$B$522,'[2]Label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5"/>
        <v>0</v>
      </c>
    </row>
    <row r="50" spans="1:10" ht="16" hidden="1" customHeight="1">
      <c r="A50" s="116" t="str">
        <f>IF(B50="", "Choose from drop-down --&gt;", _xlfn.XLOOKUP(B50,'[2]Label Dropdowns'!$B$2:$B$522,'[2]Label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5"/>
        <v>0</v>
      </c>
    </row>
    <row r="51" spans="1:10" ht="15" hidden="1">
      <c r="A51" s="116" t="str">
        <f>IF(B51="", "Choose from drop-down --&gt;", _xlfn.XLOOKUP(B51,'[2]Label Dropdowns'!$B$2:$B$522,'[2]Label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5"/>
        <v>0</v>
      </c>
    </row>
    <row r="52" spans="1:10" ht="15" hidden="1">
      <c r="A52" s="116" t="str">
        <f>IF(B52="", "Choose from drop-down --&gt;", _xlfn.XLOOKUP(B52,'[2]Label Dropdowns'!$B$2:$B$522,'[2]Label Dropdowns'!$C$2:$C$522))</f>
        <v>Choose from drop-down --&gt;</v>
      </c>
      <c r="B52" s="117"/>
      <c r="C52" s="118"/>
      <c r="D52" s="118"/>
      <c r="E52" s="118"/>
      <c r="F52" s="118"/>
      <c r="G52" s="118"/>
      <c r="H52" s="118"/>
      <c r="I52" s="118"/>
      <c r="J52" s="119">
        <f t="shared" si="5"/>
        <v>0</v>
      </c>
    </row>
    <row r="53" spans="1:10" ht="15" hidden="1">
      <c r="A53" s="116" t="str">
        <f>IF(B53="", "Choose from drop-down --&gt;", _xlfn.XLOOKUP(B53,'[2]Label Dropdowns'!$B$2:$B$522,'[2]Label Dropdowns'!$C$2:$C$522))</f>
        <v>Choose from drop-down --&gt;</v>
      </c>
      <c r="B53" s="117"/>
      <c r="C53" s="118"/>
      <c r="D53" s="118"/>
      <c r="E53" s="118"/>
      <c r="F53" s="118"/>
      <c r="G53" s="118"/>
      <c r="H53" s="118"/>
      <c r="I53" s="118"/>
      <c r="J53" s="119">
        <f t="shared" si="5"/>
        <v>0</v>
      </c>
    </row>
    <row r="54" spans="1:10" ht="15">
      <c r="A54" s="116" t="s">
        <v>32</v>
      </c>
      <c r="B54" s="116" t="s">
        <v>33</v>
      </c>
      <c r="C54" s="119">
        <f>IF(C$7="","",SUM(C43:C53))</f>
        <v>0</v>
      </c>
      <c r="D54" s="119" t="str">
        <f t="shared" ref="D54:I54" si="6">IF(D$7="Type fund name","",SUM(D43:D53))</f>
        <v/>
      </c>
      <c r="E54" s="119" t="str">
        <f t="shared" si="6"/>
        <v/>
      </c>
      <c r="F54" s="119" t="str">
        <f t="shared" si="6"/>
        <v/>
      </c>
      <c r="G54" s="119" t="str">
        <f t="shared" si="6"/>
        <v/>
      </c>
      <c r="H54" s="119" t="str">
        <f t="shared" si="6"/>
        <v/>
      </c>
      <c r="I54" s="119" t="str">
        <f t="shared" si="6"/>
        <v/>
      </c>
      <c r="J54" s="119">
        <f t="shared" si="5"/>
        <v>0</v>
      </c>
    </row>
    <row r="55" spans="1:10" ht="15">
      <c r="A55" s="112"/>
      <c r="B55" s="115" t="s">
        <v>1076</v>
      </c>
      <c r="C55" s="115"/>
      <c r="D55" s="115"/>
      <c r="E55" s="115"/>
      <c r="F55" s="115"/>
      <c r="G55" s="115"/>
      <c r="H55" s="115"/>
      <c r="I55" s="115"/>
      <c r="J55" s="104"/>
    </row>
    <row r="56" spans="1:10" ht="15">
      <c r="A56" s="116" t="str">
        <f>IF(B56="", "Choose from drop-down --&gt;", _xlfn.XLOOKUP(B56,'Lookup Net Position'!$B$2:$B$522,'Lookup Net Position'!$C$2:$C$522))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Net Position'!$B$2:$B$522,'Lookup Net Position'!$C$2:$C$522))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Net Position'!$B$2:$B$522,'Lookup Net Position'!$C$2:$C$522))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Net Position'!$B$2:$B$522,'Lookup Net Position'!$C$2:$C$522))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_xlfn.XLOOKUP(B60,'Lookup Net Position'!$B$2:$B$522,'Lookup Net Position'!$C$2:$C$522))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_xlfn.XLOOKUP(B61,'Lookup Net Position'!$B$2:$B$522,'Lookup Net Position'!$C$2:$C$522))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_xlfn.XLOOKUP(B62,'Lookup Net Position'!$B$2:$B$522,'Lookup Net Position'!$C$2:$C$522))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_xlfn.XLOOKUP(B63,'Lookup Net Position'!$B$2:$B$522,'Lookup Net Position'!$C$2:$C$522))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_xlfn.XLOOKUP(B64,'Lookup Net Position'!$B$2:$B$522,'Lookup Net Position'!$C$2:$C$522))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37</v>
      </c>
      <c r="B65" s="116" t="s">
        <v>38</v>
      </c>
      <c r="C65" s="119">
        <f>SUM(C56:C64)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39</v>
      </c>
      <c r="B66" s="120" t="s">
        <v>40</v>
      </c>
      <c r="C66" s="121">
        <f>C54+C65</f>
        <v>0</v>
      </c>
      <c r="D66" s="121" t="str">
        <f t="shared" ref="D66:I66" si="9">IF(D$7 = "Type fund name", "", D54+D65)</f>
        <v/>
      </c>
      <c r="E66" s="121" t="str">
        <f t="shared" si="9"/>
        <v/>
      </c>
      <c r="F66" s="121" t="str">
        <f t="shared" si="9"/>
        <v/>
      </c>
      <c r="G66" s="121" t="str">
        <f t="shared" si="9"/>
        <v/>
      </c>
      <c r="H66" s="121" t="str">
        <f t="shared" si="9"/>
        <v/>
      </c>
      <c r="I66" s="121" t="str">
        <f t="shared" si="9"/>
        <v/>
      </c>
      <c r="J66" s="127">
        <f t="shared" si="7"/>
        <v>0</v>
      </c>
    </row>
    <row r="67" spans="1:10" ht="15">
      <c r="A67" s="112"/>
      <c r="B67" s="112"/>
      <c r="C67" s="123"/>
      <c r="D67" s="123"/>
      <c r="E67" s="123"/>
      <c r="F67" s="123"/>
      <c r="G67" s="123"/>
      <c r="H67" s="123"/>
      <c r="I67" s="123"/>
      <c r="J67" s="115"/>
    </row>
    <row r="68" spans="1:10" ht="15">
      <c r="A68" s="112"/>
      <c r="B68" s="113" t="s">
        <v>46</v>
      </c>
      <c r="C68" s="113"/>
      <c r="D68" s="113"/>
      <c r="E68" s="113"/>
      <c r="F68" s="113"/>
      <c r="G68" s="113"/>
      <c r="H68" s="113"/>
      <c r="I68" s="113"/>
      <c r="J68" s="128"/>
    </row>
    <row r="69" spans="1:10" ht="15">
      <c r="A69" s="116" t="str">
        <f>IF(B69="", "Choose from drop-down --&gt;", _xlfn.XLOOKUP(B69,'Lookup Net Position'!$B$2:$B$522,'Lookup Net Position'!$C$2:$C$522))</f>
        <v>Choose from drop-down --&gt;</v>
      </c>
      <c r="B69" s="117"/>
      <c r="C69" s="118"/>
      <c r="D69" s="118"/>
      <c r="E69" s="118"/>
      <c r="F69" s="118"/>
      <c r="G69" s="118"/>
      <c r="H69" s="118"/>
      <c r="I69" s="118"/>
      <c r="J69" s="119">
        <f t="shared" ref="J69:J78" si="10">IF(J$7="","",SUM(D69:I69))</f>
        <v>0</v>
      </c>
    </row>
    <row r="70" spans="1:10" ht="15">
      <c r="A70" s="116" t="str">
        <f>IF(B70="", "Choose from drop-down --&gt;", _xlfn.XLOOKUP(B70,'Lookup Net Position'!$B$2:$B$522,'Lookup Net Position'!$C$2:$C$522))</f>
        <v>Choose from drop-down --&gt;</v>
      </c>
      <c r="B70" s="117"/>
      <c r="C70" s="118"/>
      <c r="D70" s="118"/>
      <c r="E70" s="118"/>
      <c r="F70" s="118"/>
      <c r="G70" s="118"/>
      <c r="H70" s="118"/>
      <c r="I70" s="118"/>
      <c r="J70" s="119">
        <f t="shared" si="10"/>
        <v>0</v>
      </c>
    </row>
    <row r="71" spans="1:10" ht="15">
      <c r="A71" s="116" t="str">
        <f>IF(B71="", "Choose from drop-down --&gt;", _xlfn.XLOOKUP(B71,'Lookup Net Position'!$B$2:$B$522,'Lookup Net Position'!$C$2:$C$522))</f>
        <v>Choose from drop-down --&gt;</v>
      </c>
      <c r="B71" s="117"/>
      <c r="C71" s="118"/>
      <c r="D71" s="118"/>
      <c r="E71" s="118"/>
      <c r="F71" s="118"/>
      <c r="G71" s="118"/>
      <c r="H71" s="118"/>
      <c r="I71" s="118"/>
      <c r="J71" s="119">
        <f t="shared" si="10"/>
        <v>0</v>
      </c>
    </row>
    <row r="72" spans="1:10" ht="15">
      <c r="A72" s="116" t="str">
        <f>IF(B72="", "Choose from drop-down --&gt;", _xlfn.XLOOKUP(B72,'Lookup Net Position'!$B$2:$B$522,'Lookup Net Position'!$C$2:$C$522))</f>
        <v>Choose from drop-down --&gt;</v>
      </c>
      <c r="B72" s="117"/>
      <c r="C72" s="118"/>
      <c r="D72" s="118"/>
      <c r="E72" s="118"/>
      <c r="F72" s="118"/>
      <c r="G72" s="118"/>
      <c r="H72" s="118"/>
      <c r="I72" s="118"/>
      <c r="J72" s="119">
        <f t="shared" si="10"/>
        <v>0</v>
      </c>
    </row>
    <row r="73" spans="1:10" ht="15" hidden="1">
      <c r="A73" s="116" t="str">
        <f>IF(B73="", "Choose from drop-down --&gt;", _xlfn.XLOOKUP(B73,'[2]Label Dropdowns'!$B$2:$B$522,'[2]Label Dropdowns'!$C$2:$C$522))</f>
        <v>Choose from drop-down --&gt;</v>
      </c>
      <c r="B73" s="117"/>
      <c r="C73" s="118"/>
      <c r="D73" s="118"/>
      <c r="E73" s="118"/>
      <c r="F73" s="118"/>
      <c r="G73" s="118"/>
      <c r="H73" s="118"/>
      <c r="I73" s="118"/>
      <c r="J73" s="119">
        <f t="shared" si="10"/>
        <v>0</v>
      </c>
    </row>
    <row r="74" spans="1:10" ht="15" hidden="1">
      <c r="A74" s="116" t="str">
        <f>IF(B74="", "Choose from drop-down --&gt;", _xlfn.XLOOKUP(B74,'[2]Label Dropdowns'!$B$2:$B$522,'[2]Label Dropdowns'!$C$2:$C$522))</f>
        <v>Choose from drop-down --&gt;</v>
      </c>
      <c r="B74" s="117"/>
      <c r="C74" s="118"/>
      <c r="D74" s="118"/>
      <c r="E74" s="118"/>
      <c r="F74" s="118"/>
      <c r="G74" s="118"/>
      <c r="H74" s="118"/>
      <c r="I74" s="118"/>
      <c r="J74" s="119">
        <f t="shared" si="10"/>
        <v>0</v>
      </c>
    </row>
    <row r="75" spans="1:10" ht="15" hidden="1">
      <c r="A75" s="116" t="str">
        <f>IF(B75="", "Choose from drop-down --&gt;", _xlfn.XLOOKUP(B75,'[2]Label Dropdowns'!$B$2:$B$522,'[2]Label Dropdowns'!$C$2:$C$522))</f>
        <v>Choose from drop-down --&gt;</v>
      </c>
      <c r="B75" s="117"/>
      <c r="C75" s="118"/>
      <c r="D75" s="118"/>
      <c r="E75" s="118"/>
      <c r="F75" s="118"/>
      <c r="G75" s="118"/>
      <c r="H75" s="118"/>
      <c r="I75" s="118"/>
      <c r="J75" s="119">
        <f t="shared" si="10"/>
        <v>0</v>
      </c>
    </row>
    <row r="76" spans="1:10" ht="15" hidden="1">
      <c r="A76" s="116" t="str">
        <f>IF(B76="", "Choose from drop-down --&gt;", _xlfn.XLOOKUP(B76,'[2]Label Dropdowns'!$B$2:$B$522,'[2]Label Dropdowns'!$C$2:$C$522))</f>
        <v>Choose from drop-down --&gt;</v>
      </c>
      <c r="B76" s="117"/>
      <c r="C76" s="118"/>
      <c r="D76" s="118"/>
      <c r="E76" s="118"/>
      <c r="F76" s="118"/>
      <c r="G76" s="118"/>
      <c r="H76" s="118"/>
      <c r="I76" s="118"/>
      <c r="J76" s="119">
        <f t="shared" si="10"/>
        <v>0</v>
      </c>
    </row>
    <row r="77" spans="1:10" ht="15" hidden="1">
      <c r="A77" s="116" t="str">
        <f>IF(B77="", "Choose from drop-down --&gt;", _xlfn.XLOOKUP(B77,'[2]Label Dropdowns'!$B$2:$B$522,'[2]Label Dropdowns'!$C$2:$C$522))</f>
        <v>Choose from drop-down --&gt;</v>
      </c>
      <c r="B77" s="117"/>
      <c r="C77" s="118"/>
      <c r="D77" s="118"/>
      <c r="E77" s="118"/>
      <c r="F77" s="118"/>
      <c r="G77" s="118"/>
      <c r="H77" s="118"/>
      <c r="I77" s="118"/>
      <c r="J77" s="119">
        <f t="shared" si="10"/>
        <v>0</v>
      </c>
    </row>
    <row r="78" spans="1:10" ht="15">
      <c r="A78" s="120" t="s">
        <v>50</v>
      </c>
      <c r="B78" s="120" t="s">
        <v>51</v>
      </c>
      <c r="C78" s="121">
        <f>IF(C7="","",SUM(C69:C77))</f>
        <v>0</v>
      </c>
      <c r="D78" s="121" t="str">
        <f t="shared" ref="D78:I78" si="11">IF(D7="Type fund name","",SUM(D69:D77))</f>
        <v/>
      </c>
      <c r="E78" s="121" t="str">
        <f t="shared" si="11"/>
        <v/>
      </c>
      <c r="F78" s="121" t="str">
        <f t="shared" si="11"/>
        <v/>
      </c>
      <c r="G78" s="121" t="str">
        <f t="shared" si="11"/>
        <v/>
      </c>
      <c r="H78" s="121" t="str">
        <f t="shared" si="11"/>
        <v/>
      </c>
      <c r="I78" s="121" t="str">
        <f t="shared" si="11"/>
        <v/>
      </c>
      <c r="J78" s="122">
        <f t="shared" si="10"/>
        <v>0</v>
      </c>
    </row>
    <row r="79" spans="1:10" ht="16">
      <c r="C79" s="129"/>
      <c r="D79" s="129"/>
      <c r="E79" s="129"/>
      <c r="F79" s="129"/>
      <c r="G79" s="129"/>
      <c r="H79" s="129"/>
      <c r="I79" s="129"/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  <row r="100" spans="10:10" ht="15">
      <c r="J100" s="123"/>
    </row>
    <row r="101" spans="10:10" ht="15">
      <c r="J101" s="123"/>
    </row>
    <row r="102" spans="10:10" ht="15">
      <c r="J102" s="123"/>
    </row>
    <row r="103" spans="10:10" ht="15">
      <c r="J103" s="123"/>
    </row>
    <row r="104" spans="10:10" ht="15">
      <c r="J104" s="123"/>
    </row>
    <row r="105" spans="10:10" ht="15">
      <c r="J105" s="123"/>
    </row>
    <row r="106" spans="10:10" ht="15">
      <c r="J106" s="123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6" zoomScale="90" zoomScaleNormal="90" workbookViewId="0">
      <selection activeCell="A14" sqref="A14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_xlfn.CONCAT('[3]Master Info'!C2, ", ", '[3]Master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34">
      <c r="A3" s="92" t="s">
        <v>1073</v>
      </c>
      <c r="B3" s="134" t="s">
        <v>2308</v>
      </c>
      <c r="C3" s="135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TEXT('[3]Master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89"/>
    </row>
    <row r="5" spans="1:10" ht="16">
      <c r="A5" s="96"/>
      <c r="B5" s="97"/>
      <c r="C5" s="89"/>
      <c r="D5" s="89"/>
      <c r="E5" s="89"/>
      <c r="F5" s="89"/>
      <c r="G5" s="89"/>
      <c r="H5" s="89"/>
      <c r="I5" s="89"/>
      <c r="J5" s="89"/>
    </row>
    <row r="6" spans="1:10" s="105" customFormat="1" ht="45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16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2320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PropFunds'!$B$2:$B$305,'Lookup PropFunds'!$C$2:$C$305))</f>
        <v>Choose from drop-down --&gt;</v>
      </c>
      <c r="B9" s="146"/>
      <c r="C9" s="118"/>
      <c r="D9" s="118"/>
      <c r="E9" s="118"/>
      <c r="F9" s="118"/>
      <c r="G9" s="118"/>
      <c r="H9" s="118"/>
      <c r="I9" s="118"/>
      <c r="J9" s="119">
        <f t="shared" ref="J9:J22" si="0">IF(J$7="","",SUM(D9:I9))</f>
        <v>0</v>
      </c>
    </row>
    <row r="10" spans="1:10" ht="15">
      <c r="A10" s="116" t="str">
        <f>IF(B10="", "Choose from drop-down --&gt;", _xlfn.XLOOKUP(B10,'Lookup PropFunds'!$B$2:$B$305,'Lookup PropFunds'!$C$2:$C$305))</f>
        <v>Choose from drop-down --&gt;</v>
      </c>
      <c r="B10" s="146"/>
      <c r="C10" s="118"/>
      <c r="D10" s="118"/>
      <c r="E10" s="118"/>
      <c r="F10" s="118"/>
      <c r="G10" s="118"/>
      <c r="H10" s="118"/>
      <c r="I10" s="118"/>
      <c r="J10" s="119">
        <f t="shared" si="0"/>
        <v>0</v>
      </c>
    </row>
    <row r="11" spans="1:10" ht="15">
      <c r="A11" s="116" t="str">
        <f>IF(B11="", "Choose from drop-down --&gt;", _xlfn.XLOOKUP(B11,'Lookup PropFunds'!$B$2:$B$305,'Lookup PropFunds'!$C$2:$C$305))</f>
        <v>Choose from drop-down --&gt;</v>
      </c>
      <c r="B11" s="146"/>
      <c r="C11" s="118"/>
      <c r="D11" s="118"/>
      <c r="E11" s="118"/>
      <c r="F11" s="118"/>
      <c r="G11" s="118"/>
      <c r="H11" s="118"/>
      <c r="I11" s="118"/>
      <c r="J11" s="119">
        <f t="shared" si="0"/>
        <v>0</v>
      </c>
    </row>
    <row r="12" spans="1:10" ht="15">
      <c r="A12" s="116" t="str">
        <f>IF(B12="", "Choose from drop-down --&gt;", _xlfn.XLOOKUP(B12,'Lookup PropFunds'!$B$2:$B$305,'Lookup PropFunds'!$C$2:$C$305))</f>
        <v>Choose from drop-down --&gt;</v>
      </c>
      <c r="B12" s="146"/>
      <c r="C12" s="118"/>
      <c r="D12" s="118"/>
      <c r="E12" s="118"/>
      <c r="F12" s="118"/>
      <c r="G12" s="118"/>
      <c r="H12" s="118"/>
      <c r="I12" s="118"/>
      <c r="J12" s="119">
        <f t="shared" si="0"/>
        <v>0</v>
      </c>
    </row>
    <row r="13" spans="1:10" ht="15">
      <c r="A13" s="116" t="str">
        <f>IF(B13="", "Choose from drop-down --&gt;", _xlfn.XLOOKUP(B13,'Lookup PropFunds'!$B$2:$B$305,'Lookup PropFunds'!$C$2:$C$305))</f>
        <v>Choose from drop-down --&gt;</v>
      </c>
      <c r="B13" s="146"/>
      <c r="C13" s="118"/>
      <c r="D13" s="118"/>
      <c r="E13" s="118"/>
      <c r="F13" s="118"/>
      <c r="G13" s="118"/>
      <c r="H13" s="118"/>
      <c r="I13" s="118"/>
      <c r="J13" s="119">
        <f t="shared" si="0"/>
        <v>0</v>
      </c>
    </row>
    <row r="14" spans="1:10" ht="15">
      <c r="A14" s="116" t="str">
        <f>IF(B14="", "Choose from drop-down --&gt;", _xlfn.XLOOKUP(B14,'Lookup PropFunds'!$B$2:$B$305,'Lookup PropFunds'!$C$2:$C$305))</f>
        <v>Choose from drop-down --&gt;</v>
      </c>
      <c r="B14" s="146"/>
      <c r="C14" s="118"/>
      <c r="D14" s="118"/>
      <c r="E14" s="118"/>
      <c r="F14" s="118"/>
      <c r="G14" s="118"/>
      <c r="H14" s="118"/>
      <c r="I14" s="118"/>
      <c r="J14" s="119">
        <f t="shared" si="0"/>
        <v>0</v>
      </c>
    </row>
    <row r="15" spans="1:10" ht="15">
      <c r="A15" s="116" t="str">
        <f>IF(B15="", "Choose from drop-down --&gt;", _xlfn.XLOOKUP(B15,'Lookup PropFunds'!$B$2:$B$305,'Lookup PropFunds'!$C$2:$C$305))</f>
        <v>Choose from drop-down --&gt;</v>
      </c>
      <c r="B15" s="146"/>
      <c r="C15" s="118"/>
      <c r="D15" s="118"/>
      <c r="E15" s="118"/>
      <c r="F15" s="118"/>
      <c r="G15" s="118"/>
      <c r="H15" s="118"/>
      <c r="I15" s="118"/>
      <c r="J15" s="119">
        <f t="shared" si="0"/>
        <v>0</v>
      </c>
    </row>
    <row r="16" spans="1:10" ht="15">
      <c r="A16" s="116" t="str">
        <f>IF(B16="", "Choose from drop-down --&gt;", _xlfn.XLOOKUP(B16,'Lookup PropFunds'!$B$2:$B$305,'Lookup PropFunds'!$C$2:$C$305))</f>
        <v>Choose from drop-down --&gt;</v>
      </c>
      <c r="B16" s="146"/>
      <c r="C16" s="118"/>
      <c r="D16" s="118"/>
      <c r="E16" s="118"/>
      <c r="F16" s="118"/>
      <c r="G16" s="118"/>
      <c r="H16" s="118"/>
      <c r="I16" s="118"/>
      <c r="J16" s="119">
        <f t="shared" si="0"/>
        <v>0</v>
      </c>
    </row>
    <row r="17" spans="1:10" ht="15">
      <c r="A17" s="116" t="str">
        <f>IF(B17="", "Choose from drop-down --&gt;", _xlfn.XLOOKUP(B17,'Lookup PropFunds'!$B$2:$B$305,'Lookup PropFunds'!$C$2:$C$305))</f>
        <v>Choose from drop-down --&gt;</v>
      </c>
      <c r="B17" s="146"/>
      <c r="C17" s="118"/>
      <c r="D17" s="118"/>
      <c r="E17" s="118"/>
      <c r="F17" s="118"/>
      <c r="G17" s="118"/>
      <c r="H17" s="118"/>
      <c r="I17" s="118"/>
      <c r="J17" s="119">
        <f t="shared" si="0"/>
        <v>0</v>
      </c>
    </row>
    <row r="18" spans="1:10" ht="15" hidden="1">
      <c r="A18" s="116" t="str">
        <f>IF(B18="", "Choose from drop-down --&gt;", _xlfn.XLOOKUP(B18,'Lookup PropFunds'!$B$2:$B$305,'Lookup PropFunds'!$C$2:$C$305))</f>
        <v>Choose from drop-down --&gt;</v>
      </c>
      <c r="B18" s="146"/>
      <c r="C18" s="118"/>
      <c r="D18" s="118"/>
      <c r="E18" s="118"/>
      <c r="F18" s="118"/>
      <c r="G18" s="118"/>
      <c r="H18" s="118"/>
      <c r="I18" s="118"/>
      <c r="J18" s="119">
        <f t="shared" si="0"/>
        <v>0</v>
      </c>
    </row>
    <row r="19" spans="1:10" ht="15" hidden="1">
      <c r="A19" s="116" t="str">
        <f>IF(B19="", "Choose from drop-down --&gt;", _xlfn.XLOOKUP(B19,'Lookup PropFunds'!$B$2:$B$305,'Lookup PropFunds'!$C$2:$C$305))</f>
        <v>Choose from drop-down --&gt;</v>
      </c>
      <c r="B19" s="146"/>
      <c r="C19" s="118"/>
      <c r="D19" s="118"/>
      <c r="E19" s="118"/>
      <c r="F19" s="118"/>
      <c r="G19" s="118"/>
      <c r="H19" s="118"/>
      <c r="I19" s="118"/>
      <c r="J19" s="119">
        <f t="shared" si="0"/>
        <v>0</v>
      </c>
    </row>
    <row r="20" spans="1:10" ht="15" hidden="1">
      <c r="A20" s="116" t="str">
        <f>IF(B20="", "Choose from drop-down --&gt;", _xlfn.XLOOKUP(B20,'Lookup PropFunds'!$B$2:$B$305,'Lookup PropFunds'!$C$2:$C$305))</f>
        <v>Choose from drop-down --&gt;</v>
      </c>
      <c r="B20" s="146"/>
      <c r="C20" s="118"/>
      <c r="D20" s="118"/>
      <c r="E20" s="118"/>
      <c r="F20" s="118"/>
      <c r="G20" s="118"/>
      <c r="H20" s="118"/>
      <c r="I20" s="118"/>
      <c r="J20" s="119">
        <f t="shared" si="0"/>
        <v>0</v>
      </c>
    </row>
    <row r="21" spans="1:10" ht="15" hidden="1">
      <c r="A21" s="116" t="str">
        <f>IF(B21="", "Choose from drop-down --&gt;", _xlfn.XLOOKUP(B21,'Lookup PropFunds'!$B$2:$B$305,'Lookup PropFunds'!$C$2:$C$305))</f>
        <v>Choose from drop-down --&gt;</v>
      </c>
      <c r="B21" s="146"/>
      <c r="C21" s="118"/>
      <c r="D21" s="118"/>
      <c r="E21" s="118"/>
      <c r="F21" s="118"/>
      <c r="G21" s="118"/>
      <c r="H21" s="118"/>
      <c r="I21" s="118"/>
      <c r="J21" s="119">
        <f t="shared" si="0"/>
        <v>0</v>
      </c>
    </row>
    <row r="22" spans="1:10" ht="15">
      <c r="A22" s="116" t="str">
        <f>IF(B22="", "Choose from drop-down --&gt;", _xlfn.XLOOKUP(B22,'Lookup PropFunds'!$B$2:$B$305,'Lookup PropFunds'!$C$2:$C$305))</f>
        <v>Choose from drop-down --&gt;</v>
      </c>
      <c r="B22" s="146"/>
      <c r="C22" s="118"/>
      <c r="D22" s="118"/>
      <c r="E22" s="118"/>
      <c r="F22" s="118"/>
      <c r="G22" s="118"/>
      <c r="H22" s="118"/>
      <c r="I22" s="118"/>
      <c r="J22" s="119">
        <f t="shared" si="0"/>
        <v>0</v>
      </c>
    </row>
    <row r="23" spans="1:10" ht="15">
      <c r="A23" s="116" t="s">
        <v>2310</v>
      </c>
      <c r="B23" s="116" t="s">
        <v>2311</v>
      </c>
      <c r="C23" s="119">
        <f>IF(C$7="","",SUM(C9:C22))</f>
        <v>0</v>
      </c>
      <c r="D23" s="119" t="str">
        <f t="shared" ref="D23:I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>IF(J7="","",SUM(J9:J22))</f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2319</v>
      </c>
      <c r="C25" s="140"/>
      <c r="D25" s="140"/>
      <c r="E25" s="140"/>
      <c r="F25" s="140"/>
      <c r="G25" s="140"/>
      <c r="H25" s="140"/>
      <c r="I25" s="140"/>
      <c r="J25" s="139"/>
    </row>
    <row r="26" spans="1:10" ht="15">
      <c r="A26" s="116" t="str">
        <f>IF(B26="", "Choose from drop-down --&gt;", _xlfn.XLOOKUP(B26,'Lookup PropFunds'!$B$2:$B$305,'Lookup PropFunds'!$C$2:$C$305))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19">
        <f t="shared" ref="J26:J32" si="2">IF(J$7="","",SUM(D26:I26))</f>
        <v>0</v>
      </c>
    </row>
    <row r="27" spans="1:10" ht="15">
      <c r="A27" s="116" t="str">
        <f>IF(B27="", "Choose from drop-down --&gt;", _xlfn.XLOOKUP(B27,'Lookup PropFunds'!$B$2:$B$305,'Lookup PropFunds'!$C$2:$C$305))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19">
        <f t="shared" si="2"/>
        <v>0</v>
      </c>
    </row>
    <row r="28" spans="1:10" ht="15">
      <c r="A28" s="116" t="str">
        <f>IF(B28="", "Choose from drop-down --&gt;", _xlfn.XLOOKUP(B28,'Lookup PropFunds'!$B$2:$B$305,'Lookup PropFunds'!$C$2:$C$305))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19">
        <f t="shared" si="2"/>
        <v>0</v>
      </c>
    </row>
    <row r="29" spans="1:10" ht="15">
      <c r="A29" s="116" t="str">
        <f>IF(B29="", "Choose from drop-down --&gt;", _xlfn.XLOOKUP(B29,'Lookup PropFunds'!$B$2:$B$305,'Lookup PropFunds'!$C$2:$C$305))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19">
        <f t="shared" si="2"/>
        <v>0</v>
      </c>
    </row>
    <row r="30" spans="1:10" ht="15">
      <c r="A30" s="116" t="str">
        <f>IF(B30="", "Choose from drop-down --&gt;", _xlfn.XLOOKUP(B30,'Lookup PropFunds'!$B$2:$B$305,'Lookup PropFunds'!$C$2:$C$305))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19">
        <f t="shared" si="2"/>
        <v>0</v>
      </c>
    </row>
    <row r="31" spans="1:10" ht="15">
      <c r="A31" s="116" t="str">
        <f>IF(B31="", "Choose from drop-down --&gt;", _xlfn.XLOOKUP(B31,'Lookup PropFunds'!$B$2:$B$305,'Lookup PropFunds'!$C$2:$C$305))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19">
        <f t="shared" si="2"/>
        <v>0</v>
      </c>
    </row>
    <row r="32" spans="1:10" ht="15">
      <c r="A32" s="116" t="str">
        <f>IF(B32="", "Choose from drop-down --&gt;", _xlfn.XLOOKUP(B32,'Lookup PropFunds'!$B$2:$B$305,'Lookup PropFunds'!$C$2:$C$305))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19">
        <f t="shared" si="2"/>
        <v>0</v>
      </c>
    </row>
    <row r="33" spans="1:10" ht="15" hidden="1">
      <c r="A33" s="116" t="str">
        <f>IF(B33="", "Choose from drop-down --&gt;", _xlfn.XLOOKUP(B33,'[3]Label Dropdowns'!$B$2:$B$522,'[3]Label Dropdowns'!$C$2:$C$522))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19">
        <f>SUM(H33:I33)</f>
        <v>0</v>
      </c>
    </row>
    <row r="34" spans="1:10" ht="15" hidden="1">
      <c r="A34" s="116" t="str">
        <f>IF(B34="", "Choose from drop-down --&gt;", _xlfn.XLOOKUP(B34,'[3]Label Dropdowns'!$B$2:$B$522,'[3]Label Dropdowns'!$C$2:$C$522))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19">
        <f>SUM(H34:I34)</f>
        <v>0</v>
      </c>
    </row>
    <row r="35" spans="1:10" ht="15" hidden="1">
      <c r="A35" s="116" t="str">
        <f>IF(B35="", "Choose from drop-down --&gt;", _xlfn.XLOOKUP(B35,'[3]Label Dropdowns'!$B$2:$B$522,'[3]Label Dropdowns'!$C$2:$C$522))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19">
        <f>SUM(H35:I35)</f>
        <v>0</v>
      </c>
    </row>
    <row r="36" spans="1:10" ht="15" hidden="1">
      <c r="A36" s="116" t="str">
        <f>IF(B36="", "Choose from drop-down --&gt;", _xlfn.XLOOKUP(B36,'[3]Label Dropdowns'!$B$2:$B$522,'[3]Label Dropdowns'!$C$2:$C$522))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19">
        <f>SUM(H36:I36)</f>
        <v>0</v>
      </c>
    </row>
    <row r="37" spans="1:10" ht="15" hidden="1">
      <c r="A37" s="116" t="str">
        <f>IF(B37="", "Choose from drop-down --&gt;", _xlfn.XLOOKUP(B37,'[3]Label Dropdowns'!$B$2:$B$522,'[3]Label Dropdowns'!$C$2:$C$522))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19">
        <f>SUM(H37:I37)</f>
        <v>0</v>
      </c>
    </row>
    <row r="38" spans="1:10" s="105" customFormat="1" ht="15">
      <c r="A38" s="116" t="s">
        <v>2312</v>
      </c>
      <c r="B38" s="116" t="s">
        <v>2313</v>
      </c>
      <c r="C38" s="119">
        <f>IF(C7="","",SUM(C26:C32))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19">
        <f>IF(J7="","",SUM(J26:J37))</f>
        <v>0</v>
      </c>
    </row>
    <row r="39" spans="1:10" ht="15">
      <c r="A39" s="112"/>
      <c r="B39" s="112"/>
      <c r="C39" s="124"/>
      <c r="D39" s="124"/>
      <c r="E39" s="124"/>
      <c r="F39" s="124"/>
      <c r="G39" s="124"/>
      <c r="H39" s="124"/>
      <c r="I39" s="124"/>
      <c r="J39" s="124"/>
    </row>
    <row r="40" spans="1:10" ht="15">
      <c r="A40" s="112"/>
      <c r="B40" s="141" t="s">
        <v>2321</v>
      </c>
      <c r="C40" s="140"/>
      <c r="D40" s="140"/>
      <c r="E40" s="140"/>
      <c r="F40" s="140"/>
      <c r="G40" s="140"/>
      <c r="H40" s="140"/>
      <c r="I40" s="140"/>
      <c r="J40" s="113"/>
    </row>
    <row r="41" spans="1:10" ht="15">
      <c r="A41" s="116" t="str">
        <f>IF(B41="", "Choose from drop-down --&gt;", _xlfn.XLOOKUP(B41,'Lookup PropFunds'!$B$2:$B$305,'Lookup PropFunds'!$C$2:$C$305))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24"/>
    </row>
    <row r="42" spans="1:10" ht="15">
      <c r="A42" s="116" t="str">
        <f>IF(B42="", "Choose from drop-down --&gt;", _xlfn.XLOOKUP(B42,'Lookup PropFunds'!$B$2:$B$305,'Lookup PropFunds'!$C$2:$C$305))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19">
        <f t="shared" ref="J42:J53" si="4">IF(J$7="","",SUM(D42:I42))</f>
        <v>0</v>
      </c>
    </row>
    <row r="43" spans="1:10" ht="15">
      <c r="A43" s="116" t="str">
        <f>IF(B43="", "Choose from drop-down --&gt;", _xlfn.XLOOKUP(B43,'Lookup PropFunds'!$B$2:$B$305,'Lookup PropFunds'!$C$2:$C$305))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19">
        <f t="shared" si="4"/>
        <v>0</v>
      </c>
    </row>
    <row r="44" spans="1:10" ht="16" customHeight="1">
      <c r="A44" s="116" t="str">
        <f>IF(B44="", "Choose from drop-down --&gt;", _xlfn.XLOOKUP(B44,'Lookup PropFunds'!$B$2:$B$305,'Lookup PropFunds'!$C$2:$C$305))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19">
        <f t="shared" si="4"/>
        <v>0</v>
      </c>
    </row>
    <row r="45" spans="1:10" ht="16" customHeight="1">
      <c r="A45" s="116" t="str">
        <f>IF(B45="", "Choose from drop-down --&gt;", _xlfn.XLOOKUP(B45,'Lookup PropFunds'!$B$2:$B$305,'Lookup PropFunds'!$C$2:$C$305))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19">
        <f t="shared" si="4"/>
        <v>0</v>
      </c>
    </row>
    <row r="46" spans="1:10" ht="16" customHeight="1">
      <c r="A46" s="116" t="str">
        <f>IF(B46="", "Choose from drop-down --&gt;", _xlfn.XLOOKUP(B46,'Lookup PropFunds'!$B$2:$B$305,'Lookup PropFunds'!$C$2:$C$305))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19">
        <f t="shared" si="4"/>
        <v>0</v>
      </c>
    </row>
    <row r="47" spans="1:10" ht="16" hidden="1" customHeight="1">
      <c r="A47" s="116" t="str">
        <f>IF(B47="", "Choose from drop-down --&gt;", _xlfn.XLOOKUP(B47,'[3]Label Dropdowns'!$B$2:$B$522,'[3]Label Dropdowns'!$C$2:$C$522))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19">
        <f t="shared" si="4"/>
        <v>0</v>
      </c>
    </row>
    <row r="48" spans="1:10" ht="16" hidden="1" customHeight="1">
      <c r="A48" s="116" t="str">
        <f>IF(B48="", "Choose from drop-down --&gt;", _xlfn.XLOOKUP(B48,'[3]Label Dropdowns'!$B$2:$B$522,'[3]Label Dropdowns'!$C$2:$C$522))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19">
        <f t="shared" si="4"/>
        <v>0</v>
      </c>
    </row>
    <row r="49" spans="1:10" ht="15" hidden="1">
      <c r="A49" s="116" t="str">
        <f>IF(B49="", "Choose from drop-down --&gt;", _xlfn.XLOOKUP(B49,'[3]Label Dropdowns'!$B$2:$B$522,'[3]Label Dropdowns'!$C$2:$C$522))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19">
        <f t="shared" si="4"/>
        <v>0</v>
      </c>
    </row>
    <row r="50" spans="1:10" ht="15" hidden="1">
      <c r="A50" s="116" t="str">
        <f>IF(B50="", "Choose from drop-down --&gt;", _xlfn.XLOOKUP(B50,'[3]Label Dropdowns'!$B$2:$B$522,'[3]Label Dropdowns'!$C$2:$C$522))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19">
        <f t="shared" si="4"/>
        <v>0</v>
      </c>
    </row>
    <row r="51" spans="1:10" ht="15" hidden="1">
      <c r="A51" s="116" t="str">
        <f>IF(B51="", "Choose from drop-down --&gt;", _xlfn.XLOOKUP(B51,'[3]Label Dropdowns'!$B$2:$B$522,'[3]Label Dropdowns'!$C$2:$C$522))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19">
        <f t="shared" si="4"/>
        <v>0</v>
      </c>
    </row>
    <row r="52" spans="1:10" ht="15">
      <c r="A52" s="116" t="s">
        <v>2314</v>
      </c>
      <c r="B52" s="116" t="s">
        <v>2315</v>
      </c>
      <c r="C52" s="119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19">
        <f t="shared" si="4"/>
        <v>0</v>
      </c>
    </row>
    <row r="53" spans="1:10" ht="18" customHeight="1">
      <c r="A53" s="153" t="s">
        <v>2322</v>
      </c>
      <c r="B53" s="154" t="s">
        <v>2323</v>
      </c>
      <c r="C53" s="122">
        <f>IF(C$7="Type fund name","",C23-C38+C52)</f>
        <v>0</v>
      </c>
      <c r="D53" s="122" t="str">
        <f t="shared" ref="D53:I53" si="6">IF(D$7="Type fund name","",D23-D38+D52)</f>
        <v/>
      </c>
      <c r="E53" s="122" t="str">
        <f t="shared" si="6"/>
        <v/>
      </c>
      <c r="F53" s="122" t="str">
        <f t="shared" si="6"/>
        <v/>
      </c>
      <c r="G53" s="122" t="str">
        <f t="shared" si="6"/>
        <v/>
      </c>
      <c r="H53" s="122" t="str">
        <f t="shared" si="6"/>
        <v/>
      </c>
      <c r="I53" s="122" t="str">
        <f t="shared" si="6"/>
        <v/>
      </c>
      <c r="J53" s="122">
        <f t="shared" si="4"/>
        <v>0</v>
      </c>
    </row>
    <row r="54" spans="1:10" ht="18" customHeight="1">
      <c r="A54" s="145"/>
      <c r="B54" s="112"/>
      <c r="C54" s="124"/>
      <c r="D54" s="124"/>
      <c r="E54" s="124"/>
      <c r="F54" s="124"/>
      <c r="G54" s="124"/>
      <c r="H54" s="124"/>
      <c r="I54" s="124"/>
      <c r="J54" s="124"/>
    </row>
    <row r="55" spans="1:10" ht="15">
      <c r="A55" s="112"/>
      <c r="B55" s="141" t="s">
        <v>2324</v>
      </c>
      <c r="C55" s="140"/>
      <c r="D55" s="140"/>
      <c r="E55" s="140"/>
      <c r="F55" s="140"/>
      <c r="G55" s="140"/>
      <c r="H55" s="140"/>
      <c r="I55" s="140"/>
      <c r="J55" s="128"/>
    </row>
    <row r="56" spans="1:10" ht="15">
      <c r="A56" s="116" t="str">
        <f>IF(B56="", "Choose from drop-down --&gt;", _xlfn.XLOOKUP(B56,'Lookup PropFunds'!$B$2:$B$305,'Lookup PropFunds'!$C$2:$C$305))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19">
        <f t="shared" ref="J56:J66" si="7">IF(J$7="","",SUM(D56:I56))</f>
        <v>0</v>
      </c>
    </row>
    <row r="57" spans="1:10" ht="15">
      <c r="A57" s="116" t="str">
        <f>IF(B57="", "Choose from drop-down --&gt;", _xlfn.XLOOKUP(B57,'Lookup PropFunds'!$B$2:$B$305,'Lookup PropFunds'!$C$2:$C$305))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19">
        <f t="shared" si="7"/>
        <v>0</v>
      </c>
    </row>
    <row r="58" spans="1:10" ht="15">
      <c r="A58" s="116" t="str">
        <f>IF(B58="", "Choose from drop-down --&gt;", _xlfn.XLOOKUP(B58,'Lookup PropFunds'!$B$2:$B$305,'Lookup PropFunds'!$C$2:$C$305))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19">
        <f t="shared" si="7"/>
        <v>0</v>
      </c>
    </row>
    <row r="59" spans="1:10" ht="15">
      <c r="A59" s="116" t="str">
        <f>IF(B59="", "Choose from drop-down --&gt;", _xlfn.XLOOKUP(B59,'Lookup PropFunds'!$B$2:$B$305,'Lookup PropFunds'!$C$2:$C$305))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19">
        <f t="shared" si="7"/>
        <v>0</v>
      </c>
    </row>
    <row r="60" spans="1:10" ht="15" hidden="1">
      <c r="A60" s="116" t="str">
        <f>IF(B60="", "Choose from drop-down --&gt;", _xlfn.XLOOKUP(B60,'[3]Label Dropdowns'!$B$2:$B$522,'[3]Label Dropdowns'!$C$2:$C$522))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19">
        <f t="shared" si="7"/>
        <v>0</v>
      </c>
    </row>
    <row r="61" spans="1:10" ht="15" hidden="1">
      <c r="A61" s="116" t="str">
        <f>IF(B61="", "Choose from drop-down --&gt;", _xlfn.XLOOKUP(B61,'[3]Label Dropdowns'!$B$2:$B$522,'[3]Label Dropdowns'!$C$2:$C$522))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19">
        <f t="shared" si="7"/>
        <v>0</v>
      </c>
    </row>
    <row r="62" spans="1:10" ht="15" hidden="1">
      <c r="A62" s="116" t="str">
        <f>IF(B62="", "Choose from drop-down --&gt;", _xlfn.XLOOKUP(B62,'[3]Label Dropdowns'!$B$2:$B$522,'[3]Label Dropdowns'!$C$2:$C$522))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19">
        <f t="shared" si="7"/>
        <v>0</v>
      </c>
    </row>
    <row r="63" spans="1:10" ht="15" hidden="1">
      <c r="A63" s="116" t="str">
        <f>IF(B63="", "Choose from drop-down --&gt;", _xlfn.XLOOKUP(B63,'[3]Label Dropdowns'!$B$2:$B$522,'[3]Label Dropdowns'!$C$2:$C$522))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19">
        <f t="shared" si="7"/>
        <v>0</v>
      </c>
    </row>
    <row r="64" spans="1:10" ht="15" hidden="1">
      <c r="A64" s="116" t="str">
        <f>IF(B64="", "Choose from drop-down --&gt;", _xlfn.XLOOKUP(B64,'[3]Label Dropdowns'!$B$2:$B$522,'[3]Label Dropdowns'!$C$2:$C$522))</f>
        <v>Choose from drop-down --&gt;</v>
      </c>
      <c r="B64" s="117"/>
      <c r="C64" s="118"/>
      <c r="D64" s="118"/>
      <c r="E64" s="118"/>
      <c r="F64" s="118"/>
      <c r="G64" s="118"/>
      <c r="H64" s="118"/>
      <c r="I64" s="118"/>
      <c r="J64" s="119">
        <f t="shared" si="7"/>
        <v>0</v>
      </c>
    </row>
    <row r="65" spans="1:10" ht="15">
      <c r="A65" s="116" t="s">
        <v>2316</v>
      </c>
      <c r="B65" s="116" t="s">
        <v>2317</v>
      </c>
      <c r="C65" s="119">
        <f>IF(C7="","",SUM(C56:C64))</f>
        <v>0</v>
      </c>
      <c r="D65" s="119" t="str">
        <f t="shared" ref="D65:I65" si="8">IF(D$7="Type fund name","",SUM(D56:D64))</f>
        <v/>
      </c>
      <c r="E65" s="119" t="str">
        <f t="shared" si="8"/>
        <v/>
      </c>
      <c r="F65" s="119" t="str">
        <f t="shared" si="8"/>
        <v/>
      </c>
      <c r="G65" s="119" t="str">
        <f t="shared" si="8"/>
        <v/>
      </c>
      <c r="H65" s="119" t="str">
        <f t="shared" si="8"/>
        <v/>
      </c>
      <c r="I65" s="119" t="str">
        <f t="shared" si="8"/>
        <v/>
      </c>
      <c r="J65" s="119">
        <f t="shared" si="7"/>
        <v>0</v>
      </c>
    </row>
    <row r="66" spans="1:10" ht="15">
      <c r="A66" s="126" t="s">
        <v>1126</v>
      </c>
      <c r="B66" s="120" t="s">
        <v>2318</v>
      </c>
      <c r="C66" s="127">
        <f>IF(C$7="Type fund name","",C53+C65)</f>
        <v>0</v>
      </c>
      <c r="D66" s="127" t="str">
        <f t="shared" ref="D66:I66" si="9">IF(D$7="Type fund name","",D53+D65)</f>
        <v/>
      </c>
      <c r="E66" s="127" t="str">
        <f t="shared" si="9"/>
        <v/>
      </c>
      <c r="F66" s="127" t="str">
        <f t="shared" si="9"/>
        <v/>
      </c>
      <c r="G66" s="127" t="str">
        <f t="shared" si="9"/>
        <v/>
      </c>
      <c r="H66" s="127" t="str">
        <f t="shared" si="9"/>
        <v/>
      </c>
      <c r="I66" s="127" t="str">
        <f t="shared" si="9"/>
        <v/>
      </c>
      <c r="J66" s="127">
        <f t="shared" si="7"/>
        <v>0</v>
      </c>
    </row>
    <row r="67" spans="1:10" ht="15">
      <c r="A67" s="112"/>
      <c r="B67" s="142"/>
      <c r="C67" s="143"/>
      <c r="D67" s="143"/>
      <c r="E67" s="143"/>
      <c r="F67" s="143"/>
      <c r="G67" s="143"/>
      <c r="H67" s="143"/>
      <c r="I67" s="143"/>
      <c r="J67" s="124"/>
    </row>
    <row r="68" spans="1:10" ht="15">
      <c r="A68" s="112"/>
      <c r="B68" s="141" t="s">
        <v>46</v>
      </c>
      <c r="C68" s="140"/>
      <c r="D68" s="140"/>
      <c r="E68" s="140"/>
      <c r="F68" s="140"/>
      <c r="G68" s="140"/>
      <c r="H68" s="140"/>
      <c r="I68" s="140"/>
      <c r="J68" s="128"/>
    </row>
    <row r="69" spans="1:10" ht="14" customHeight="1">
      <c r="A69" s="144" t="s">
        <v>1127</v>
      </c>
      <c r="B69" s="137" t="s">
        <v>2326</v>
      </c>
      <c r="C69" s="17"/>
      <c r="D69" s="17"/>
      <c r="E69" s="17"/>
      <c r="F69" s="17"/>
      <c r="G69" s="17"/>
      <c r="H69" s="17"/>
      <c r="I69" s="17"/>
      <c r="J69" s="119">
        <f t="shared" ref="J69" si="10">IF(J$7="","",SUM(D69:I69))</f>
        <v>0</v>
      </c>
    </row>
    <row r="70" spans="1:10" ht="15">
      <c r="A70" s="120" t="s">
        <v>50</v>
      </c>
      <c r="B70" s="120" t="s">
        <v>2325</v>
      </c>
      <c r="C70" s="121">
        <f>C69+C66</f>
        <v>0</v>
      </c>
      <c r="D70" s="121" t="str">
        <f>IF(D7="Type fund name","",D66+D69)</f>
        <v/>
      </c>
      <c r="E70" s="121" t="str">
        <f t="shared" ref="E70:I70" si="11">IF(E7="Type fund name","",E66+E69)</f>
        <v/>
      </c>
      <c r="F70" s="121" t="str">
        <f t="shared" si="11"/>
        <v/>
      </c>
      <c r="G70" s="121" t="str">
        <f t="shared" si="11"/>
        <v/>
      </c>
      <c r="H70" s="121" t="str">
        <f t="shared" si="11"/>
        <v/>
      </c>
      <c r="I70" s="121" t="str">
        <f t="shared" si="11"/>
        <v/>
      </c>
      <c r="J70" s="121">
        <f>J66+J69</f>
        <v>0</v>
      </c>
    </row>
    <row r="71" spans="1:10" ht="16">
      <c r="C71" s="129"/>
      <c r="D71" s="129"/>
      <c r="E71" s="129"/>
      <c r="F71" s="129"/>
      <c r="G71" s="129"/>
      <c r="H71" s="129"/>
      <c r="I71" s="129"/>
      <c r="J71" s="124"/>
    </row>
    <row r="72" spans="1:10" ht="15">
      <c r="J72" s="123"/>
    </row>
    <row r="73" spans="1:10" ht="15">
      <c r="J73" s="123"/>
    </row>
    <row r="74" spans="1:10" ht="15">
      <c r="J74" s="123"/>
    </row>
    <row r="75" spans="1:10" ht="15">
      <c r="J75" s="123"/>
    </row>
    <row r="76" spans="1:10" ht="15">
      <c r="J76" s="123"/>
    </row>
    <row r="77" spans="1:10" ht="15">
      <c r="J77" s="123"/>
    </row>
    <row r="78" spans="1:10" ht="15">
      <c r="J78" s="123"/>
    </row>
    <row r="79" spans="1:10" ht="15">
      <c r="J79" s="123"/>
    </row>
    <row r="80" spans="1:10" ht="15">
      <c r="J80" s="123"/>
    </row>
    <row r="81" spans="10:10" ht="15">
      <c r="J81" s="123"/>
    </row>
    <row r="82" spans="10:10" ht="15">
      <c r="J82" s="123"/>
    </row>
    <row r="83" spans="10:10" ht="15">
      <c r="J83" s="123"/>
    </row>
    <row r="84" spans="10:10" ht="15">
      <c r="J84" s="123"/>
    </row>
    <row r="85" spans="10:10" ht="15">
      <c r="J85" s="123"/>
    </row>
    <row r="86" spans="10:10" ht="15">
      <c r="J86" s="123"/>
    </row>
    <row r="87" spans="10:10" ht="15">
      <c r="J87" s="123"/>
    </row>
    <row r="88" spans="10:10" ht="15">
      <c r="J88" s="123"/>
    </row>
    <row r="89" spans="10:10" ht="15">
      <c r="J89" s="123"/>
    </row>
    <row r="90" spans="10:10" ht="15">
      <c r="J90" s="123"/>
    </row>
    <row r="91" spans="10:10" ht="15">
      <c r="J91" s="123"/>
    </row>
    <row r="92" spans="10:10" ht="15">
      <c r="J92" s="123"/>
    </row>
    <row r="93" spans="10:10" ht="15">
      <c r="J93" s="123"/>
    </row>
    <row r="94" spans="10:10" ht="15">
      <c r="J94" s="123"/>
    </row>
    <row r="95" spans="10:10" ht="15">
      <c r="J95" s="123"/>
    </row>
    <row r="96" spans="10:10" ht="15">
      <c r="J96" s="123"/>
    </row>
    <row r="97" spans="10:10" ht="15">
      <c r="J97" s="123"/>
    </row>
    <row r="98" spans="10:10" ht="15">
      <c r="J98" s="123"/>
    </row>
    <row r="99" spans="10:10" ht="15">
      <c r="J99" s="123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6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7" zoomScaleNormal="100" workbookViewId="0">
      <selection activeCell="A27" sqref="A27"/>
    </sheetView>
  </sheetViews>
  <sheetFormatPr baseColWidth="10" defaultColWidth="9" defaultRowHeight="13"/>
  <cols>
    <col min="1" max="1" width="23.6640625" style="91" customWidth="1"/>
    <col min="2" max="2" width="41.5" style="91" customWidth="1"/>
    <col min="3" max="10" width="18.6640625" style="91" customWidth="1"/>
    <col min="11" max="16384" width="9" style="91"/>
  </cols>
  <sheetData>
    <row r="1" spans="1:10" ht="16">
      <c r="A1" s="87" t="s">
        <v>1072</v>
      </c>
      <c r="B1" s="88" t="str">
        <f>_xlfn.CONCAT('[4]Master Info'!C2, ", ", '[4]Master Info'!$C$3)</f>
        <v>City of Clayton, California</v>
      </c>
      <c r="C1" s="89"/>
      <c r="D1" s="89"/>
      <c r="E1" s="89"/>
      <c r="F1" s="89"/>
      <c r="G1" s="89"/>
      <c r="H1" s="89"/>
      <c r="I1" s="89"/>
      <c r="J1" s="90"/>
    </row>
    <row r="2" spans="1:10" ht="16">
      <c r="A2" s="92" t="s">
        <v>1098</v>
      </c>
      <c r="B2" s="93" t="s">
        <v>1734</v>
      </c>
      <c r="C2" s="89"/>
      <c r="D2" s="89"/>
      <c r="E2" s="89"/>
      <c r="F2" s="89"/>
      <c r="G2" s="89"/>
      <c r="H2" s="89"/>
      <c r="I2" s="89"/>
      <c r="J2" s="90"/>
    </row>
    <row r="3" spans="1:10" ht="16">
      <c r="A3" s="92" t="s">
        <v>1073</v>
      </c>
      <c r="B3" s="93" t="s">
        <v>2492</v>
      </c>
      <c r="C3" s="89"/>
      <c r="D3" s="89"/>
      <c r="E3" s="89"/>
      <c r="F3" s="89"/>
      <c r="G3" s="89"/>
      <c r="H3" s="89"/>
      <c r="I3" s="89"/>
      <c r="J3" s="90"/>
    </row>
    <row r="4" spans="1:10" ht="17" thickBot="1">
      <c r="A4" s="94" t="s">
        <v>1074</v>
      </c>
      <c r="B4" s="95" t="str">
        <f>_xlfn.CONCAT("For the year ended ", TEXT('[4]Master Info'!C4, "mmmm dd, yyyy"))</f>
        <v>For the year ended June 30, 2022</v>
      </c>
      <c r="C4" s="89"/>
      <c r="D4" s="89"/>
      <c r="E4" s="89"/>
      <c r="F4" s="89"/>
      <c r="G4" s="89"/>
      <c r="H4" s="89"/>
      <c r="I4" s="89"/>
      <c r="J4" s="90"/>
    </row>
    <row r="5" spans="1:10" s="105" customFormat="1"/>
    <row r="6" spans="1:10" ht="33" customHeight="1">
      <c r="A6" s="99"/>
      <c r="B6" s="100"/>
      <c r="C6" s="101" t="s">
        <v>2</v>
      </c>
      <c r="D6" s="102" t="s">
        <v>1735</v>
      </c>
      <c r="E6" s="103"/>
      <c r="F6" s="103"/>
      <c r="G6" s="103"/>
      <c r="H6" s="103"/>
      <c r="I6" s="103"/>
      <c r="J6" s="104"/>
    </row>
    <row r="7" spans="1:10" ht="28" customHeight="1">
      <c r="A7" s="106" t="s">
        <v>1</v>
      </c>
      <c r="B7" s="107"/>
      <c r="C7" s="108" t="s">
        <v>1736</v>
      </c>
      <c r="D7" s="109" t="s">
        <v>1105</v>
      </c>
      <c r="E7" s="109" t="s">
        <v>1105</v>
      </c>
      <c r="F7" s="109" t="s">
        <v>1105</v>
      </c>
      <c r="G7" s="109" t="s">
        <v>1105</v>
      </c>
      <c r="H7" s="109" t="s">
        <v>1105</v>
      </c>
      <c r="I7" s="109" t="s">
        <v>1105</v>
      </c>
      <c r="J7" s="110" t="str">
        <f>IF((COUNTIF(D7:I7, "Type fund name") + COUNTIF(D7:I7, "")) &lt;5, "Totals", "Totals")</f>
        <v>Totals</v>
      </c>
    </row>
    <row r="8" spans="1:10" ht="15">
      <c r="A8" s="112"/>
      <c r="B8" s="141" t="s">
        <v>2501</v>
      </c>
      <c r="C8" s="140"/>
      <c r="D8" s="140"/>
      <c r="E8" s="140"/>
      <c r="F8" s="140"/>
      <c r="G8" s="140"/>
      <c r="H8" s="140"/>
      <c r="I8" s="140"/>
      <c r="J8" s="140"/>
    </row>
    <row r="9" spans="1:10" ht="15">
      <c r="A9" s="116" t="str">
        <f>IF(B9="", "Choose from drop-down --&gt;", _xlfn.XLOOKUP(B9,'Lookup PropFunds CashFlows'!$B$2:$B$37,'Lookup PropFunds CashFlows'!$C$2:$C$37))</f>
        <v>Choose from drop-down --&gt;</v>
      </c>
      <c r="B9" s="117"/>
      <c r="C9" s="118"/>
      <c r="D9" s="118"/>
      <c r="E9" s="118"/>
      <c r="F9" s="118"/>
      <c r="G9" s="118"/>
      <c r="H9" s="118"/>
      <c r="I9" s="118"/>
      <c r="J9" s="150">
        <f t="shared" ref="J9:J22" si="0">SUM(D9:I9)</f>
        <v>0</v>
      </c>
    </row>
    <row r="10" spans="1:10" ht="15">
      <c r="A10" s="116" t="str">
        <f>IF(B10="", "Choose from drop-down --&gt;", _xlfn.XLOOKUP(B10,'Lookup PropFunds CashFlows'!$B$2:$B$37,'Lookup PropFunds CashFlows'!$C$2:$C$37))</f>
        <v>Choose from drop-down --&gt;</v>
      </c>
      <c r="B10" s="117"/>
      <c r="C10" s="118"/>
      <c r="D10" s="118"/>
      <c r="E10" s="118"/>
      <c r="F10" s="118"/>
      <c r="G10" s="118"/>
      <c r="H10" s="118"/>
      <c r="I10" s="118"/>
      <c r="J10" s="150">
        <f t="shared" si="0"/>
        <v>0</v>
      </c>
    </row>
    <row r="11" spans="1:10" ht="15">
      <c r="A11" s="116" t="str">
        <f>IF(B11="", "Choose from drop-down --&gt;", _xlfn.XLOOKUP(B11,'Lookup PropFunds CashFlows'!$B$2:$B$37,'Lookup PropFunds CashFlows'!$C$2:$C$37))</f>
        <v>Choose from drop-down --&gt;</v>
      </c>
      <c r="B11" s="117"/>
      <c r="C11" s="118"/>
      <c r="D11" s="118"/>
      <c r="E11" s="118"/>
      <c r="F11" s="118"/>
      <c r="G11" s="118"/>
      <c r="H11" s="118"/>
      <c r="I11" s="118"/>
      <c r="J11" s="150">
        <f t="shared" si="0"/>
        <v>0</v>
      </c>
    </row>
    <row r="12" spans="1:10" ht="15">
      <c r="A12" s="116" t="str">
        <f>IF(B12="", "Choose from drop-down --&gt;", _xlfn.XLOOKUP(B12,'Lookup PropFunds CashFlows'!$B$2:$B$37,'Lookup PropFunds CashFlows'!$C$2:$C$37))</f>
        <v>Choose from drop-down --&gt;</v>
      </c>
      <c r="B12" s="117"/>
      <c r="C12" s="118"/>
      <c r="D12" s="118"/>
      <c r="E12" s="118"/>
      <c r="F12" s="118"/>
      <c r="G12" s="118"/>
      <c r="H12" s="118"/>
      <c r="I12" s="118"/>
      <c r="J12" s="150">
        <f t="shared" si="0"/>
        <v>0</v>
      </c>
    </row>
    <row r="13" spans="1:10" ht="15">
      <c r="A13" s="116" t="str">
        <f>IF(B13="", "Choose from drop-down --&gt;", _xlfn.XLOOKUP(B13,'Lookup PropFunds CashFlows'!$B$2:$B$37,'Lookup PropFunds CashFlows'!$C$2:$C$37))</f>
        <v>Choose from drop-down --&gt;</v>
      </c>
      <c r="B13" s="117"/>
      <c r="C13" s="118"/>
      <c r="D13" s="118"/>
      <c r="E13" s="118"/>
      <c r="F13" s="118"/>
      <c r="G13" s="118"/>
      <c r="H13" s="118"/>
      <c r="I13" s="118"/>
      <c r="J13" s="150">
        <f t="shared" si="0"/>
        <v>0</v>
      </c>
    </row>
    <row r="14" spans="1:10" ht="15">
      <c r="A14" s="116" t="str">
        <f>IF(B14="", "Choose from drop-down --&gt;", _xlfn.XLOOKUP(B14,'Lookup PropFunds CashFlows'!$B$2:$B$37,'Lookup PropFunds CashFlows'!$C$2:$C$37))</f>
        <v>Choose from drop-down --&gt;</v>
      </c>
      <c r="B14" s="117"/>
      <c r="C14" s="118"/>
      <c r="D14" s="118"/>
      <c r="E14" s="118"/>
      <c r="F14" s="118"/>
      <c r="G14" s="118"/>
      <c r="H14" s="118"/>
      <c r="I14" s="118"/>
      <c r="J14" s="150">
        <f t="shared" si="0"/>
        <v>0</v>
      </c>
    </row>
    <row r="15" spans="1:10" ht="15">
      <c r="A15" s="116" t="str">
        <f>IF(B15="", "Choose from drop-down --&gt;", _xlfn.XLOOKUP(B15,'Lookup PropFunds CashFlows'!$B$2:$B$37,'Lookup PropFunds CashFlows'!$C$2:$C$37))</f>
        <v>Choose from drop-down --&gt;</v>
      </c>
      <c r="B15" s="117"/>
      <c r="C15" s="118"/>
      <c r="D15" s="118"/>
      <c r="E15" s="118"/>
      <c r="F15" s="118"/>
      <c r="G15" s="118"/>
      <c r="H15" s="118"/>
      <c r="I15" s="118"/>
      <c r="J15" s="150">
        <f t="shared" si="0"/>
        <v>0</v>
      </c>
    </row>
    <row r="16" spans="1:10" ht="15" hidden="1">
      <c r="A16" s="116" t="str">
        <f>IF(B16="", "Choose from drop-down --&gt;", _xlfn.XLOOKUP(B16,'Lookup PropFunds CashFlows'!$B$2:$B$37,'Lookup PropFunds CashFlows'!$C$2:$C$37))</f>
        <v>Choose from drop-down --&gt;</v>
      </c>
      <c r="B16" s="117"/>
      <c r="C16" s="118"/>
      <c r="D16" s="118"/>
      <c r="E16" s="118"/>
      <c r="F16" s="118"/>
      <c r="G16" s="118"/>
      <c r="H16" s="118"/>
      <c r="I16" s="118"/>
      <c r="J16" s="150">
        <f t="shared" si="0"/>
        <v>0</v>
      </c>
    </row>
    <row r="17" spans="1:10" ht="15" hidden="1">
      <c r="A17" s="116" t="str">
        <f>IF(B17="", "Choose from drop-down --&gt;", _xlfn.XLOOKUP(B17,'Lookup PropFunds CashFlows'!$B$2:$B$37,'Lookup PropFunds CashFlows'!$C$2:$C$37))</f>
        <v>Choose from drop-down --&gt;</v>
      </c>
      <c r="B17" s="117"/>
      <c r="C17" s="118"/>
      <c r="D17" s="118"/>
      <c r="E17" s="118"/>
      <c r="F17" s="118"/>
      <c r="G17" s="118"/>
      <c r="H17" s="118"/>
      <c r="I17" s="118"/>
      <c r="J17" s="150">
        <f t="shared" si="0"/>
        <v>0</v>
      </c>
    </row>
    <row r="18" spans="1:10" ht="15" hidden="1">
      <c r="A18" s="116" t="str">
        <f>IF(B18="", "Choose from drop-down --&gt;", _xlfn.XLOOKUP(B18,'Lookup PropFunds CashFlows'!$B$2:$B$37,'Lookup PropFunds CashFlows'!$C$2:$C$37))</f>
        <v>Choose from drop-down --&gt;</v>
      </c>
      <c r="B18" s="117"/>
      <c r="C18" s="118"/>
      <c r="D18" s="118"/>
      <c r="E18" s="118"/>
      <c r="F18" s="118"/>
      <c r="G18" s="118"/>
      <c r="H18" s="118"/>
      <c r="I18" s="118"/>
      <c r="J18" s="150">
        <f t="shared" si="0"/>
        <v>0</v>
      </c>
    </row>
    <row r="19" spans="1:10" ht="15" hidden="1">
      <c r="A19" s="116" t="str">
        <f>IF(B19="", "Choose from drop-down --&gt;", _xlfn.XLOOKUP(B19,'Lookup PropFunds CashFlows'!$B$2:$B$37,'Lookup PropFunds CashFlows'!$C$2:$C$37))</f>
        <v>Choose from drop-down --&gt;</v>
      </c>
      <c r="B19" s="117"/>
      <c r="C19" s="118"/>
      <c r="D19" s="118"/>
      <c r="E19" s="118"/>
      <c r="F19" s="118"/>
      <c r="G19" s="118"/>
      <c r="H19" s="118"/>
      <c r="I19" s="118"/>
      <c r="J19" s="150">
        <f t="shared" si="0"/>
        <v>0</v>
      </c>
    </row>
    <row r="20" spans="1:10" ht="15">
      <c r="A20" s="116" t="str">
        <f>IF(B20="", "Choose from drop-down --&gt;", _xlfn.XLOOKUP(B20,'Lookup PropFunds CashFlows'!$B$2:$B$37,'Lookup PropFunds CashFlows'!$C$2:$C$37))</f>
        <v>Choose from drop-down --&gt;</v>
      </c>
      <c r="B20" s="117"/>
      <c r="C20" s="118"/>
      <c r="D20" s="118"/>
      <c r="E20" s="118"/>
      <c r="F20" s="118"/>
      <c r="G20" s="118"/>
      <c r="H20" s="118"/>
      <c r="I20" s="118"/>
      <c r="J20" s="150">
        <f t="shared" si="0"/>
        <v>0</v>
      </c>
    </row>
    <row r="21" spans="1:10" ht="15">
      <c r="A21" s="116" t="str">
        <f>IF(B21="", "Choose from drop-down --&gt;", _xlfn.XLOOKUP(B21,'Lookup PropFunds CashFlows'!$B$2:$B$37,'Lookup PropFunds CashFlows'!$C$2:$C$37))</f>
        <v>Choose from drop-down --&gt;</v>
      </c>
      <c r="B21" s="117"/>
      <c r="C21" s="118"/>
      <c r="D21" s="118"/>
      <c r="E21" s="118"/>
      <c r="F21" s="118"/>
      <c r="G21" s="118"/>
      <c r="H21" s="118"/>
      <c r="I21" s="118"/>
      <c r="J21" s="150">
        <f t="shared" si="0"/>
        <v>0</v>
      </c>
    </row>
    <row r="22" spans="1:10" ht="15">
      <c r="A22" s="116" t="str">
        <f>IF(B22="", "Choose from drop-down --&gt;", _xlfn.XLOOKUP(B22,'Lookup PropFunds CashFlows'!$B$2:$B$37,'Lookup PropFunds CashFlows'!$C$2:$C$37))</f>
        <v>Choose from drop-down --&gt;</v>
      </c>
      <c r="B22" s="117"/>
      <c r="C22" s="118"/>
      <c r="D22" s="118"/>
      <c r="E22" s="118"/>
      <c r="F22" s="118"/>
      <c r="G22" s="118"/>
      <c r="H22" s="118"/>
      <c r="I22" s="118"/>
      <c r="J22" s="150">
        <f t="shared" si="0"/>
        <v>0</v>
      </c>
    </row>
    <row r="23" spans="1:10" ht="15">
      <c r="A23" s="116" t="s">
        <v>2493</v>
      </c>
      <c r="B23" s="116" t="s">
        <v>2494</v>
      </c>
      <c r="C23" s="119">
        <f>IF(C$7="","",SUM(C9:C22))</f>
        <v>0</v>
      </c>
      <c r="D23" s="119" t="str">
        <f t="shared" ref="D23:J23" si="1">IF(D$7="Type fund name","",SUM(D9:D22))</f>
        <v/>
      </c>
      <c r="E23" s="119" t="str">
        <f t="shared" si="1"/>
        <v/>
      </c>
      <c r="F23" s="119" t="str">
        <f t="shared" si="1"/>
        <v/>
      </c>
      <c r="G23" s="119" t="str">
        <f t="shared" si="1"/>
        <v/>
      </c>
      <c r="H23" s="119" t="str">
        <f t="shared" si="1"/>
        <v/>
      </c>
      <c r="I23" s="119" t="str">
        <f t="shared" si="1"/>
        <v/>
      </c>
      <c r="J23" s="119">
        <f t="shared" si="1"/>
        <v>0</v>
      </c>
    </row>
    <row r="24" spans="1:10" ht="15">
      <c r="A24" s="112"/>
      <c r="B24" s="112"/>
      <c r="C24" s="124"/>
      <c r="D24" s="124"/>
      <c r="E24" s="124"/>
      <c r="F24" s="124"/>
      <c r="G24" s="124"/>
      <c r="H24" s="124"/>
      <c r="I24" s="124"/>
      <c r="J24" s="124"/>
    </row>
    <row r="25" spans="1:10" ht="15">
      <c r="A25" s="112"/>
      <c r="B25" s="141" t="s">
        <v>2502</v>
      </c>
      <c r="C25" s="141"/>
      <c r="D25" s="141"/>
      <c r="E25" s="141"/>
      <c r="F25" s="141"/>
      <c r="G25" s="141"/>
      <c r="H25" s="141"/>
      <c r="I25" s="141"/>
      <c r="J25" s="141"/>
    </row>
    <row r="26" spans="1:10" ht="15">
      <c r="A26" s="116" t="str">
        <f>IF(B26="", "Choose from drop-down --&gt;", _xlfn.XLOOKUP(B26,'Lookup PropFunds CashFlows'!$B$38:$B$57,'Lookup PropFunds CashFlows'!$C$38:$C$57))</f>
        <v>Choose from drop-down --&gt;</v>
      </c>
      <c r="B26" s="117"/>
      <c r="C26" s="118"/>
      <c r="D26" s="118"/>
      <c r="E26" s="118"/>
      <c r="F26" s="118"/>
      <c r="G26" s="118"/>
      <c r="H26" s="118"/>
      <c r="I26" s="118"/>
      <c r="J26" s="150">
        <f>SUM(D26:I26)</f>
        <v>0</v>
      </c>
    </row>
    <row r="27" spans="1:10" ht="15">
      <c r="A27" s="116" t="str">
        <f>IF(B27="", "Choose from drop-down --&gt;", _xlfn.XLOOKUP(B27,'Lookup PropFunds CashFlows'!$B$38:$B$57,'Lookup PropFunds CashFlows'!$C$38:$C$57))</f>
        <v>Choose from drop-down --&gt;</v>
      </c>
      <c r="B27" s="117"/>
      <c r="C27" s="118"/>
      <c r="D27" s="118"/>
      <c r="E27" s="118"/>
      <c r="F27" s="118"/>
      <c r="G27" s="118"/>
      <c r="H27" s="118"/>
      <c r="I27" s="118"/>
      <c r="J27" s="150">
        <f t="shared" ref="J27:J38" si="2">SUM(D27:I27)</f>
        <v>0</v>
      </c>
    </row>
    <row r="28" spans="1:10" ht="15">
      <c r="A28" s="116" t="str">
        <f>IF(B28="", "Choose from drop-down --&gt;", _xlfn.XLOOKUP(B28,'Lookup PropFunds CashFlows'!$B$38:$B$57,'Lookup PropFunds CashFlows'!$C$38:$C$57))</f>
        <v>Choose from drop-down --&gt;</v>
      </c>
      <c r="B28" s="117"/>
      <c r="C28" s="118"/>
      <c r="D28" s="118"/>
      <c r="E28" s="118"/>
      <c r="F28" s="118"/>
      <c r="G28" s="118"/>
      <c r="H28" s="118"/>
      <c r="I28" s="118"/>
      <c r="J28" s="150">
        <f t="shared" si="2"/>
        <v>0</v>
      </c>
    </row>
    <row r="29" spans="1:10" ht="15">
      <c r="A29" s="116" t="str">
        <f>IF(B29="", "Choose from drop-down --&gt;", _xlfn.XLOOKUP(B29,'Lookup PropFunds CashFlows'!$B$38:$B$57,'Lookup PropFunds CashFlows'!$C$38:$C$57))</f>
        <v>Choose from drop-down --&gt;</v>
      </c>
      <c r="B29" s="117"/>
      <c r="C29" s="118"/>
      <c r="D29" s="118"/>
      <c r="E29" s="118"/>
      <c r="F29" s="118"/>
      <c r="G29" s="118"/>
      <c r="H29" s="118"/>
      <c r="I29" s="118"/>
      <c r="J29" s="150">
        <f t="shared" si="2"/>
        <v>0</v>
      </c>
    </row>
    <row r="30" spans="1:10" ht="15">
      <c r="A30" s="116" t="str">
        <f>IF(B30="", "Choose from drop-down --&gt;", _xlfn.XLOOKUP(B30,'Lookup PropFunds CashFlows'!$B$38:$B$57,'Lookup PropFunds CashFlows'!$C$38:$C$57))</f>
        <v>Choose from drop-down --&gt;</v>
      </c>
      <c r="B30" s="117"/>
      <c r="C30" s="118"/>
      <c r="D30" s="118"/>
      <c r="E30" s="118"/>
      <c r="F30" s="118"/>
      <c r="G30" s="118"/>
      <c r="H30" s="118"/>
      <c r="I30" s="118"/>
      <c r="J30" s="150">
        <f t="shared" si="2"/>
        <v>0</v>
      </c>
    </row>
    <row r="31" spans="1:10" ht="15" hidden="1">
      <c r="A31" s="116" t="str">
        <f>IF(B31="", "Choose from drop-down --&gt;", _xlfn.XLOOKUP(B31,'Lookup PropFunds CashFlows'!$B$38:$B$57,'Lookup PropFunds CashFlows'!$C$38:$C$57))</f>
        <v>Choose from drop-down --&gt;</v>
      </c>
      <c r="B31" s="117"/>
      <c r="C31" s="118"/>
      <c r="D31" s="118"/>
      <c r="E31" s="118"/>
      <c r="F31" s="118"/>
      <c r="G31" s="118"/>
      <c r="H31" s="118"/>
      <c r="I31" s="118"/>
      <c r="J31" s="150">
        <f t="shared" si="2"/>
        <v>0</v>
      </c>
    </row>
    <row r="32" spans="1:10" ht="15" hidden="1">
      <c r="A32" s="116" t="str">
        <f>IF(B32="", "Choose from drop-down --&gt;", _xlfn.XLOOKUP(B32,'Lookup PropFunds CashFlows'!$B$38:$B$57,'Lookup PropFunds CashFlows'!$C$38:$C$57))</f>
        <v>Choose from drop-down --&gt;</v>
      </c>
      <c r="B32" s="117"/>
      <c r="C32" s="118"/>
      <c r="D32" s="118"/>
      <c r="E32" s="118"/>
      <c r="F32" s="118"/>
      <c r="G32" s="118"/>
      <c r="H32" s="118"/>
      <c r="I32" s="118"/>
      <c r="J32" s="150">
        <f t="shared" si="2"/>
        <v>0</v>
      </c>
    </row>
    <row r="33" spans="1:10" ht="15" hidden="1">
      <c r="A33" s="116" t="str">
        <f>IF(B33="", "Choose from drop-down --&gt;", _xlfn.XLOOKUP(B33,'Lookup PropFunds CashFlows'!$B$38:$B$57,'Lookup PropFunds CashFlows'!$C$38:$C$57))</f>
        <v>Choose from drop-down --&gt;</v>
      </c>
      <c r="B33" s="117"/>
      <c r="C33" s="118"/>
      <c r="D33" s="118"/>
      <c r="E33" s="118"/>
      <c r="F33" s="118"/>
      <c r="G33" s="118"/>
      <c r="H33" s="118"/>
      <c r="I33" s="118"/>
      <c r="J33" s="150">
        <f t="shared" si="2"/>
        <v>0</v>
      </c>
    </row>
    <row r="34" spans="1:10" ht="15" hidden="1">
      <c r="A34" s="116" t="str">
        <f>IF(B34="", "Choose from drop-down --&gt;", _xlfn.XLOOKUP(B34,'Lookup PropFunds CashFlows'!$B$38:$B$57,'Lookup PropFunds CashFlows'!$C$38:$C$57))</f>
        <v>Choose from drop-down --&gt;</v>
      </c>
      <c r="B34" s="117"/>
      <c r="C34" s="118"/>
      <c r="D34" s="118"/>
      <c r="E34" s="118"/>
      <c r="F34" s="118"/>
      <c r="G34" s="118"/>
      <c r="H34" s="118"/>
      <c r="I34" s="118"/>
      <c r="J34" s="150">
        <f t="shared" si="2"/>
        <v>0</v>
      </c>
    </row>
    <row r="35" spans="1:10" ht="15" hidden="1">
      <c r="A35" s="116" t="str">
        <f>IF(B35="", "Choose from drop-down --&gt;", _xlfn.XLOOKUP(B35,'Lookup PropFunds CashFlows'!$B$38:$B$57,'Lookup PropFunds CashFlows'!$C$38:$C$57))</f>
        <v>Choose from drop-down --&gt;</v>
      </c>
      <c r="B35" s="117"/>
      <c r="C35" s="118"/>
      <c r="D35" s="118"/>
      <c r="E35" s="118"/>
      <c r="F35" s="118"/>
      <c r="G35" s="118"/>
      <c r="H35" s="118"/>
      <c r="I35" s="118"/>
      <c r="J35" s="150">
        <f t="shared" si="2"/>
        <v>0</v>
      </c>
    </row>
    <row r="36" spans="1:10" s="105" customFormat="1" ht="15">
      <c r="A36" s="116" t="str">
        <f>IF(B36="", "Choose from drop-down --&gt;", _xlfn.XLOOKUP(B36,'Lookup PropFunds CashFlows'!$B$38:$B$57,'Lookup PropFunds CashFlows'!$C$38:$C$57))</f>
        <v>Choose from drop-down --&gt;</v>
      </c>
      <c r="B36" s="117"/>
      <c r="C36" s="118"/>
      <c r="D36" s="118"/>
      <c r="E36" s="118"/>
      <c r="F36" s="118"/>
      <c r="G36" s="118"/>
      <c r="H36" s="118"/>
      <c r="I36" s="118"/>
      <c r="J36" s="150">
        <f t="shared" si="2"/>
        <v>0</v>
      </c>
    </row>
    <row r="37" spans="1:10" ht="15">
      <c r="A37" s="116" t="str">
        <f>IF(B37="", "Choose from drop-down --&gt;", _xlfn.XLOOKUP(B37,'Lookup PropFunds CashFlows'!$B$38:$B$57,'Lookup PropFunds CashFlows'!$C$38:$C$57))</f>
        <v>Choose from drop-down --&gt;</v>
      </c>
      <c r="B37" s="117"/>
      <c r="C37" s="118"/>
      <c r="D37" s="118"/>
      <c r="E37" s="118"/>
      <c r="F37" s="118"/>
      <c r="G37" s="118"/>
      <c r="H37" s="118"/>
      <c r="I37" s="118"/>
      <c r="J37" s="150">
        <f t="shared" si="2"/>
        <v>0</v>
      </c>
    </row>
    <row r="38" spans="1:10" ht="15">
      <c r="A38" s="116" t="s">
        <v>2495</v>
      </c>
      <c r="B38" s="116" t="s">
        <v>2496</v>
      </c>
      <c r="C38" s="15">
        <f>IF(C7="","",SUM(C26:C37))</f>
        <v>0</v>
      </c>
      <c r="D38" s="119" t="str">
        <f t="shared" ref="D38:I38" si="3">IF(D$7="Type fund name","",SUM(D26:D32))</f>
        <v/>
      </c>
      <c r="E38" s="119" t="str">
        <f t="shared" si="3"/>
        <v/>
      </c>
      <c r="F38" s="119" t="str">
        <f t="shared" si="3"/>
        <v/>
      </c>
      <c r="G38" s="119" t="str">
        <f t="shared" si="3"/>
        <v/>
      </c>
      <c r="H38" s="119" t="str">
        <f t="shared" si="3"/>
        <v/>
      </c>
      <c r="I38" s="119" t="str">
        <f t="shared" si="3"/>
        <v/>
      </c>
      <c r="J38" s="150">
        <f t="shared" si="2"/>
        <v>0</v>
      </c>
    </row>
    <row r="39" spans="1:10" ht="15">
      <c r="A39" s="112"/>
      <c r="B39" s="112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2"/>
      <c r="B40" s="151" t="s">
        <v>2503</v>
      </c>
      <c r="C40" s="113"/>
      <c r="D40" s="113"/>
      <c r="E40" s="113"/>
      <c r="F40" s="113"/>
      <c r="G40" s="113"/>
      <c r="H40" s="113"/>
      <c r="I40" s="113"/>
      <c r="J40" s="113"/>
    </row>
    <row r="41" spans="1:10" ht="15">
      <c r="A41" s="116" t="str">
        <f>IF(B41="", "Choose from drop-down --&gt;", _xlfn.XLOOKUP(B41,'Lookup PropFunds CashFlows'!$B$58:$B$72,'Lookup PropFunds CashFlows'!$C$58:$C$72))</f>
        <v>Choose from drop-down --&gt;</v>
      </c>
      <c r="B41" s="117"/>
      <c r="C41" s="118"/>
      <c r="D41" s="118"/>
      <c r="E41" s="118"/>
      <c r="F41" s="118"/>
      <c r="G41" s="118"/>
      <c r="H41" s="118"/>
      <c r="I41" s="118"/>
      <c r="J41" s="150">
        <f>SUM(D41:I41)</f>
        <v>0</v>
      </c>
    </row>
    <row r="42" spans="1:10" ht="16" customHeight="1">
      <c r="A42" s="116" t="str">
        <f>IF(B42="", "Choose from drop-down --&gt;", _xlfn.XLOOKUP(B42,'Lookup PropFunds CashFlows'!$B$58:$B$72,'Lookup PropFunds CashFlows'!$C$58:$C$72))</f>
        <v>Choose from drop-down --&gt;</v>
      </c>
      <c r="B42" s="117"/>
      <c r="C42" s="125"/>
      <c r="D42" s="125"/>
      <c r="E42" s="125"/>
      <c r="F42" s="125"/>
      <c r="G42" s="125"/>
      <c r="H42" s="125"/>
      <c r="I42" s="125"/>
      <c r="J42" s="150">
        <f t="shared" ref="J42:J64" si="4">SUM(D42:I42)</f>
        <v>0</v>
      </c>
    </row>
    <row r="43" spans="1:10" ht="16" customHeight="1">
      <c r="A43" s="116" t="str">
        <f>IF(B43="", "Choose from drop-down --&gt;", _xlfn.XLOOKUP(B43,'Lookup PropFunds CashFlows'!$B$58:$B$72,'Lookup PropFunds CashFlows'!$C$58:$C$72))</f>
        <v>Choose from drop-down --&gt;</v>
      </c>
      <c r="B43" s="117"/>
      <c r="C43" s="118"/>
      <c r="D43" s="118"/>
      <c r="E43" s="118"/>
      <c r="F43" s="118"/>
      <c r="G43" s="118"/>
      <c r="H43" s="118"/>
      <c r="I43" s="118"/>
      <c r="J43" s="150">
        <f t="shared" si="4"/>
        <v>0</v>
      </c>
    </row>
    <row r="44" spans="1:10" ht="16" customHeight="1">
      <c r="A44" s="116" t="str">
        <f>IF(B44="", "Choose from drop-down --&gt;", _xlfn.XLOOKUP(B44,'Lookup PropFunds CashFlows'!$B$58:$B$72,'Lookup PropFunds CashFlows'!$C$58:$C$72))</f>
        <v>Choose from drop-down --&gt;</v>
      </c>
      <c r="B44" s="117"/>
      <c r="C44" s="118"/>
      <c r="D44" s="118"/>
      <c r="E44" s="118"/>
      <c r="F44" s="118"/>
      <c r="G44" s="118"/>
      <c r="H44" s="118"/>
      <c r="I44" s="118"/>
      <c r="J44" s="150">
        <f t="shared" si="4"/>
        <v>0</v>
      </c>
    </row>
    <row r="45" spans="1:10" ht="16" hidden="1" customHeight="1">
      <c r="A45" s="116" t="str">
        <f>IF(B45="", "Choose from drop-down --&gt;", _xlfn.XLOOKUP(B45,'Lookup PropFunds CashFlows'!$B$58:$B$72,'Lookup PropFunds CashFlows'!$C$58:$C$72))</f>
        <v>Choose from drop-down --&gt;</v>
      </c>
      <c r="B45" s="117"/>
      <c r="C45" s="118"/>
      <c r="D45" s="118"/>
      <c r="E45" s="118"/>
      <c r="F45" s="118"/>
      <c r="G45" s="118"/>
      <c r="H45" s="118"/>
      <c r="I45" s="118"/>
      <c r="J45" s="150">
        <f t="shared" si="4"/>
        <v>0</v>
      </c>
    </row>
    <row r="46" spans="1:10" ht="16" hidden="1" customHeight="1">
      <c r="A46" s="116" t="str">
        <f>IF(B46="", "Choose from drop-down --&gt;", _xlfn.XLOOKUP(B46,'Lookup PropFunds CashFlows'!$B$58:$B$72,'Lookup PropFunds CashFlows'!$C$58:$C$72))</f>
        <v>Choose from drop-down --&gt;</v>
      </c>
      <c r="B46" s="117"/>
      <c r="C46" s="118"/>
      <c r="D46" s="118"/>
      <c r="E46" s="118"/>
      <c r="F46" s="118"/>
      <c r="G46" s="118"/>
      <c r="H46" s="118"/>
      <c r="I46" s="118"/>
      <c r="J46" s="150">
        <f t="shared" si="4"/>
        <v>0</v>
      </c>
    </row>
    <row r="47" spans="1:10" ht="15" hidden="1">
      <c r="A47" s="116" t="str">
        <f>IF(B47="", "Choose from drop-down --&gt;", _xlfn.XLOOKUP(B47,'Lookup PropFunds CashFlows'!$B$58:$B$72,'Lookup PropFunds CashFlows'!$C$58:$C$72))</f>
        <v>Choose from drop-down --&gt;</v>
      </c>
      <c r="B47" s="117"/>
      <c r="C47" s="118"/>
      <c r="D47" s="118"/>
      <c r="E47" s="118"/>
      <c r="F47" s="118"/>
      <c r="G47" s="118"/>
      <c r="H47" s="118"/>
      <c r="I47" s="118"/>
      <c r="J47" s="150">
        <f t="shared" si="4"/>
        <v>0</v>
      </c>
    </row>
    <row r="48" spans="1:10" ht="15" hidden="1">
      <c r="A48" s="116" t="str">
        <f>IF(B48="", "Choose from drop-down --&gt;", _xlfn.XLOOKUP(B48,'Lookup PropFunds CashFlows'!$B$58:$B$72,'Lookup PropFunds CashFlows'!$C$58:$C$72))</f>
        <v>Choose from drop-down --&gt;</v>
      </c>
      <c r="B48" s="117"/>
      <c r="C48" s="118"/>
      <c r="D48" s="118"/>
      <c r="E48" s="118"/>
      <c r="F48" s="118"/>
      <c r="G48" s="118"/>
      <c r="H48" s="118"/>
      <c r="I48" s="118"/>
      <c r="J48" s="150">
        <f t="shared" si="4"/>
        <v>0</v>
      </c>
    </row>
    <row r="49" spans="1:10" ht="15" hidden="1">
      <c r="A49" s="116" t="str">
        <f>IF(B49="", "Choose from drop-down --&gt;", _xlfn.XLOOKUP(B49,'Lookup PropFunds CashFlows'!$B$58:$B$72,'Lookup PropFunds CashFlows'!$C$58:$C$72))</f>
        <v>Choose from drop-down --&gt;</v>
      </c>
      <c r="B49" s="117"/>
      <c r="C49" s="118"/>
      <c r="D49" s="118"/>
      <c r="E49" s="118"/>
      <c r="F49" s="118"/>
      <c r="G49" s="118"/>
      <c r="H49" s="118"/>
      <c r="I49" s="118"/>
      <c r="J49" s="150">
        <f t="shared" si="4"/>
        <v>0</v>
      </c>
    </row>
    <row r="50" spans="1:10" ht="15">
      <c r="A50" s="116" t="str">
        <f>IF(B50="", "Choose from drop-down --&gt;", _xlfn.XLOOKUP(B50,'Lookup PropFunds CashFlows'!$B$58:$B$72,'Lookup PropFunds CashFlows'!$C$58:$C$72))</f>
        <v>Choose from drop-down --&gt;</v>
      </c>
      <c r="B50" s="117"/>
      <c r="C50" s="118"/>
      <c r="D50" s="118"/>
      <c r="E50" s="118"/>
      <c r="F50" s="118"/>
      <c r="G50" s="118"/>
      <c r="H50" s="118"/>
      <c r="I50" s="118"/>
      <c r="J50" s="150">
        <f t="shared" si="4"/>
        <v>0</v>
      </c>
    </row>
    <row r="51" spans="1:10" ht="15">
      <c r="A51" s="116" t="str">
        <f>IF(B51="", "Choose from drop-down --&gt;", _xlfn.XLOOKUP(B51,'Lookup PropFunds CashFlows'!$B$58:$B$72,'Lookup PropFunds CashFlows'!$C$58:$C$72))</f>
        <v>Choose from drop-down --&gt;</v>
      </c>
      <c r="B51" s="117"/>
      <c r="C51" s="118"/>
      <c r="D51" s="118"/>
      <c r="E51" s="118"/>
      <c r="F51" s="118"/>
      <c r="G51" s="118"/>
      <c r="H51" s="118"/>
      <c r="I51" s="118"/>
      <c r="J51" s="150">
        <f t="shared" si="4"/>
        <v>0</v>
      </c>
    </row>
    <row r="52" spans="1:10" ht="15">
      <c r="A52" s="116" t="s">
        <v>2497</v>
      </c>
      <c r="B52" s="116" t="s">
        <v>2498</v>
      </c>
      <c r="C52" s="15">
        <f>IF(C7="","",SUM(C41:C51))</f>
        <v>0</v>
      </c>
      <c r="D52" s="119" t="str">
        <f t="shared" ref="D52:I52" si="5">IF(D$7="Type fund name","",SUM(D41:D51))</f>
        <v/>
      </c>
      <c r="E52" s="119" t="str">
        <f t="shared" si="5"/>
        <v/>
      </c>
      <c r="F52" s="119" t="str">
        <f t="shared" si="5"/>
        <v/>
      </c>
      <c r="G52" s="119" t="str">
        <f t="shared" si="5"/>
        <v/>
      </c>
      <c r="H52" s="119" t="str">
        <f t="shared" si="5"/>
        <v/>
      </c>
      <c r="I52" s="119" t="str">
        <f t="shared" si="5"/>
        <v/>
      </c>
      <c r="J52" s="150">
        <f t="shared" si="4"/>
        <v>0</v>
      </c>
    </row>
    <row r="53" spans="1:10" ht="15">
      <c r="A53" s="112"/>
      <c r="B53" s="112"/>
      <c r="C53" s="124"/>
      <c r="D53" s="124"/>
      <c r="E53" s="124"/>
      <c r="F53" s="124"/>
      <c r="G53" s="124"/>
      <c r="H53" s="124"/>
      <c r="I53" s="124"/>
      <c r="J53" s="152"/>
    </row>
    <row r="54" spans="1:10" ht="15">
      <c r="A54" s="112"/>
      <c r="B54" s="151" t="s">
        <v>2504</v>
      </c>
      <c r="C54" s="113"/>
      <c r="D54" s="113"/>
      <c r="E54" s="113"/>
      <c r="F54" s="113"/>
      <c r="G54" s="113"/>
      <c r="H54" s="113"/>
      <c r="I54" s="113"/>
      <c r="J54" s="113"/>
    </row>
    <row r="55" spans="1:10" ht="15">
      <c r="A55" s="116" t="str">
        <f>IF(B55="", "Choose from drop-down --&gt;", _xlfn.XLOOKUP(B55,'Lookup PropFunds CashFlows'!$B$73:$B$78,'Lookup PropFunds CashFlows'!$C$73:$C$78))</f>
        <v>Choose from drop-down --&gt;</v>
      </c>
      <c r="B55" s="117"/>
      <c r="C55" s="118"/>
      <c r="D55" s="118"/>
      <c r="E55" s="118"/>
      <c r="F55" s="118"/>
      <c r="G55" s="118"/>
      <c r="H55" s="118"/>
      <c r="I55" s="118"/>
      <c r="J55" s="150">
        <f t="shared" si="4"/>
        <v>0</v>
      </c>
    </row>
    <row r="56" spans="1:10" ht="15">
      <c r="A56" s="116" t="str">
        <f>IF(B56="", "Choose from drop-down --&gt;", _xlfn.XLOOKUP(B56,'Lookup PropFunds CashFlows'!$B$73:$B$78,'Lookup PropFunds CashFlows'!$C$73:$C$78))</f>
        <v>Choose from drop-down --&gt;</v>
      </c>
      <c r="B56" s="117"/>
      <c r="C56" s="118"/>
      <c r="D56" s="118"/>
      <c r="E56" s="118"/>
      <c r="F56" s="118"/>
      <c r="G56" s="118"/>
      <c r="H56" s="118"/>
      <c r="I56" s="118"/>
      <c r="J56" s="150">
        <f t="shared" si="4"/>
        <v>0</v>
      </c>
    </row>
    <row r="57" spans="1:10" ht="15" hidden="1">
      <c r="A57" s="116" t="str">
        <f>IF(B57="", "Choose from drop-down --&gt;", _xlfn.XLOOKUP(B57,'Lookup PropFunds CashFlows'!$B$73:$B$78,'Lookup PropFunds CashFlows'!$C$73:$C$78))</f>
        <v>Choose from drop-down --&gt;</v>
      </c>
      <c r="B57" s="117"/>
      <c r="C57" s="118"/>
      <c r="D57" s="118"/>
      <c r="E57" s="118"/>
      <c r="F57" s="118"/>
      <c r="G57" s="118"/>
      <c r="H57" s="118"/>
      <c r="I57" s="118"/>
      <c r="J57" s="150">
        <f t="shared" si="4"/>
        <v>0</v>
      </c>
    </row>
    <row r="58" spans="1:10" ht="15" hidden="1">
      <c r="A58" s="116" t="str">
        <f>IF(B58="", "Choose from drop-down --&gt;", _xlfn.XLOOKUP(B58,'Lookup PropFunds CashFlows'!$B$73:$B$78,'Lookup PropFunds CashFlows'!$C$73:$C$78))</f>
        <v>Choose from drop-down --&gt;</v>
      </c>
      <c r="B58" s="117"/>
      <c r="C58" s="118"/>
      <c r="D58" s="118"/>
      <c r="E58" s="118"/>
      <c r="F58" s="118"/>
      <c r="G58" s="118"/>
      <c r="H58" s="118"/>
      <c r="I58" s="118"/>
      <c r="J58" s="150">
        <f t="shared" si="4"/>
        <v>0</v>
      </c>
    </row>
    <row r="59" spans="1:10" ht="15" hidden="1">
      <c r="A59" s="116" t="str">
        <f>IF(B59="", "Choose from drop-down --&gt;", _xlfn.XLOOKUP(B59,'Lookup PropFunds CashFlows'!$B$73:$B$78,'Lookup PropFunds CashFlows'!$C$73:$C$78))</f>
        <v>Choose from drop-down --&gt;</v>
      </c>
      <c r="B59" s="117"/>
      <c r="C59" s="118"/>
      <c r="D59" s="118"/>
      <c r="E59" s="118"/>
      <c r="F59" s="118"/>
      <c r="G59" s="118"/>
      <c r="H59" s="118"/>
      <c r="I59" s="118"/>
      <c r="J59" s="150">
        <f t="shared" si="4"/>
        <v>0</v>
      </c>
    </row>
    <row r="60" spans="1:10" ht="15" hidden="1">
      <c r="A60" s="116" t="str">
        <f>IF(B60="", "Choose from drop-down --&gt;", _xlfn.XLOOKUP(B60,'Lookup PropFunds CashFlows'!$B$73:$B$78,'Lookup PropFunds CashFlows'!$C$73:$C$78))</f>
        <v>Choose from drop-down --&gt;</v>
      </c>
      <c r="B60" s="117"/>
      <c r="C60" s="118"/>
      <c r="D60" s="118"/>
      <c r="E60" s="118"/>
      <c r="F60" s="118"/>
      <c r="G60" s="118"/>
      <c r="H60" s="118"/>
      <c r="I60" s="118"/>
      <c r="J60" s="150">
        <f t="shared" si="4"/>
        <v>0</v>
      </c>
    </row>
    <row r="61" spans="1:10" ht="15" hidden="1">
      <c r="A61" s="116" t="str">
        <f>IF(B61="", "Choose from drop-down --&gt;", _xlfn.XLOOKUP(B61,'Lookup PropFunds CashFlows'!$B$73:$B$78,'Lookup PropFunds CashFlows'!$C$73:$C$78))</f>
        <v>Choose from drop-down --&gt;</v>
      </c>
      <c r="B61" s="117"/>
      <c r="C61" s="118"/>
      <c r="D61" s="118"/>
      <c r="E61" s="118"/>
      <c r="F61" s="118"/>
      <c r="G61" s="118"/>
      <c r="H61" s="118"/>
      <c r="I61" s="118"/>
      <c r="J61" s="150">
        <f t="shared" si="4"/>
        <v>0</v>
      </c>
    </row>
    <row r="62" spans="1:10" ht="15">
      <c r="A62" s="116" t="str">
        <f>IF(B62="", "Choose from drop-down --&gt;", _xlfn.XLOOKUP(B62,'Lookup PropFunds CashFlows'!$B$73:$B$78,'Lookup PropFunds CashFlows'!$C$73:$C$78))</f>
        <v>Choose from drop-down --&gt;</v>
      </c>
      <c r="B62" s="117"/>
      <c r="C62" s="118"/>
      <c r="D62" s="118"/>
      <c r="E62" s="118"/>
      <c r="F62" s="118"/>
      <c r="G62" s="118"/>
      <c r="H62" s="118"/>
      <c r="I62" s="118"/>
      <c r="J62" s="150">
        <f t="shared" si="4"/>
        <v>0</v>
      </c>
    </row>
    <row r="63" spans="1:10" ht="15">
      <c r="A63" s="116" t="str">
        <f>IF(B63="", "Choose from drop-down --&gt;", _xlfn.XLOOKUP(B63,'Lookup PropFunds CashFlows'!$B$73:$B$78,'Lookup PropFunds CashFlows'!$C$73:$C$78))</f>
        <v>Choose from drop-down --&gt;</v>
      </c>
      <c r="B63" s="117"/>
      <c r="C63" s="118"/>
      <c r="D63" s="118"/>
      <c r="E63" s="118"/>
      <c r="F63" s="118"/>
      <c r="G63" s="118"/>
      <c r="H63" s="118"/>
      <c r="I63" s="118"/>
      <c r="J63" s="150">
        <f t="shared" si="4"/>
        <v>0</v>
      </c>
    </row>
    <row r="64" spans="1:10" ht="15">
      <c r="A64" s="116" t="s">
        <v>2499</v>
      </c>
      <c r="B64" s="116" t="s">
        <v>2500</v>
      </c>
      <c r="C64" s="119">
        <f>IF(C7="","",SUM(C55:C63))</f>
        <v>0</v>
      </c>
      <c r="D64" s="119" t="str">
        <f t="shared" ref="D64:I64" si="6">IF(D$7="Type fund name","",SUM(D55:D63))</f>
        <v/>
      </c>
      <c r="E64" s="119" t="str">
        <f t="shared" si="6"/>
        <v/>
      </c>
      <c r="F64" s="119" t="str">
        <f t="shared" si="6"/>
        <v/>
      </c>
      <c r="G64" s="119" t="str">
        <f t="shared" si="6"/>
        <v/>
      </c>
      <c r="H64" s="119" t="str">
        <f t="shared" si="6"/>
        <v/>
      </c>
      <c r="I64" s="119" t="str">
        <f t="shared" si="6"/>
        <v/>
      </c>
      <c r="J64" s="150">
        <f t="shared" si="4"/>
        <v>0</v>
      </c>
    </row>
    <row r="65" spans="1:10" ht="15">
      <c r="A65" s="155" t="s">
        <v>2506</v>
      </c>
      <c r="B65" s="156" t="s">
        <v>2505</v>
      </c>
      <c r="C65" s="157">
        <f>C23+C38+C52+C64</f>
        <v>0</v>
      </c>
      <c r="D65" s="121" t="str">
        <f t="shared" ref="D65:J65" si="7">IF(D7="Type fund name","",D23+D38+D52+D64)</f>
        <v/>
      </c>
      <c r="E65" s="121" t="str">
        <f t="shared" si="7"/>
        <v/>
      </c>
      <c r="F65" s="121" t="str">
        <f t="shared" si="7"/>
        <v/>
      </c>
      <c r="G65" s="121" t="str">
        <f t="shared" si="7"/>
        <v/>
      </c>
      <c r="H65" s="121" t="str">
        <f t="shared" si="7"/>
        <v/>
      </c>
      <c r="I65" s="121" t="str">
        <f t="shared" si="7"/>
        <v/>
      </c>
      <c r="J65" s="121">
        <f t="shared" si="7"/>
        <v>0</v>
      </c>
    </row>
    <row r="66" spans="1:10" ht="15">
      <c r="A66" s="158"/>
      <c r="B66" s="159"/>
      <c r="C66" s="160"/>
      <c r="D66" s="160"/>
      <c r="E66" s="160"/>
      <c r="F66" s="160"/>
      <c r="G66" s="160"/>
      <c r="H66" s="160"/>
      <c r="I66" s="160"/>
      <c r="J66" s="161"/>
    </row>
    <row r="67" spans="1:10" ht="15">
      <c r="A67" s="158"/>
      <c r="B67" s="162" t="s">
        <v>2507</v>
      </c>
      <c r="C67" s="163"/>
      <c r="D67" s="163"/>
      <c r="E67" s="163"/>
      <c r="F67" s="163"/>
      <c r="G67" s="163"/>
      <c r="H67" s="163"/>
      <c r="I67" s="163"/>
      <c r="J67" s="164"/>
    </row>
    <row r="68" spans="1:10" ht="14" customHeight="1">
      <c r="A68" s="170" t="s">
        <v>2508</v>
      </c>
      <c r="B68" s="165" t="s">
        <v>2509</v>
      </c>
      <c r="C68" s="166"/>
      <c r="D68" s="166"/>
      <c r="E68" s="166"/>
      <c r="F68" s="166"/>
      <c r="G68" s="166"/>
      <c r="H68" s="166"/>
      <c r="I68" s="166"/>
      <c r="J68" s="150">
        <f t="shared" ref="J68" si="8">SUM(D68:I68)</f>
        <v>0</v>
      </c>
    </row>
    <row r="69" spans="1:10" ht="15">
      <c r="A69" s="167" t="s">
        <v>50</v>
      </c>
      <c r="B69" s="168" t="s">
        <v>2510</v>
      </c>
      <c r="C69" s="169">
        <f>C65+C68</f>
        <v>0</v>
      </c>
      <c r="D69" s="121" t="str">
        <f t="shared" ref="D69:I69" si="9">IF(D7="Type fund name","",D65+D68)</f>
        <v/>
      </c>
      <c r="E69" s="121" t="str">
        <f t="shared" si="9"/>
        <v/>
      </c>
      <c r="F69" s="121" t="str">
        <f t="shared" si="9"/>
        <v/>
      </c>
      <c r="G69" s="121" t="str">
        <f t="shared" si="9"/>
        <v/>
      </c>
      <c r="H69" s="121" t="str">
        <f t="shared" si="9"/>
        <v/>
      </c>
      <c r="I69" s="121" t="str">
        <f t="shared" si="9"/>
        <v/>
      </c>
      <c r="J69" s="121">
        <f>J65+J68</f>
        <v>0</v>
      </c>
    </row>
    <row r="70" spans="1:10" ht="15">
      <c r="A70" s="112"/>
      <c r="B70" s="138"/>
      <c r="C70" s="138"/>
      <c r="D70" s="138"/>
      <c r="E70" s="138"/>
      <c r="F70" s="138"/>
      <c r="G70" s="138"/>
      <c r="H70" s="138"/>
      <c r="I70" s="138"/>
      <c r="J70" s="138"/>
    </row>
    <row r="71" spans="1:10" ht="15">
      <c r="A71" s="112"/>
      <c r="B71" s="171"/>
      <c r="C71" s="172"/>
      <c r="D71" s="172"/>
      <c r="E71" s="172"/>
      <c r="F71" s="172"/>
      <c r="G71" s="172"/>
      <c r="H71" s="172"/>
      <c r="I71" s="172"/>
      <c r="J71" s="152"/>
    </row>
    <row r="72" spans="1:10" ht="15" hidden="1">
      <c r="A72" s="112"/>
      <c r="B72" s="171"/>
      <c r="C72" s="172"/>
      <c r="D72" s="172"/>
      <c r="E72" s="172"/>
      <c r="F72" s="172"/>
      <c r="G72" s="172"/>
      <c r="H72" s="172"/>
      <c r="I72" s="172"/>
      <c r="J72" s="152"/>
    </row>
    <row r="73" spans="1:10" ht="15" hidden="1">
      <c r="A73" s="112"/>
      <c r="B73" s="171"/>
      <c r="C73" s="172"/>
      <c r="D73" s="172"/>
      <c r="E73" s="172"/>
      <c r="F73" s="172"/>
      <c r="G73" s="172"/>
      <c r="H73" s="172"/>
      <c r="I73" s="172"/>
      <c r="J73" s="152"/>
    </row>
    <row r="74" spans="1:10" ht="15" hidden="1">
      <c r="A74" s="112"/>
      <c r="B74" s="171"/>
      <c r="C74" s="172"/>
      <c r="D74" s="172"/>
      <c r="E74" s="172"/>
      <c r="F74" s="172"/>
      <c r="G74" s="172"/>
      <c r="H74" s="172"/>
      <c r="I74" s="172"/>
      <c r="J74" s="152"/>
    </row>
    <row r="75" spans="1:10" ht="15" hidden="1">
      <c r="A75" s="112"/>
      <c r="B75" s="171"/>
      <c r="C75" s="172"/>
      <c r="D75" s="172"/>
      <c r="E75" s="172"/>
      <c r="F75" s="172"/>
      <c r="G75" s="172"/>
      <c r="H75" s="172"/>
      <c r="I75" s="172"/>
      <c r="J75" s="152"/>
    </row>
    <row r="76" spans="1:10" ht="15" hidden="1">
      <c r="A76" s="112"/>
      <c r="B76" s="171"/>
      <c r="C76" s="172"/>
      <c r="D76" s="172"/>
      <c r="E76" s="172"/>
      <c r="F76" s="172"/>
      <c r="G76" s="172"/>
      <c r="H76" s="172"/>
      <c r="I76" s="172"/>
      <c r="J76" s="152"/>
    </row>
    <row r="77" spans="1:10" ht="15">
      <c r="A77" s="112"/>
      <c r="B77" s="171"/>
      <c r="C77" s="172"/>
      <c r="D77" s="172"/>
      <c r="E77" s="172"/>
      <c r="F77" s="172"/>
      <c r="G77" s="172"/>
      <c r="H77" s="172"/>
      <c r="I77" s="172"/>
      <c r="J77" s="152"/>
    </row>
    <row r="78" spans="1:10" ht="15">
      <c r="A78" s="112"/>
      <c r="B78" s="171"/>
      <c r="C78" s="172"/>
      <c r="D78" s="172"/>
      <c r="E78" s="172"/>
      <c r="F78" s="172"/>
      <c r="G78" s="172"/>
      <c r="H78" s="172"/>
      <c r="I78" s="172"/>
      <c r="J78" s="152"/>
    </row>
    <row r="79" spans="1:10" ht="16">
      <c r="C79" s="129"/>
      <c r="D79" s="129"/>
      <c r="E79" s="129"/>
      <c r="F79" s="129"/>
      <c r="G79" s="129"/>
      <c r="H79" s="129"/>
      <c r="I79" s="129"/>
      <c r="J79" s="136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23</vt:i4>
      </vt:variant>
    </vt:vector>
  </HeadingPairs>
  <TitlesOfParts>
    <vt:vector size="38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Reconciliation of Govt Funds</vt:lpstr>
      <vt:lpstr>GovFund Stmt of Rev Exp and Chg</vt:lpstr>
      <vt:lpstr>Lookup GovFund Stmt Rev Exp Ch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2024-04-27T19:04:01Z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