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arrahahmed/Desktop/CLOSUP/process-xbrl/static/input_files/"/>
    </mc:Choice>
  </mc:AlternateContent>
  <xr:revisionPtr revIDLastSave="0" documentId="13_ncr:1_{3A3B43F2-DDFC-784A-9BB4-9F6EF624716E}" xr6:coauthVersionLast="47" xr6:coauthVersionMax="47" xr10:uidLastSave="{00000000-0000-0000-0000-000000000000}"/>
  <bookViews>
    <workbookView xWindow="0" yWindow="720" windowWidth="29400" windowHeight="18400" tabRatio="834" firstSheet="4" activeTab="7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Net pos- Prop Funds" sheetId="23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7" hidden="1">'Net pos- Prop Funds'!$B$25:$B$36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3" l="1"/>
  <c r="J64" i="23" s="1"/>
  <c r="C23" i="23"/>
  <c r="C37" i="23"/>
  <c r="C53" i="23"/>
  <c r="C64" i="23"/>
  <c r="C77" i="23"/>
  <c r="A76" i="23"/>
  <c r="A75" i="23"/>
  <c r="A74" i="23"/>
  <c r="A73" i="23"/>
  <c r="A72" i="23"/>
  <c r="A71" i="23"/>
  <c r="A70" i="23"/>
  <c r="A69" i="23"/>
  <c r="A68" i="23"/>
  <c r="A63" i="23"/>
  <c r="A62" i="23"/>
  <c r="A61" i="23"/>
  <c r="A60" i="23"/>
  <c r="A59" i="23"/>
  <c r="A58" i="23"/>
  <c r="A57" i="23"/>
  <c r="A56" i="23"/>
  <c r="A55" i="23"/>
  <c r="A52" i="23"/>
  <c r="A51" i="23"/>
  <c r="A50" i="23"/>
  <c r="A49" i="23"/>
  <c r="A48" i="23"/>
  <c r="A47" i="23"/>
  <c r="A46" i="23"/>
  <c r="A45" i="23"/>
  <c r="A44" i="23"/>
  <c r="A43" i="23"/>
  <c r="A42" i="23"/>
  <c r="A36" i="23"/>
  <c r="A35" i="23"/>
  <c r="A34" i="23"/>
  <c r="A33" i="23"/>
  <c r="A32" i="23"/>
  <c r="A31" i="23"/>
  <c r="A30" i="23"/>
  <c r="A29" i="23"/>
  <c r="A28" i="23"/>
  <c r="A27" i="23"/>
  <c r="A26" i="23"/>
  <c r="A25" i="23"/>
  <c r="A22" i="23"/>
  <c r="A21" i="23"/>
  <c r="A20" i="23"/>
  <c r="A19" i="23"/>
  <c r="A18" i="23"/>
  <c r="A17" i="23"/>
  <c r="A16" i="23"/>
  <c r="A15" i="23"/>
  <c r="A14" i="23"/>
  <c r="A13" i="23"/>
  <c r="A12" i="23"/>
  <c r="A11" i="23"/>
  <c r="A10" i="23"/>
  <c r="A9" i="23"/>
  <c r="B4" i="23"/>
  <c r="B1" i="23"/>
  <c r="C77" i="9"/>
  <c r="I35" i="22"/>
  <c r="I34" i="22"/>
  <c r="I33" i="22"/>
  <c r="I32" i="22"/>
  <c r="I31" i="22"/>
  <c r="I30" i="22"/>
  <c r="H35" i="22"/>
  <c r="G35" i="22"/>
  <c r="F35" i="22"/>
  <c r="E35" i="22"/>
  <c r="D35" i="22"/>
  <c r="C35" i="22"/>
  <c r="I28" i="22"/>
  <c r="E28" i="22"/>
  <c r="F28" i="22"/>
  <c r="G28" i="22"/>
  <c r="H28" i="22"/>
  <c r="D28" i="22"/>
  <c r="C28" i="22"/>
  <c r="I21" i="22"/>
  <c r="I22" i="22"/>
  <c r="I23" i="22"/>
  <c r="I24" i="22"/>
  <c r="I20" i="22"/>
  <c r="D25" i="22"/>
  <c r="E25" i="22"/>
  <c r="F25" i="22"/>
  <c r="G25" i="22"/>
  <c r="H25" i="22"/>
  <c r="C25" i="22"/>
  <c r="I25" i="22" s="1"/>
  <c r="I16" i="22"/>
  <c r="I14" i="22"/>
  <c r="I15" i="22"/>
  <c r="I13" i="22"/>
  <c r="I12" i="22"/>
  <c r="I11" i="22"/>
  <c r="I10" i="22"/>
  <c r="I9" i="22"/>
  <c r="I8" i="22"/>
  <c r="E17" i="22"/>
  <c r="F17" i="22"/>
  <c r="G17" i="22"/>
  <c r="H17" i="22"/>
  <c r="D17" i="22"/>
  <c r="C17" i="22"/>
  <c r="I17" i="22" s="1"/>
  <c r="A34" i="22"/>
  <c r="A33" i="22"/>
  <c r="A32" i="22"/>
  <c r="A31" i="22"/>
  <c r="A30" i="22"/>
  <c r="A27" i="22"/>
  <c r="A24" i="22"/>
  <c r="A23" i="22"/>
  <c r="A22" i="22"/>
  <c r="A21" i="22"/>
  <c r="A20" i="22"/>
  <c r="A16" i="22"/>
  <c r="A15" i="22"/>
  <c r="A14" i="22"/>
  <c r="A13" i="22"/>
  <c r="A12" i="22"/>
  <c r="A11" i="22"/>
  <c r="A10" i="22"/>
  <c r="A9" i="22"/>
  <c r="A8" i="22"/>
  <c r="B1" i="22"/>
  <c r="B4" i="22"/>
  <c r="C38" i="23" l="1"/>
  <c r="C65" i="23"/>
  <c r="J37" i="23"/>
  <c r="J77" i="23"/>
  <c r="J23" i="23"/>
  <c r="J38" i="23" s="1"/>
  <c r="J53" i="23"/>
  <c r="G41" i="19"/>
  <c r="G42" i="19"/>
  <c r="G43" i="19"/>
  <c r="G44" i="19"/>
  <c r="G45" i="19"/>
  <c r="G46" i="19"/>
  <c r="G47" i="19"/>
  <c r="G48" i="19"/>
  <c r="G49" i="19"/>
  <c r="G50" i="19" l="1"/>
  <c r="J65" i="23"/>
  <c r="A55" i="19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7" i="15" s="1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H33" i="19" l="1"/>
  <c r="H45" i="19"/>
  <c r="H49" i="19"/>
  <c r="H43" i="19"/>
  <c r="H41" i="19"/>
  <c r="H42" i="19"/>
  <c r="H47" i="19"/>
  <c r="H44" i="19"/>
  <c r="H48" i="19"/>
  <c r="H46" i="19"/>
  <c r="I69" i="19"/>
  <c r="I60" i="19"/>
  <c r="I44" i="19"/>
  <c r="I28" i="19"/>
  <c r="I36" i="19"/>
  <c r="I16" i="19"/>
  <c r="I55" i="19"/>
  <c r="I11" i="19"/>
  <c r="I54" i="19"/>
  <c r="I12" i="19"/>
  <c r="I75" i="19"/>
  <c r="I41" i="19"/>
  <c r="I50" i="19" s="1"/>
  <c r="I21" i="19"/>
  <c r="I67" i="19"/>
  <c r="I26" i="19"/>
  <c r="I22" i="19"/>
  <c r="I59" i="19"/>
  <c r="I27" i="19"/>
  <c r="I9" i="19"/>
  <c r="I70" i="19"/>
  <c r="I61" i="19"/>
  <c r="I45" i="19"/>
  <c r="I29" i="19"/>
  <c r="I17" i="19"/>
  <c r="I47" i="19"/>
  <c r="I19" i="19"/>
  <c r="I48" i="19"/>
  <c r="I20" i="19"/>
  <c r="I49" i="19"/>
  <c r="I13" i="19"/>
  <c r="I42" i="19"/>
  <c r="I14" i="19"/>
  <c r="I68" i="19"/>
  <c r="I35" i="19"/>
  <c r="I66" i="19"/>
  <c r="I62" i="19"/>
  <c r="I46" i="19"/>
  <c r="I30" i="19"/>
  <c r="I10" i="19"/>
  <c r="I18" i="19"/>
  <c r="I76" i="19"/>
  <c r="I63" i="19"/>
  <c r="I31" i="19"/>
  <c r="I77" i="19"/>
  <c r="I32" i="19"/>
  <c r="I57" i="19"/>
  <c r="I33" i="19"/>
  <c r="I58" i="19"/>
  <c r="I34" i="19"/>
  <c r="I43" i="19"/>
  <c r="I15" i="19"/>
  <c r="I56" i="19"/>
  <c r="I64" i="19" s="1"/>
  <c r="I71" i="19" s="1"/>
  <c r="J47" i="19"/>
  <c r="J46" i="19"/>
  <c r="J45" i="19"/>
  <c r="J44" i="19"/>
  <c r="H36" i="19"/>
  <c r="H28" i="19"/>
  <c r="H32" i="19"/>
  <c r="J49" i="19"/>
  <c r="H30" i="19"/>
  <c r="H25" i="19"/>
  <c r="I25" i="19" s="1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72" i="19"/>
  <c r="J64" i="19"/>
  <c r="J71" i="19" s="1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H50" i="19" l="1"/>
  <c r="J50" i="19"/>
  <c r="H37" i="19"/>
  <c r="H38" i="19" s="1"/>
  <c r="I23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F37" i="15" s="1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E37" i="15" l="1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101" i="12" a="1"/>
  <c r="D90" i="11" a="1"/>
  <c r="D66" i="11" a="1"/>
  <c r="C24" i="11" a="1"/>
  <c r="C102" i="11" a="1"/>
  <c r="D102" i="11" a="1"/>
  <c r="D76" i="12" a="1"/>
  <c r="E101" i="12" a="1"/>
  <c r="C65" i="12" a="1"/>
  <c r="C50" i="12" a="1"/>
  <c r="C90" i="11" a="1"/>
  <c r="C77" i="11" a="1"/>
  <c r="D89" i="12" a="1"/>
  <c r="C101" i="12" a="1"/>
  <c r="D50" i="12" a="1"/>
  <c r="D65" i="12" a="1"/>
  <c r="C76" i="12" a="1"/>
  <c r="D24" i="11" a="1"/>
  <c r="C89" i="12" a="1"/>
  <c r="E102" i="11" a="1"/>
  <c r="D77" i="11" a="1"/>
  <c r="D38" i="11" a="1"/>
  <c r="C66" i="11" a="1"/>
  <c r="C38" i="11" a="1"/>
  <c r="D51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23" i="12"/>
  <c r="D23" i="12" a="1"/>
  <c r="D37" i="12"/>
  <c r="D37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<sst xmlns="http://schemas.openxmlformats.org/spreadsheetml/2006/main" count="2653" uniqueCount="1758">
  <si>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</si>
  <si>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</si>
  <si>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</si>
  <si>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</si>
  <si>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</si>
  <si>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</si>
  <si>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</si>
  <si>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</si>
  <si>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</si>
  <si>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</si>
  <si>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</si>
  <si>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</si>
  <si>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</si>
  <si>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</si>
  <si>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</si>
  <si>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</si>
  <si>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</si>
  <si>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</si>
  <si>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</si>
  <si>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</si>
  <si>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</si>
  <si>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</si>
  <si>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</si>
  <si>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</si>
  <si>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</si>
  <si>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</si>
  <si>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</si>
  <si>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</si>
  <si>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</si>
  <si>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</si>
  <si>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</si>
  <si>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</si>
  <si>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</si>
  <si>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</si>
  <si>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</si>
  <si>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</si>
  <si>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</si>
  <si>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</si>
  <si>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</si>
  <si>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</si>
  <si>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</si>
  <si>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</si>
  <si>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</si>
  <si>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</si>
  <si>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</si>
  <si>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</si>
  <si>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</si>
  <si>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</si>
  <si>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</si>
  <si>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</si>
  <si>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</si>
  <si>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</si>
  <si>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</si>
  <si>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</si>
  <si>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</si>
  <si>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</si>
  <si>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</si>
  <si>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</si>
  <si>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</si>
  <si>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</si>
  <si>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</si>
  <si>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</si>
  <si>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</si>
  <si>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</si>
  <si>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</si>
  <si>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</si>
  <si>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</si>
  <si>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</si>
  <si>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</si>
  <si>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</si>
  <si>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</si>
  <si>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</si>
  <si>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</si>
  <si>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</si>
  <si>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</si>
  <si>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</si>
  <si>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</si>
  <si>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</si>
  <si>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</si>
  <si>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</si>
  <si>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</si>
  <si>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</si>
  <si>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</si>
  <si>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</si>
  <si>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</si>
  <si>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</si>
  <si>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</si>
  <si>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</si>
  <si>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</si>
  <si>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</si>
  <si>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</si>
  <si>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</si>
  <si>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</si>
  <si>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</si>
  <si>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</si>
  <si>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</si>
  <si>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</si>
  <si>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</si>
  <si>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</si>
  <si>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</si>
  <si>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</si>
  <si>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</si>
  <si>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</si>
  <si>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</si>
  <si>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</si>
  <si>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</si>
  <si>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</si>
  <si>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</si>
  <si>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</si>
  <si>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</si>
  <si>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</si>
  <si>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</si>
  <si>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</si>
  <si>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</si>
  <si>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</si>
  <si>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</si>
  <si>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</si>
  <si>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</si>
  <si>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</si>
  <si>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</si>
  <si>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</si>
  <si>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</si>
  <si>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</si>
  <si>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</si>
  <si>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</si>
  <si>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</si>
  <si>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</si>
  <si>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</si>
  <si>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</si>
  <si>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</si>
  <si>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</si>
  <si>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</si>
  <si>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</si>
  <si>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</si>
  <si>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</si>
  <si>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</si>
  <si>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</si>
  <si>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</si>
  <si>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</si>
  <si>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</si>
  <si>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</si>
  <si>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</si>
  <si>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</si>
  <si>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</si>
  <si>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</si>
  <si>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</si>
  <si>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</si>
  <si>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</si>
  <si>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</si>
  <si>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</si>
  <si>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</si>
  <si>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</si>
  <si>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</si>
  <si>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</si>
  <si>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</si>
  <si>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</si>
  <si>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</si>
  <si>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</si>
  <si>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</si>
  <si>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</si>
  <si>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</si>
  <si>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</si>
  <si>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</si>
  <si>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</si>
  <si>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</si>
  <si>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</si>
  <si>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</si>
  <si>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</si>
  <si>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</si>
  <si>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</si>
  <si>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</si>
  <si>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</si>
  <si>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</si>
  <si>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</si>
  <si>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</si>
  <si>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</si>
  <si>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</si>
  <si>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</si>
  <si>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</si>
  <si>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</si>
  <si>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</si>
  <si>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</si>
  <si>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</si>
  <si>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</si>
  <si>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</si>
  <si>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</si>
  <si>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</si>
  <si>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</si>
  <si>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</si>
  <si>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</si>
  <si>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</si>
  <si>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</si>
  <si>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</si>
  <si>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</si>
  <si>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</si>
  <si>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</si>
  <si>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</si>
  <si>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</si>
  <si>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</si>
  <si>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</si>
  <si>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</si>
  <si>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</si>
  <si>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</si>
  <si>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</si>
  <si>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</si>
  <si>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</si>
  <si>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</si>
  <si>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</si>
  <si>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</si>
  <si>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</si>
  <si>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</si>
  <si>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</si>
  <si>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</si>
  <si>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</si>
  <si>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</si>
  <si>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</si>
  <si>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</si>
  <si>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</si>
  <si>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</si>
  <si>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</si>
  <si>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</si>
  <si>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</si>
  <si>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</si>
  <si>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</si>
  <si>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</si>
  <si>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</si>
  <si>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</si>
  <si>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</si>
  <si>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</si>
  <si>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</si>
  <si>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</si>
  <si>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</si>
  <si>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</si>
  <si>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</si>
  <si>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</si>
  <si>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</si>
  <si>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</si>
  <si>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</si>
  <si>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</si>
  <si>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</si>
  <si>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</si>
  <si>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</si>
  <si>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</si>
  <si>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</si>
  <si>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</si>
  <si>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</si>
  <si>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</si>
  <si>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</si>
  <si>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</si>
  <si>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</si>
  <si>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</si>
  <si>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</si>
  <si>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</si>
  <si>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</si>
  <si>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</si>
  <si>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</si>
  <si>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</si>
  <si>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</si>
  <si>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</si>
  <si>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</si>
  <si>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</si>
  <si>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</si>
  <si>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</si>
  <si>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</si>
  <si>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</si>
  <si>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</si>
  <si>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</si>
  <si>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</si>
  <si>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</si>
  <si>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</si>
  <si>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</si>
  <si>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</si>
  <si>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</si>
  <si>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</si>
  <si>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</si>
  <si>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</si>
  <si>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</si>
  <si>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</si>
  <si>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</si>
  <si>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</si>
  <si>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</si>
  <si>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</si>
  <si>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</si>
  <si>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</si>
  <si>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</si>
  <si>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</si>
  <si>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</si>
  <si>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</si>
  <si>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</si>
  <si>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</si>
  <si>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</si>
  <si>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</si>
  <si>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</si>
  <si>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</si>
  <si>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</si>
  <si>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</si>
  <si>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</si>
  <si>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</si>
  <si>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</si>
  <si>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</si>
  <si>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</si>
  <si>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</si>
  <si>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</si>
  <si>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</si>
  <si>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</si>
  <si>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</si>
  <si>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</si>
  <si>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</si>
  <si>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</si>
  <si>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</si>
  <si>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</si>
  <si>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</si>
  <si>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</si>
  <si>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</si>
  <si>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</si>
  <si>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</si>
  <si>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</si>
  <si>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</si>
  <si>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</si>
  <si>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</si>
  <si>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</si>
  <si>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</si>
  <si>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</si>
  <si>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</si>
  <si>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</si>
  <si>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</si>
  <si>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</si>
  <si>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</si>
  <si>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</si>
  <si>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</si>
  <si>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</si>
  <si>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</si>
  <si>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</si>
  <si>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</si>
  <si>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</si>
  <si>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</si>
  <si>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</si>
  <si>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</si>
  <si>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</si>
  <si>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</si>
  <si>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</si>
  <si>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</si>
  <si>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</si>
  <si>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</si>
  <si>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</si>
  <si>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</si>
  <si>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</si>
  <si>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</si>
  <si>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</si>
  <si>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</si>
  <si>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</si>
  <si>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</si>
  <si>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</si>
  <si>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</si>
  <si>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</si>
  <si>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</si>
  <si>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</si>
  <si>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</si>
  <si>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</si>
  <si>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</si>
  <si>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</si>
  <si>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</si>
  <si>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</si>
  <si>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</si>
  <si>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</si>
  <si>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</si>
  <si>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</si>
  <si>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</si>
  <si>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</si>
  <si>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</si>
  <si>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</si>
  <si>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</si>
  <si>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</si>
  <si>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</si>
  <si>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</si>
  <si>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</si>
  <si>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</si>
  <si>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</si>
  <si>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</si>
  <si>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</si>
  <si>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</si>
  <si>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</si>
  <si>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</si>
  <si>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</si>
  <si>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</si>
  <si>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</si>
  <si>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</si>
  <si>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</si>
  <si>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</si>
  <si>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</si>
  <si>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</si>
  <si>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</si>
  <si>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</si>
  <si>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</si>
  <si>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</si>
  <si>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</si>
  <si>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</si>
  <si>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</si>
  <si>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</si>
  <si>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</si>
  <si>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</si>
  <si>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</si>
  <si>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</si>
  <si>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</si>
  <si>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</si>
  <si>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</si>
  <si>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</si>
  <si>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</si>
  <si>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</si>
  <si>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</si>
  <si>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</si>
  <si>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</si>
  <si>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</si>
  <si>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</si>
  <si>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</si>
  <si>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</si>
  <si>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</si>
  <si>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</si>
  <si>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</si>
  <si>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</si>
  <si>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</si>
  <si>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</si>
  <si>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</si>
  <si>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</si>
  <si>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</si>
  <si>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</si>
  <si>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</si>
  <si>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</si>
  <si>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</si>
  <si>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</si>
  <si>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</si>
  <si>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</si>
  <si>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</si>
  <si>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</si>
  <si>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</si>
  <si>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</si>
  <si>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</si>
  <si>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</si>
  <si>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</si>
  <si>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</si>
  <si>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</si>
  <si>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</si>
  <si>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</si>
  <si>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</si>
  <si>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</si>
  <si>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</si>
  <si>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</si>
  <si>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</si>
  <si>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</si>
  <si>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</si>
  <si>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</si>
  <si>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</si>
  <si>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</si>
  <si>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</si>
  <si>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</si>
  <si>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</si>
  <si>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</si>
  <si>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</si>
  <si>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</si>
  <si>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</si>
  <si>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</si>
  <si>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</si>
  <si>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</si>
  <si>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</si>
  <si>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</si>
  <si>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</si>
  <si>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</si>
  <si>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</si>
  <si>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</si>
  <si>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</si>
  <si>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</si>
  <si>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</si>
  <si>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</si>
  <si>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</si>
  <si>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</si>
  <si>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</si>
  <si>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</si>
  <si>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</si>
  <si>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</si>
  <si>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</si>
  <si>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</si>
  <si>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</si>
  <si>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</si>
  <si>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</si>
  <si>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</si>
  <si>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</si>
  <si>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</si>
  <si>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</si>
  <si>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</si>
  <si>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</si>
  <si>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</si>
  <si>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</si>
  <si>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</si>
  <si>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</si>
  <si>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</si>
  <si>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</si>
  <si>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</si>
  <si>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</si>
  <si>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</si>
  <si>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</si>
  <si>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</si>
  <si>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</si>
  <si>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</si>
  <si>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</si>
  <si>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</si>
  <si>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</si>
  <si>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</si>
  <si>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</si>
  <si>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</si>
  <si>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</si>
  <si>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</si>
  <si>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</si>
  <si>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</si>
  <si>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</si>
  <si>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</si>
  <si>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</si>
  <si>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</si>
  <si>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</si>
  <si>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</si>
  <si>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</si>
  <si>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</si>
  <si>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</si>
  <si>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</si>
  <si>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</si>
  <si>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</si>
  <si>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</si>
  <si>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</si>
  <si>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</si>
  <si>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</si>
  <si>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</si>
  <si>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</si>
  <si>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</si>
  <si>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</si>
  <si>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</si>
  <si>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</si>
  <si>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</si>
  <si>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</si>
  <si>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</si>
  <si>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</si>
  <si>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</si>
  <si>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</si>
  <si>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</si>
  <si>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</si>
  <si>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</si>
  <si>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</si>
  <si>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</si>
  <si>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</si>
  <si>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</si>
  <si>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</si>
  <si>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</si>
  <si>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</si>
  <si>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</si>
  <si>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</si>
  <si>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</si>
  <si>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</si>
  <si>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</si>
  <si>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</si>
  <si>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</si>
  <si>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</si>
  <si>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</si>
  <si>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</si>
  <si>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</si>
  <si>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</si>
  <si>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</si>
  <si>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</si>
  <si>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</si>
  <si>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</si>
  <si>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</si>
  <si>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</si>
  <si>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</si>
  <si>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</si>
  <si>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</si>
  <si>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</si>
  <si>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</si>
  <si>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</si>
  <si>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</si>
  <si>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</si>
  <si>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</si>
  <si>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</si>
  <si>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</si>
  <si>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</si>
  <si>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</si>
  <si>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</si>
  <si>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</si>
  <si>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</si>
  <si>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</si>
  <si>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</si>
  <si>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</si>
  <si>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</si>
  <si>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</si>
  <si>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</si>
  <si>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</si>
  <si>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</si>
  <si>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</si>
  <si>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</si>
  <si>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</si>
  <si>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</si>
  <si>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</si>
  <si>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</si>
  <si>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</si>
  <si>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</si>
  <si>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</si>
  <si>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</si>
  <si>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</si>
  <si>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</si>
  <si>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</si>
  <si>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</si>
  <si>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</si>
  <si>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</si>
  <si>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</si>
  <si>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</si>
  <si>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</si>
  <si>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</si>
  <si>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</si>
  <si>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</si>
  <si>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</si>
  <si>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</si>
  <si>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</si>
  <si>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</si>
  <si>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</si>
  <si>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</si>
  <si>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</si>
  <si>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</si>
  <si>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</si>
  <si>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</si>
  <si>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</si>
  <si>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</si>
  <si>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</si>
  <si>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</si>
  <si>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</si>
  <si>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</si>
  <si>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</si>
  <si>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</si>
  <si>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</si>
  <si>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</si>
  <si>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</si>
  <si>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</si>
  <si>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</si>
  <si>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</si>
  <si>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</si>
  <si>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</si>
  <si>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</si>
  <si>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</si>
  <si>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</si>
  <si>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</si>
  <si>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</si>
  <si>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</si>
  <si>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</si>
  <si>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</si>
  <si>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</si>
  <si>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</si>
  <si>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</si>
  <si>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</si>
  <si>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</si>
  <si>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</si>
  <si>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</si>
  <si>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</si>
  <si>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</si>
  <si>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</si>
  <si>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</si>
  <si>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</si>
  <si>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</si>
  <si>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</si>
  <si>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</si>
  <si>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</si>
  <si>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</si>
  <si>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</si>
  <si>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</si>
  <si>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</si>
  <si>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</si>
  <si>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</si>
  <si>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</si>
  <si>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</si>
  <si>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</si>
  <si>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</si>
  <si>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</si>
  <si>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</si>
  <si>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</si>
  <si>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</si>
  <si>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</si>
  <si>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</si>
  <si>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</si>
  <si>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</si>
  <si>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</si>
  <si>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</si>
  <si>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</si>
  <si>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</si>
  <si>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</si>
  <si>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</si>
  <si>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</si>
  <si>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</si>
  <si>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</si>
  <si>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</si>
  <si>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</si>
  <si>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</si>
  <si>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</si>
  <si>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</si>
  <si>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</si>
  <si>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</si>
  <si>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</si>
  <si>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</si>
  <si>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</si>
  <si>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</si>
  <si>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</si>
  <si>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</si>
  <si>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</si>
  <si>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</si>
  <si>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</si>
  <si>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</si>
  <si>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</si>
  <si>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</si>
  <si>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</si>
  <si>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</si>
  <si>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</si>
  <si>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</si>
  <si>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</si>
  <si>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</si>
  <si>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</si>
  <si>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</si>
  <si>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</si>
  <si>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</si>
  <si>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</si>
  <si>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</si>
  <si>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</si>
  <si>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</si>
  <si>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</si>
  <si>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</si>
  <si>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</si>
  <si>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</si>
  <si>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</si>
  <si>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</si>
  <si>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</si>
  <si>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</si>
  <si>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</si>
  <si>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</si>
  <si>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</si>
  <si>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</si>
  <si>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</si>
  <si>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</si>
  <si>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</si>
  <si>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</si>
  <si>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</si>
  <si>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</si>
  <si>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</si>
  <si>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</si>
  <si>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</si>
  <si>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</si>
  <si>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</si>
  <si>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</si>
  <si>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</si>
  <si>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</si>
  <si>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</si>
  <si>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</si>
  <si>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</si>
  <si>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</si>
  <si>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</si>
  <si>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</si>
  <si>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</si>
  <si>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</si>
  <si>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</si>
  <si>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</si>
  <si>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</si>
  <si>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</si>
  <si>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</si>
  <si>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</si>
  <si>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</si>
  <si>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</si>
  <si>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</si>
  <si>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</si>
  <si>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</si>
  <si>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</si>
  <si>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</si>
  <si>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</si>
  <si>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</si>
  <si>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</si>
  <si>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</si>
  <si>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</si>
  <si>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</si>
  <si>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</si>
  <si>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</si>
  <si>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</si>
  <si>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</si>
  <si>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</si>
  <si>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</si>
  <si>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</si>
  <si>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</si>
  <si>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</si>
  <si>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</si>
  <si>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</si>
  <si>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</si>
  <si>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</si>
  <si>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</si>
  <si>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</si>
  <si>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</si>
  <si>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</si>
  <si>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</si>
  <si>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</si>
  <si>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</si>
  <si>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</si>
  <si>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</si>
  <si>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</si>
  <si>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</si>
  <si>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</si>
  <si>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</si>
  <si>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</si>
  <si>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</si>
  <si>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</si>
  <si>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</si>
  <si>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</si>
  <si>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</si>
  <si>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</si>
  <si>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</si>
  <si>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</si>
  <si>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</si>
  <si>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</si>
  <si>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</si>
  <si>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</si>
  <si>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</si>
  <si>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</si>
  <si>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</si>
  <si>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</si>
  <si>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</si>
  <si>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</si>
  <si>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</si>
  <si>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</si>
  <si>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</si>
  <si>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</si>
  <si>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</si>
  <si>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</si>
  <si>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</si>
  <si>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</si>
  <si>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</si>
  <si>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</si>
  <si>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</si>
  <si>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</si>
  <si>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</si>
  <si>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</si>
  <si>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</si>
  <si>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</si>
  <si>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</si>
  <si>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</si>
  <si>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</si>
  <si>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</si>
  <si>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</si>
  <si>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</si>
  <si>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</si>
  <si>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</si>
  <si>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</si>
  <si>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</si>
  <si>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</si>
  <si>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</si>
  <si>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</si>
  <si>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</si>
  <si>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</si>
  <si>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</si>
  <si>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</si>
  <si>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</si>
  <si>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</si>
  <si>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</si>
  <si>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</si>
  <si>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</si>
  <si>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</si>
  <si>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</si>
  <si>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</si>
  <si>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</si>
  <si>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</si>
  <si>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</si>
  <si>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</si>
  <si>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</si>
  <si>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</si>
  <si>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</si>
  <si>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</si>
  <si>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</si>
  <si>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</si>
  <si>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</si>
  <si>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</si>
  <si>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</si>
  <si>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</si>
  <si>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</si>
  <si>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</si>
  <si>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</si>
  <si>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</si>
  <si>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</si>
  <si>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</si>
  <si>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</si>
  <si>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</si>
  <si>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</si>
  <si>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</si>
  <si>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</si>
  <si>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</si>
  <si>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</si>
  <si>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</si>
  <si>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</si>
  <si>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</si>
  <si>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</si>
  <si>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</si>
  <si>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</si>
  <si>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</si>
  <si>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</si>
  <si>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</si>
  <si>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</si>
  <si>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</si>
  <si>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</si>
  <si>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</si>
  <si>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</si>
  <si>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</si>
  <si>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</si>
  <si>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</si>
  <si>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</si>
  <si>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</si>
  <si>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</si>
  <si>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</si>
  <si>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</si>
  <si>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</si>
  <si>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</si>
  <si>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</si>
  <si>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</si>
  <si>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</si>
  <si>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</si>
  <si>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</si>
  <si>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</si>
  <si>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</si>
  <si>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</si>
  <si>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</si>
  <si>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</si>
  <si>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</si>
  <si>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</si>
  <si>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</si>
  <si>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</si>
  <si>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</si>
  <si>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</si>
  <si>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</si>
  <si>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</si>
  <si>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</si>
  <si>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</si>
  <si>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</si>
  <si>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</si>
  <si>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</si>
  <si>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</si>
  <si>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</si>
  <si>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</si>
  <si>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</si>
  <si>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</si>
  <si>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</si>
  <si>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</si>
  <si>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</si>
  <si>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</si>
  <si>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</si>
  <si>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</si>
  <si>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</si>
  <si>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</si>
  <si>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</si>
  <si>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</si>
  <si>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</si>
  <si>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</si>
  <si>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</si>
  <si>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</si>
  <si>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</si>
  <si>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</si>
  <si>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</si>
  <si>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</si>
  <si>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</si>
  <si>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</si>
  <si>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</si>
  <si>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</si>
  <si>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</si>
  <si>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</si>
  <si>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</si>
  <si>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</si>
  <si>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</si>
  <si>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</si>
  <si>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</si>
  <si>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</si>
  <si>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</si>
  <si>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</si>
  <si>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</si>
  <si>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</si>
  <si>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</si>
  <si>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</si>
  <si>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</si>
  <si>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</si>
  <si>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</si>
  <si>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</si>
  <si>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</si>
  <si>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</si>
  <si>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</si>
  <si>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</si>
  <si>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</si>
  <si>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</si>
  <si>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</si>
  <si>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</si>
  <si>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</si>
  <si>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</si>
  <si>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</si>
  <si>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</si>
  <si>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</si>
  <si>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</si>
  <si>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</si>
  <si>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</si>
  <si>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</si>
  <si>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</si>
  <si>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</si>
  <si>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</si>
  <si>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</si>
  <si>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</si>
  <si>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</si>
  <si>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</si>
  <si>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</si>
  <si>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</si>
  <si>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</si>
  <si>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</si>
  <si>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</si>
  <si>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</si>
  <si>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</si>
  <si>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</si>
  <si>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</si>
  <si>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</si>
  <si>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</si>
  <si>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</si>
  <si>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</si>
  <si>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</si>
  <si>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</si>
  <si>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</si>
  <si>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</si>
  <si>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</si>
  <si>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</si>
  <si>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</si>
  <si>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</si>
  <si>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</si>
  <si>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</si>
  <si>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</si>
  <si>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</si>
  <si>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</si>
  <si>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</si>
  <si>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</si>
  <si>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</si>
  <si>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</si>
  <si>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</si>
  <si>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</si>
  <si>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</si>
  <si>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</si>
  <si>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</si>
  <si>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</si>
  <si>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</si>
  <si>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</si>
  <si>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</si>
  <si>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</si>
  <si>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</si>
  <si>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</si>
  <si>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</si>
  <si>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</si>
  <si>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</si>
  <si>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</si>
  <si>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</si>
  <si>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</si>
  <si>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</si>
  <si>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</si>
  <si>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</si>
  <si>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</si>
  <si>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</si>
  <si>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</si>
  <si>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</si>
  <si>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</si>
  <si>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</si>
  <si>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</si>
  <si>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</si>
  <si>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</si>
  <si>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</si>
  <si>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</si>
  <si>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</si>
  <si>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</si>
  <si>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</si>
  <si>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</si>
  <si>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</si>
  <si>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</si>
  <si>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</si>
  <si>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</si>
  <si>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</si>
  <si>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</si>
  <si>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</si>
  <si>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</si>
  <si>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</si>
  <si>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</si>
  <si>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</si>
  <si>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</si>
  <si>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</si>
  <si>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</si>
  <si>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</si>
  <si>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</si>
  <si>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</si>
  <si>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</si>
  <si>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</si>
  <si>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</si>
  <si>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</si>
  <si>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</si>
  <si>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</si>
  <si>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</si>
  <si>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</si>
  <si>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</si>
  <si>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</si>
  <si>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</si>
  <si>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</si>
  <si>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</si>
  <si>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</si>
  <si>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</si>
  <si>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</si>
  <si>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</si>
  <si>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</si>
  <si>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</si>
  <si>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</si>
  <si>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</si>
  <si>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</si>
  <si>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</si>
  <si>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</si>
  <si>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</si>
  <si>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</si>
  <si>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</si>
  <si>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</si>
  <si>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</si>
  <si>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</si>
  <si>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</si>
  <si>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</si>
  <si>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</si>
  <si>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</si>
  <si>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</si>
  <si>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</si>
  <si>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</si>
  <si>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</si>
  <si>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</si>
  <si>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</si>
  <si>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</si>
  <si>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</si>
  <si>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</si>
  <si>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</si>
  <si>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</si>
  <si>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</si>
  <si>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</si>
  <si>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</si>
  <si>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</si>
  <si>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</si>
  <si>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</si>
  <si>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</si>
  <si>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</si>
  <si>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</si>
  <si>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</si>
  <si>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</si>
  <si>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</si>
  <si>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</si>
  <si>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</si>
  <si>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</si>
  <si>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</si>
  <si>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</si>
  <si>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</si>
  <si>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</si>
  <si>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</si>
  <si>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</si>
  <si>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</si>
  <si>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</si>
  <si>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</si>
  <si>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</si>
  <si>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</si>
  <si>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</si>
  <si>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</si>
  <si>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</si>
  <si>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</si>
  <si>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</si>
  <si>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</si>
  <si>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</si>
  <si>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</si>
  <si>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</si>
  <si>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</si>
  <si>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</si>
  <si>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</si>
  <si>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</si>
  <si>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</si>
  <si>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</si>
  <si>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</si>
  <si>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</si>
  <si>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</si>
  <si>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</si>
  <si>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</si>
  <si>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</si>
  <si>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</si>
  <si>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</si>
  <si>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</si>
  <si>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</si>
  <si>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</si>
  <si>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</si>
  <si>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</si>
  <si>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</si>
  <si>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</si>
  <si>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</si>
  <si>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</si>
  <si>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</si>
  <si>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</si>
  <si>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</si>
  <si>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</si>
  <si>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</si>
  <si>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</si>
  <si>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</si>
  <si>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</si>
  <si>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</si>
  <si>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</si>
  <si>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</si>
  <si>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</si>
  <si>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</si>
  <si>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</si>
  <si>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</si>
  <si>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</si>
  <si>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</si>
  <si>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</si>
  <si>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</si>
  <si>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</si>
  <si>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</si>
  <si>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</si>
  <si>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</si>
  <si>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</si>
  <si>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</si>
  <si>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</si>
  <si>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</si>
  <si>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</si>
  <si>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</si>
  <si>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</si>
  <si>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</si>
  <si>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</si>
  <si>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</si>
  <si>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</si>
  <si>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</si>
  <si>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</si>
  <si>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</si>
  <si>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</si>
  <si>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</si>
  <si>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</si>
  <si>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</si>
  <si>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</si>
  <si>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</si>
  <si>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</si>
  <si>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</si>
  <si>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</si>
  <si>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</si>
  <si>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</si>
  <si>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</si>
  <si>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</si>
  <si>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</si>
  <si>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</si>
  <si>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</si>
  <si>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</si>
  <si>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</si>
  <si>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</si>
  <si>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</si>
  <si>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</si>
  <si>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</si>
  <si>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</si>
  <si>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</si>
  <si>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</si>
  <si>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</si>
  <si>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</si>
  <si>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</si>
  <si>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</si>
  <si>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</si>
  <si>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</si>
  <si>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</si>
  <si>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</si>
  <si>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</si>
  <si>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</si>
  <si>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</si>
  <si>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</si>
  <si>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</si>
  <si>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</si>
  <si>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</si>
  <si>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</si>
  <si>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</si>
  <si>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</si>
  <si>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</si>
  <si>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</si>
  <si>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</si>
  <si>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</si>
  <si>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</si>
  <si>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</si>
  <si>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</si>
  <si>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</si>
  <si>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</si>
  <si>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</si>
  <si>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</si>
  <si>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</si>
  <si>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</si>
  <si>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</si>
  <si>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</si>
  <si>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</si>
  <si>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</si>
  <si>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</si>
  <si>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</si>
  <si>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</si>
  <si>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</si>
  <si>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</si>
  <si>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</si>
  <si>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</si>
  <si>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</si>
  <si>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</si>
  <si>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</si>
  <si>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</si>
  <si>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</si>
  <si>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</si>
  <si>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</si>
  <si>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</si>
  <si>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</si>
  <si>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</si>
  <si>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</si>
  <si>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</si>
  <si>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</si>
  <si>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</si>
  <si>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</si>
  <si>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</si>
  <si>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</si>
  <si>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</si>
  <si>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</si>
  <si>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</si>
  <si>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</si>
  <si>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</si>
  <si>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</si>
  <si>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</si>
  <si>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</si>
  <si>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</si>
  <si>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</si>
  <si>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</si>
  <si>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</si>
  <si>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</si>
  <si>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</si>
  <si>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</si>
  <si>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</si>
  <si>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</si>
  <si>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</si>
  <si>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</si>
  <si>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</si>
  <si>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</si>
  <si>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</si>
  <si>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</si>
  <si>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</si>
  <si>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</si>
  <si>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</si>
  <si>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</si>
  <si>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</si>
  <si>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</si>
  <si>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</si>
  <si>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</si>
  <si>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</si>
  <si>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</si>
  <si>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</si>
  <si>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</si>
  <si>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</si>
  <si>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</si>
  <si>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</si>
  <si>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</si>
  <si>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</si>
  <si>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</si>
  <si>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</si>
  <si>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</si>
  <si>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</si>
  <si>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</si>
  <si>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</si>
  <si>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</si>
  <si>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</si>
  <si>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</si>
  <si>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</si>
  <si>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</si>
  <si>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</si>
  <si>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</si>
  <si>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</si>
  <si>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</si>
  <si>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</si>
  <si>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</si>
  <si>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</si>
  <si>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</si>
  <si>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</si>
  <si>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</si>
  <si>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</si>
  <si>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</si>
  <si>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</si>
  <si>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</si>
  <si>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</si>
  <si>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</si>
  <si>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</si>
  <si>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</si>
  <si>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</si>
  <si>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</si>
  <si>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</si>
  <si>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</si>
  <si>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</si>
  <si>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</si>
  <si>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</si>
  <si>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</si>
  <si>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</si>
  <si>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</si>
  <si>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</si>
  <si>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</si>
  <si>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</si>
  <si>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</si>
  <si>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</si>
  <si>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</si>
  <si>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</si>
  <si>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</si>
  <si>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</si>
  <si>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</si>
  <si>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</si>
  <si>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</si>
  <si>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</si>
  <si>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</si>
  <si>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</si>
  <si>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</si>
  <si>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</si>
  <si>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</si>
  <si>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</si>
  <si>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</si>
  <si>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</si>
  <si>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</si>
  <si>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</si>
  <si>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</si>
  <si>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</si>
  <si>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</si>
  <si>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</si>
  <si>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</si>
  <si>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</si>
  <si>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</si>
  <si>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</si>
  <si>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</si>
  <si>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</si>
  <si>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</si>
  <si>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</si>
  <si>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</si>
  <si>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</si>
  <si>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</si>
  <si>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</si>
  <si>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</si>
  <si>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</si>
  <si>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</si>
  <si>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</si>
  <si>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</si>
  <si>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</si>
  <si>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</si>
  <si>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</si>
  <si>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</si>
  <si>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</si>
  <si>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</si>
  <si>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</si>
  <si>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</si>
  <si>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</si>
  <si>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</si>
  <si>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</si>
  <si>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</si>
  <si>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</si>
  <si>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</si>
  <si>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</si>
  <si>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</si>
  <si>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</si>
  <si>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</si>
  <si>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</si>
  <si>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</si>
  <si>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</si>
  <si>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</si>
  <si>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</si>
  <si>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</si>
  <si>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</si>
  <si>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</si>
  <si>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</si>
  <si>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</si>
  <si>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</si>
  <si>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</si>
  <si>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</si>
  <si>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</si>
  <si>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</si>
  <si>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</si>
  <si>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</si>
  <si>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</si>
  <si>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</si>
  <si>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</si>
  <si>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</si>
  <si>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</si>
  <si>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</si>
  <si>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</si>
  <si>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</si>
  <si>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</si>
  <si>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</si>
  <si>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</si>
  <si>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</si>
  <si>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</si>
  <si>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</si>
  <si>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</si>
  <si>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</si>
  <si>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</si>
  <si>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</si>
  <si>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</si>
  <si>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</si>
  <si>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</si>
  <si>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</si>
  <si>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</si>
  <si>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</si>
  <si>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</si>
  <si>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</si>
  <si>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</si>
  <si>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</si>
  <si>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</si>
  <si>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</si>
  <si>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</si>
  <si>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</si>
  <si>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</si>
  <si>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</si>
  <si>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</si>
  <si>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</si>
  <si>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</si>
  <si>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</si>
  <si>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</si>
  <si>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</si>
  <si>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</si>
  <si>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</si>
  <si>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</si>
  <si>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</si>
  <si>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</si>
  <si>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</si>
  <si>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</si>
  <si>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</si>
  <si>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</si>
  <si>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</si>
  <si>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</si>
  <si>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</si>
  <si>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</si>
  <si>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</si>
  <si>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</si>
  <si>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</si>
  <si>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</si>
  <si>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</si>
  <si>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</si>
  <si>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</si>
  <si>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</si>
  <si>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</si>
  <si>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</si>
  <si>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</si>
  <si>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</si>
  <si>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</si>
  <si>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</si>
  <si>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</si>
  <si>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</si>
  <si>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</si>
  <si>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</si>
  <si>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</si>
  <si>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</si>
  <si>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</si>
  <si>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</si>
  <si>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</si>
  <si>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</si>
  <si>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</si>
  <si>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</si>
  <si>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</si>
  <si>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</si>
  <si>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</si>
  <si>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</si>
  <si>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</si>
  <si>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</si>
  <si>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</si>
  <si>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</si>
  <si>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</si>
  <si>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</si>
  <si>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</si>
  <si>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</si>
  <si>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</si>
  <si>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</si>
  <si>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</si>
  <si>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</si>
  <si>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</si>
  <si>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</si>
  <si>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</si>
  <si>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</si>
  <si>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</si>
  <si>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</si>
  <si>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</si>
  <si>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</si>
  <si>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</si>
  <si>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</si>
  <si>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</si>
  <si>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</si>
  <si>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</si>
  <si>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</si>
  <si>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</si>
  <si>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</si>
  <si>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</si>
  <si>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</si>
  <si>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</si>
  <si>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</si>
  <si>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</si>
  <si>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</si>
  <si>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</si>
  <si>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</si>
  <si>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</si>
  <si>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</si>
  <si>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</si>
  <si>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</si>
  <si>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</si>
  <si>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</si>
  <si>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</si>
  <si>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</si>
  <si>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</si>
  <si>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</si>
  <si>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</si>
  <si>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</si>
  <si>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</si>
  <si>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</si>
  <si>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</si>
  <si>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</si>
  <si>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</si>
  <si>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</si>
  <si>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</si>
  <si>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</si>
  <si>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</si>
  <si>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</si>
  <si>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</si>
  <si>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</si>
  <si>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</si>
  <si>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</si>
  <si>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</si>
  <si>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</si>
  <si>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</si>
  <si>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</si>
  <si>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</si>
  <si>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</si>
  <si>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</si>
  <si>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</si>
  <si>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</si>
  <si>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</si>
  <si>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</si>
  <si>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</si>
  <si>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</si>
  <si>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</si>
  <si>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</si>
  <si>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</si>
  <si>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</si>
  <si>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</si>
  <si>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</si>
  <si>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</si>
  <si>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</si>
  <si>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</si>
  <si>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</si>
  <si>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</si>
  <si>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</si>
  <si>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</si>
  <si>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</si>
  <si>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</si>
  <si>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</si>
  <si>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</si>
  <si>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</si>
  <si>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</si>
  <si>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</si>
  <si>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</si>
  <si>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</si>
  <si>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</si>
  <si>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</si>
  <si>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</si>
  <si>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</si>
  <si>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</si>
  <si>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</si>
  <si>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</si>
  <si>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</si>
  <si>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</si>
  <si>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</si>
  <si>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</si>
  <si>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</si>
  <si>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</si>
  <si>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</si>
  <si>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</si>
  <si>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</si>
  <si>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</si>
  <si>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</si>
  <si>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</si>
  <si>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</si>
  <si>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</si>
  <si>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</si>
  <si>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</si>
  <si>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</si>
  <si>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</si>
  <si>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</si>
  <si>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</si>
  <si>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</si>
  <si>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</si>
  <si>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</si>
  <si>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</si>
  <si>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</si>
  <si>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</si>
  <si>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</si>
  <si>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</si>
  <si>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</si>
  <si>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</si>
  <si>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</si>
  <si>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</si>
  <si>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</si>
  <si>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</si>
  <si>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</si>
  <si>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</si>
  <si>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</si>
  <si>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</si>
  <si>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</si>
  <si>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</si>
  <si>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</si>
  <si>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</si>
  <si>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</si>
  <si>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</si>
  <si>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</si>
  <si>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</si>
  <si>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</si>
  <si>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</si>
  <si>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</si>
  <si>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</si>
  <si>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</si>
  <si>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</si>
  <si>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</si>
  <si>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</si>
  <si>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</si>
  <si>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</si>
  <si>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</si>
  <si>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</si>
  <si>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</si>
  <si>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</si>
  <si>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</si>
  <si>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</si>
  <si>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</si>
  <si>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</si>
  <si>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</si>
  <si>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</si>
  <si>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</si>
  <si>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</si>
  <si>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</si>
  <si>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</si>
  <si>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</si>
  <si>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</si>
  <si>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</si>
  <si>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</si>
  <si>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</si>
  <si>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</si>
  <si>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</si>
  <si>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</si>
  <si>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</si>
  <si>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</si>
  <si>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</si>
  <si>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</si>
  <si>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</si>
  <si>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</si>
  <si>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</si>
  <si>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</si>
  <si>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Landscape Maintenance District</t>
  </si>
  <si>
    <t>Successor Housing Agency</t>
  </si>
  <si>
    <t>LIABILITIES, DEFERRED INFLOWS OF RESOURCES AND FUND BALANCES</t>
  </si>
  <si>
    <t>Liabilities:</t>
  </si>
  <si>
    <t>Deferred Inflows of Resources:</t>
  </si>
  <si>
    <t>Fund Balance:</t>
  </si>
  <si>
    <t>acfr:</t>
  </si>
  <si>
    <t>Total Liabilities, Deferred Inflows of Resources and Fund Balances</t>
  </si>
  <si>
    <t>American Rescue Plan Act</t>
  </si>
  <si>
    <t>Capital Improvement Program</t>
  </si>
  <si>
    <t>Other Governmental Funds</t>
  </si>
  <si>
    <t>Governmental Activities - Internal Service Fund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</si>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</sst>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5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5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1" xfId="0" applyFont="1" applyFill="1" applyBorder="1" applyAlignment="1">
      <alignment horizontal="right" wrapText="1"/>
    </xf>
    <xf numFmtId="0" fontId="22" fillId="15" borderId="6" xfId="0" applyFont="1" applyFill="1" applyBorder="1"/>
    <xf numFmtId="44" fontId="23" fillId="16" borderId="6" xfId="0" applyNumberFormat="1" applyFont="1" applyFill="1" applyBorder="1" applyAlignment="1" applyProtection="1">
      <alignment horizontal="right"/>
      <protection locked="0"/>
    </xf>
    <xf numFmtId="44" fontId="24" fillId="17" borderId="6" xfId="0" applyNumberFormat="1" applyFont="1" applyFill="1" applyBorder="1"/>
    <xf numFmtId="44" fontId="23" fillId="16" borderId="1" xfId="0" applyNumberFormat="1" applyFont="1" applyFill="1" applyBorder="1" applyProtection="1">
      <protection locked="0"/>
    </xf>
    <xf numFmtId="44" fontId="23" fillId="16" borderId="6" xfId="0" applyNumberFormat="1" applyFont="1" applyFill="1" applyBorder="1" applyProtection="1">
      <protection locked="0"/>
    </xf>
    <xf numFmtId="44" fontId="23" fillId="18" borderId="6" xfId="0" applyNumberFormat="1" applyFont="1" applyFill="1" applyBorder="1"/>
    <xf numFmtId="44" fontId="23" fillId="16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499984740745262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zoomScale="125" zoomScaleNormal="140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54" priority="18" stopIfTrue="1" operator="equal">
      <formula>0</formula>
    </cfRule>
    <cfRule type="cellIs" dxfId="53" priority="19" stopIfTrue="1" operator="equal">
      <formula>#REF!</formula>
    </cfRule>
    <cfRule type="cellIs" dxfId="52" priority="20" operator="notEqual">
      <formula>#REF!</formula>
    </cfRule>
  </conditionalFormatting>
  <conditionalFormatting sqref="D6:F101 C23 C37 C50 C65 C76:C77 C89 C101">
    <cfRule type="expression" dxfId="51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topLeftCell="A4" zoomScaleNormal="110" workbookViewId="0">
      <selection activeCell="D49" sqref="D4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RevenueUsedForSecurityOfPersonsAndPropertyServices,ExpensesForSecurityOfPersonsAndPropertyServices,NetExpenseRevenueForSecurityOfPersonsAndPropertyServices</v>
      </c>
      <c r="B25" s="18" t="s">
        <v>1454</v>
      </c>
      <c r="C25" s="19">
        <v>23</v>
      </c>
      <c r="D25" s="20"/>
      <c r="E25" s="20"/>
      <c r="F25" s="20"/>
      <c r="G25" s="65"/>
      <c r="H25" s="65">
        <f>IF(OR(H$6="", $B25=""),"",SUM(E25:F25)-C25)</f>
        <v>-23</v>
      </c>
      <c r="I25" s="17">
        <f>IF(OR(I$6="", B25=""),"",SUM(G25:H25))</f>
        <v>-23</v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>IF(OR(H$6="", $B26=""),"",SUM(E26:F26)-C26)</f>
        <v/>
      </c>
      <c r="I26" s="17" t="str">
        <f>IF(OR(I$6="", B26=""),"",SUM(G26:H26))</f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ref="H27:H36" si="3">IF(OR(H$6="", $B27=""),"",SUM(E27:F27)-C27)</f>
        <v/>
      </c>
      <c r="I27" s="17" t="str">
        <f t="shared" ref="I27:I36" si="4">IF(OR(I$6="", B27=""),"",SUM(G27:H27))</f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3"/>
        <v/>
      </c>
      <c r="I28" s="17" t="str">
        <f t="shared" si="4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3"/>
        <v/>
      </c>
      <c r="I29" s="17" t="str">
        <f t="shared" si="4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3"/>
        <v/>
      </c>
      <c r="I30" s="17" t="str">
        <f t="shared" si="4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3"/>
        <v/>
      </c>
      <c r="I31" s="17" t="str">
        <f t="shared" si="4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3"/>
        <v/>
      </c>
      <c r="I32" s="17" t="str">
        <f t="shared" si="4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3"/>
        <v/>
      </c>
      <c r="I33" s="17" t="str">
        <f t="shared" si="4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3"/>
        <v/>
      </c>
      <c r="I34" s="17" t="str">
        <f t="shared" si="4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3"/>
        <v/>
      </c>
      <c r="I35" s="17" t="str">
        <f t="shared" si="4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3"/>
        <v/>
      </c>
      <c r="I36" s="17" t="str">
        <f t="shared" si="4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23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-23</v>
      </c>
      <c r="I37" s="17">
        <f>IF(I$6="","",SUM(I25:I36))</f>
        <v>-23</v>
      </c>
      <c r="J37" s="17"/>
    </row>
    <row r="38" spans="1:10" ht="15">
      <c r="A38" s="8" t="s">
        <v>1743</v>
      </c>
      <c r="B38" s="10" t="s">
        <v>1123</v>
      </c>
      <c r="C38" s="23">
        <f>C23+C37</f>
        <v>23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-23</v>
      </c>
      <c r="I38" s="25">
        <f t="shared" si="9"/>
        <v>-23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50" priority="49" stopIfTrue="1">
      <formula>C$6=""</formula>
    </cfRule>
  </conditionalFormatting>
  <conditionalFormatting sqref="C64:J64">
    <cfRule type="expression" dxfId="49" priority="34" stopIfTrue="1">
      <formula>C$6=""</formula>
    </cfRule>
  </conditionalFormatting>
  <conditionalFormatting sqref="C71:J72">
    <cfRule type="expression" dxfId="48" priority="10" stopIfTrue="1">
      <formula>C$6=""</formula>
    </cfRule>
  </conditionalFormatting>
  <conditionalFormatting sqref="D6:F6 D52:F52">
    <cfRule type="expression" dxfId="47" priority="46" stopIfTrue="1">
      <formula>D$6=""</formula>
    </cfRule>
  </conditionalFormatting>
  <conditionalFormatting sqref="D39:G51">
    <cfRule type="expression" dxfId="46" priority="6" stopIfTrue="1">
      <formula>D$6=""</formula>
    </cfRule>
  </conditionalFormatting>
  <conditionalFormatting sqref="D65:J70">
    <cfRule type="expression" dxfId="45" priority="2" stopIfTrue="1">
      <formula>D$6=""</formula>
    </cfRule>
  </conditionalFormatting>
  <conditionalFormatting sqref="H39:H50">
    <cfRule type="expression" dxfId="44" priority="5" stopIfTrue="1">
      <formula>H$6=""</formula>
    </cfRule>
  </conditionalFormatting>
  <conditionalFormatting sqref="H38:I38">
    <cfRule type="expression" dxfId="43" priority="43" stopIfTrue="1">
      <formula>H$6=""</formula>
    </cfRule>
  </conditionalFormatting>
  <conditionalFormatting sqref="H5:J6 D7:I37 I39:I51">
    <cfRule type="expression" dxfId="42" priority="39" stopIfTrue="1">
      <formula>D$6=""</formula>
    </cfRule>
  </conditionalFormatting>
  <conditionalFormatting sqref="H52:J63">
    <cfRule type="expression" dxfId="41" priority="3" stopIfTrue="1">
      <formula>H$6=""</formula>
    </cfRule>
  </conditionalFormatting>
  <conditionalFormatting sqref="I74:I99">
    <cfRule type="expression" dxfId="40" priority="1" stopIfTrue="1">
      <formula>I$6=""</formula>
    </cfRule>
  </conditionalFormatting>
  <conditionalFormatting sqref="J7:J50">
    <cfRule type="expression" dxfId="39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I36"/>
  <sheetViews>
    <sheetView topLeftCell="B5" workbookViewId="0">
      <selection activeCell="D36" sqref="D36"/>
    </sheetView>
  </sheetViews>
  <sheetFormatPr baseColWidth="10" defaultRowHeight="13"/>
  <cols>
    <col min="1" max="1" width="23.83203125" customWidth="1"/>
    <col min="2" max="2" width="29.5" style="118" customWidth="1"/>
  </cols>
  <sheetData>
    <row r="1" spans="1:9" ht="17">
      <c r="A1" s="45" t="s">
        <v>1074</v>
      </c>
      <c r="B1" s="110" t="str">
        <f>_xlfn.CONCAT('Master Info'!C2, ", ", 'Master Info'!$C$3)</f>
        <v>City of Clayton, California</v>
      </c>
      <c r="C1" s="55"/>
      <c r="D1" s="49"/>
      <c r="E1" s="49"/>
    </row>
    <row r="2" spans="1:9" ht="17">
      <c r="A2" s="46" t="s">
        <v>1105</v>
      </c>
      <c r="B2" s="61" t="s">
        <v>1106</v>
      </c>
      <c r="C2" s="55"/>
      <c r="D2" s="49"/>
      <c r="E2" s="49"/>
    </row>
    <row r="3" spans="1:9" ht="17">
      <c r="A3" s="46" t="s">
        <v>1075</v>
      </c>
      <c r="B3" s="61" t="s">
        <v>1744</v>
      </c>
      <c r="C3" s="55"/>
      <c r="D3" s="49"/>
      <c r="E3" s="49"/>
    </row>
    <row r="4" spans="1:9" ht="17" thickBot="1">
      <c r="A4" s="48" t="s">
        <v>1076</v>
      </c>
      <c r="B4" s="111">
        <f>'Master Info'!C4</f>
        <v>44742</v>
      </c>
      <c r="C4" s="55"/>
      <c r="D4" s="49"/>
      <c r="E4" s="49"/>
    </row>
    <row r="5" spans="1:9" ht="16">
      <c r="A5" s="56"/>
      <c r="B5" s="87"/>
      <c r="C5" s="51"/>
      <c r="D5" s="51"/>
      <c r="E5" s="51"/>
    </row>
    <row r="6" spans="1:9" ht="48">
      <c r="A6" s="6" t="s">
        <v>1</v>
      </c>
      <c r="B6" s="112"/>
      <c r="C6" s="12" t="s">
        <v>1083</v>
      </c>
      <c r="D6" s="12" t="s">
        <v>1745</v>
      </c>
      <c r="E6" s="12" t="s">
        <v>1746</v>
      </c>
      <c r="F6" s="12" t="s">
        <v>1753</v>
      </c>
      <c r="G6" s="12" t="s">
        <v>1754</v>
      </c>
      <c r="H6" s="102" t="s">
        <v>1755</v>
      </c>
      <c r="I6" s="102" t="s">
        <v>3</v>
      </c>
    </row>
    <row r="7" spans="1:9" ht="16">
      <c r="A7" s="7"/>
      <c r="B7" s="113" t="s">
        <v>4</v>
      </c>
      <c r="C7" s="14"/>
      <c r="D7" s="14"/>
      <c r="E7" s="13"/>
      <c r="F7" s="13"/>
      <c r="G7" s="13"/>
      <c r="H7" s="103"/>
      <c r="I7" s="103"/>
    </row>
    <row r="8" spans="1:9" ht="15">
      <c r="A8" s="8" t="str">
        <f>IF(B8="", "Choose from drop-down --&gt;", _xlfn.XLOOKUP(B8,'Label Dropdowns'!$B$2:$B$522,'Label Dropdowns'!$C$2:$C$522))</f>
        <v>Choose from drop-down --&gt;</v>
      </c>
      <c r="B8" s="114"/>
      <c r="C8" s="19"/>
      <c r="D8" s="20"/>
      <c r="E8" s="20"/>
      <c r="F8" s="20"/>
      <c r="G8" s="20"/>
      <c r="H8" s="104"/>
      <c r="I8" s="104">
        <f t="shared" ref="I8:I13" si="0">SUM(C8:H8)</f>
        <v>0</v>
      </c>
    </row>
    <row r="9" spans="1:9" ht="15">
      <c r="A9" s="8" t="str">
        <f>IF(B9="", "Choose from drop-down --&gt;", _xlfn.XLOOKUP(B9,'Label Dropdowns'!$B$2:$B$522,'Label Dropdowns'!$C$2:$C$522))</f>
        <v>Choose from drop-down --&gt;</v>
      </c>
      <c r="B9" s="114"/>
      <c r="C9" s="19"/>
      <c r="D9" s="20"/>
      <c r="E9" s="20"/>
      <c r="F9" s="20"/>
      <c r="G9" s="20"/>
      <c r="H9" s="104"/>
      <c r="I9" s="104">
        <f t="shared" si="0"/>
        <v>0</v>
      </c>
    </row>
    <row r="10" spans="1:9" ht="15">
      <c r="A10" s="8" t="str">
        <f>IF(B10="", "Choose from drop-down --&gt;", _xlfn.XLOOKUP(B10,'Label Dropdowns'!$B$2:$B$522,'Label Dropdowns'!$C$2:$C$522))</f>
        <v>Choose from drop-down --&gt;</v>
      </c>
      <c r="B10" s="114"/>
      <c r="C10" s="19"/>
      <c r="D10" s="20"/>
      <c r="E10" s="20"/>
      <c r="F10" s="20"/>
      <c r="G10" s="20"/>
      <c r="H10" s="104"/>
      <c r="I10" s="104">
        <f t="shared" si="0"/>
        <v>0</v>
      </c>
    </row>
    <row r="11" spans="1:9" ht="15">
      <c r="A11" s="8" t="str">
        <f>IF(B11="", "Choose from drop-down --&gt;", _xlfn.XLOOKUP(B11,'Label Dropdowns'!$B$2:$B$522,'Label Dropdowns'!$C$2:$C$522))</f>
        <v>Choose from drop-down --&gt;</v>
      </c>
      <c r="B11" s="114"/>
      <c r="C11" s="19"/>
      <c r="D11" s="20"/>
      <c r="E11" s="20"/>
      <c r="F11" s="20"/>
      <c r="G11" s="20"/>
      <c r="H11" s="104"/>
      <c r="I11" s="104">
        <f t="shared" si="0"/>
        <v>0</v>
      </c>
    </row>
    <row r="12" spans="1:9" ht="15">
      <c r="A12" s="8" t="str">
        <f>IF(B12="", "Choose from drop-down --&gt;", _xlfn.XLOOKUP(B12,'Label Dropdowns'!$B$2:$B$522,'Label Dropdowns'!$C$2:$C$522))</f>
        <v>Choose from drop-down --&gt;</v>
      </c>
      <c r="B12" s="114"/>
      <c r="C12" s="19"/>
      <c r="D12" s="20"/>
      <c r="E12" s="20"/>
      <c r="F12" s="20"/>
      <c r="G12" s="20"/>
      <c r="H12" s="104"/>
      <c r="I12" s="104">
        <f t="shared" si="0"/>
        <v>0</v>
      </c>
    </row>
    <row r="13" spans="1:9" ht="15">
      <c r="A13" s="8" t="str">
        <f>IF(B13="", "Choose from drop-down --&gt;", _xlfn.XLOOKUP(B13,'Label Dropdowns'!$B$2:$B$522,'Label Dropdowns'!$C$2:$C$522))</f>
        <v>Choose from drop-down --&gt;</v>
      </c>
      <c r="B13" s="114"/>
      <c r="C13" s="19"/>
      <c r="D13" s="20"/>
      <c r="E13" s="20"/>
      <c r="F13" s="20"/>
      <c r="G13" s="20"/>
      <c r="H13" s="104"/>
      <c r="I13" s="104">
        <f t="shared" si="0"/>
        <v>0</v>
      </c>
    </row>
    <row r="14" spans="1:9" ht="15">
      <c r="A14" s="8" t="str">
        <f>IF(B14="", "Choose from drop-down --&gt;", _xlfn.XLOOKUP(B14,'Label Dropdowns'!$B$2:$B$522,'Label Dropdowns'!$C$2:$C$522))</f>
        <v>Choose from drop-down --&gt;</v>
      </c>
      <c r="B14" s="114"/>
      <c r="C14" s="19"/>
      <c r="D14" s="20"/>
      <c r="E14" s="20"/>
      <c r="F14" s="20"/>
      <c r="G14" s="20"/>
      <c r="H14" s="104"/>
      <c r="I14" s="104">
        <f t="shared" ref="I14:I15" si="1">SUM(C14:H14)</f>
        <v>0</v>
      </c>
    </row>
    <row r="15" spans="1:9" ht="15">
      <c r="A15" s="8" t="str">
        <f>IF(B15="", "Choose from drop-down --&gt;", _xlfn.XLOOKUP(B15,'Label Dropdowns'!$B$2:$B$522,'Label Dropdowns'!$C$2:$C$522))</f>
        <v>Choose from drop-down --&gt;</v>
      </c>
      <c r="B15" s="114"/>
      <c r="C15" s="19"/>
      <c r="D15" s="20"/>
      <c r="E15" s="20"/>
      <c r="F15" s="20"/>
      <c r="G15" s="20"/>
      <c r="H15" s="104"/>
      <c r="I15" s="104">
        <f t="shared" si="1"/>
        <v>0</v>
      </c>
    </row>
    <row r="16" spans="1:9" ht="15">
      <c r="A16" s="8" t="str">
        <f>IF(B16="", "Choose from drop-down --&gt;", _xlfn.XLOOKUP(B16,'Label Dropdowns'!$B$2:$B$522,'Label Dropdowns'!$C$2:$C$522))</f>
        <v>Choose from drop-down --&gt;</v>
      </c>
      <c r="B16" s="114"/>
      <c r="C16" s="19"/>
      <c r="D16" s="20"/>
      <c r="E16" s="20"/>
      <c r="F16" s="20"/>
      <c r="G16" s="20"/>
      <c r="H16" s="104"/>
      <c r="I16" s="104">
        <f>SUM(C16:H16)</f>
        <v>0</v>
      </c>
    </row>
    <row r="17" spans="1:9" ht="16">
      <c r="A17" s="9" t="s">
        <v>19</v>
      </c>
      <c r="B17" s="115" t="s">
        <v>20</v>
      </c>
      <c r="C17" s="23">
        <f>SUM(C8:C16)</f>
        <v>0</v>
      </c>
      <c r="D17" s="23">
        <f>SUM(D8:D16)</f>
        <v>0</v>
      </c>
      <c r="E17" s="23">
        <f t="shared" ref="E17:H17" si="2">SUM(E8:E16)</f>
        <v>0</v>
      </c>
      <c r="F17" s="23">
        <f t="shared" si="2"/>
        <v>0</v>
      </c>
      <c r="G17" s="23">
        <f t="shared" si="2"/>
        <v>0</v>
      </c>
      <c r="H17" s="23">
        <f t="shared" si="2"/>
        <v>0</v>
      </c>
      <c r="I17" s="105">
        <f>SUM(C17:H17)</f>
        <v>0</v>
      </c>
    </row>
    <row r="18" spans="1:9" ht="32">
      <c r="B18" s="113" t="s">
        <v>1747</v>
      </c>
      <c r="C18" s="14"/>
      <c r="D18" s="14"/>
      <c r="E18" s="13"/>
      <c r="F18" s="13"/>
      <c r="G18" s="13"/>
      <c r="H18" s="103"/>
      <c r="I18" s="103"/>
    </row>
    <row r="19" spans="1:9" ht="16">
      <c r="B19" s="116" t="s">
        <v>1748</v>
      </c>
      <c r="H19" s="2"/>
      <c r="I19" s="2"/>
    </row>
    <row r="20" spans="1:9" ht="15">
      <c r="A20" s="8" t="str">
        <f>IF(B20="", "Choose from drop-down --&gt;", _xlfn.XLOOKUP(B20,'Label Dropdowns'!$B$2:$B$522,'Label Dropdowns'!$C$2:$C$522))</f>
        <v>Choose from drop-down --&gt;</v>
      </c>
      <c r="B20" s="114"/>
      <c r="C20" s="19"/>
      <c r="D20" s="19"/>
      <c r="E20" s="19"/>
      <c r="F20" s="19"/>
      <c r="G20" s="19"/>
      <c r="H20" s="106"/>
      <c r="I20" s="106">
        <f>SUM(C20:H20)</f>
        <v>0</v>
      </c>
    </row>
    <row r="21" spans="1:9" ht="15">
      <c r="A21" s="8" t="str">
        <f>IF(B21="", "Choose from drop-down --&gt;", _xlfn.XLOOKUP(B21,'Label Dropdowns'!$B$2:$B$522,'Label Dropdowns'!$C$2:$C$522))</f>
        <v>Choose from drop-down --&gt;</v>
      </c>
      <c r="B21" s="114"/>
      <c r="C21" s="20"/>
      <c r="D21" s="19"/>
      <c r="E21" s="19"/>
      <c r="F21" s="19"/>
      <c r="G21" s="19"/>
      <c r="H21" s="107"/>
      <c r="I21" s="106">
        <f t="shared" ref="I21:I24" si="3">SUM(C21:H21)</f>
        <v>0</v>
      </c>
    </row>
    <row r="22" spans="1:9" ht="15">
      <c r="A22" s="8" t="str">
        <f>IF(B22="", "Choose from drop-down --&gt;", _xlfn.XLOOKUP(B22,'Label Dropdowns'!$B$2:$B$522,'Label Dropdowns'!$C$2:$C$522))</f>
        <v>Choose from drop-down --&gt;</v>
      </c>
      <c r="B22" s="114"/>
      <c r="C22" s="19"/>
      <c r="D22" s="20"/>
      <c r="E22" s="20"/>
      <c r="F22" s="20"/>
      <c r="G22" s="20"/>
      <c r="H22" s="104"/>
      <c r="I22" s="106">
        <f t="shared" si="3"/>
        <v>0</v>
      </c>
    </row>
    <row r="23" spans="1:9" ht="15">
      <c r="A23" s="8" t="str">
        <f>IF(B23="", "Choose from drop-down --&gt;", _xlfn.XLOOKUP(B23,'Label Dropdowns'!$B$2:$B$522,'Label Dropdowns'!$C$2:$C$522))</f>
        <v>Choose from drop-down --&gt;</v>
      </c>
      <c r="B23" s="114"/>
      <c r="C23" s="19"/>
      <c r="D23" s="20"/>
      <c r="E23" s="20"/>
      <c r="F23" s="20"/>
      <c r="G23" s="20"/>
      <c r="H23" s="104"/>
      <c r="I23" s="106">
        <f t="shared" si="3"/>
        <v>0</v>
      </c>
    </row>
    <row r="24" spans="1:9" ht="15">
      <c r="A24" s="8" t="str">
        <f>IF(B24="", "Choose from drop-down --&gt;", _xlfn.XLOOKUP(B24,'Label Dropdowns'!$B$2:$B$522,'Label Dropdowns'!$C$2:$C$522))</f>
        <v>Choose from drop-down --&gt;</v>
      </c>
      <c r="B24" s="114"/>
      <c r="C24" s="19"/>
      <c r="D24" s="20"/>
      <c r="E24" s="20"/>
      <c r="F24" s="20"/>
      <c r="G24" s="20"/>
      <c r="H24" s="104"/>
      <c r="I24" s="106">
        <f t="shared" si="3"/>
        <v>0</v>
      </c>
    </row>
    <row r="25" spans="1:9" ht="16">
      <c r="A25" s="8" t="s">
        <v>40</v>
      </c>
      <c r="B25" s="117" t="s">
        <v>41</v>
      </c>
      <c r="C25" s="101">
        <f>SUM(C20:C24)</f>
        <v>0</v>
      </c>
      <c r="D25" s="101">
        <f t="shared" ref="D25:H25" si="4">SUM(D20:D24)</f>
        <v>0</v>
      </c>
      <c r="E25" s="101">
        <f t="shared" si="4"/>
        <v>0</v>
      </c>
      <c r="F25" s="101">
        <f t="shared" si="4"/>
        <v>0</v>
      </c>
      <c r="G25" s="101">
        <f t="shared" si="4"/>
        <v>0</v>
      </c>
      <c r="H25" s="101">
        <f t="shared" si="4"/>
        <v>0</v>
      </c>
      <c r="I25" s="108">
        <f>SUM(C25:H25)</f>
        <v>0</v>
      </c>
    </row>
    <row r="26" spans="1:9" ht="16">
      <c r="B26" s="116" t="s">
        <v>1749</v>
      </c>
      <c r="H26" s="2"/>
      <c r="I26" s="2"/>
    </row>
    <row r="27" spans="1:9" ht="15">
      <c r="A27" s="8" t="str">
        <f>IF(B27="", "Choose from drop-down --&gt;", _xlfn.XLOOKUP(B27,'Label Dropdowns'!$B$2:$B$522,'Label Dropdowns'!$C$2:$C$522))</f>
        <v>Choose from drop-down --&gt;</v>
      </c>
      <c r="B27" s="114"/>
      <c r="C27" s="19"/>
      <c r="D27" s="20"/>
      <c r="E27" s="20"/>
      <c r="F27" s="20"/>
      <c r="G27" s="20"/>
      <c r="H27" s="109"/>
      <c r="I27" s="109"/>
    </row>
    <row r="28" spans="1:9" ht="16">
      <c r="A28" s="8" t="s">
        <v>1751</v>
      </c>
      <c r="B28" s="117" t="s">
        <v>46</v>
      </c>
      <c r="C28" s="17">
        <f>SUM(C27)</f>
        <v>0</v>
      </c>
      <c r="D28" s="17">
        <f>SUM(D27)</f>
        <v>0</v>
      </c>
      <c r="E28" s="17">
        <f t="shared" ref="E28:H28" si="5">SUM(E27)</f>
        <v>0</v>
      </c>
      <c r="F28" s="17">
        <f t="shared" si="5"/>
        <v>0</v>
      </c>
      <c r="G28" s="17">
        <f t="shared" si="5"/>
        <v>0</v>
      </c>
      <c r="H28" s="17">
        <f t="shared" si="5"/>
        <v>0</v>
      </c>
      <c r="I28" s="17">
        <f>SUM(I27)</f>
        <v>0</v>
      </c>
    </row>
    <row r="29" spans="1:9" ht="16">
      <c r="B29" s="116" t="s">
        <v>1750</v>
      </c>
      <c r="H29" s="2"/>
      <c r="I29" s="2"/>
    </row>
    <row r="30" spans="1:9" ht="15">
      <c r="A30" s="8" t="str">
        <f>IF(B30="", "Choose from drop-down --&gt;", _xlfn.XLOOKUP(B30,'Label Dropdowns'!$B$2:$B$522,'Label Dropdowns'!$C$2:$C$522))</f>
        <v>Choose from drop-down --&gt;</v>
      </c>
      <c r="B30" s="114"/>
      <c r="C30" s="19"/>
      <c r="D30" s="19"/>
      <c r="E30" s="19"/>
      <c r="F30" s="19"/>
      <c r="G30" s="19"/>
      <c r="H30" s="106"/>
      <c r="I30" s="106">
        <f t="shared" ref="I30:I35" si="6">SUM(C30:H30)</f>
        <v>0</v>
      </c>
    </row>
    <row r="31" spans="1:9" ht="15">
      <c r="A31" s="8" t="str">
        <f>IF(B31="", "Choose from drop-down --&gt;", _xlfn.XLOOKUP(B31,'Label Dropdowns'!$B$2:$B$522,'Label Dropdowns'!$C$2:$C$522))</f>
        <v>Choose from drop-down --&gt;</v>
      </c>
      <c r="B31" s="114"/>
      <c r="C31" s="20"/>
      <c r="D31" s="19"/>
      <c r="E31" s="19"/>
      <c r="F31" s="19"/>
      <c r="G31" s="19"/>
      <c r="H31" s="107"/>
      <c r="I31" s="107">
        <f t="shared" si="6"/>
        <v>0</v>
      </c>
    </row>
    <row r="32" spans="1:9" ht="15">
      <c r="A32" s="8" t="str">
        <f>IF(B32="", "Choose from drop-down --&gt;", _xlfn.XLOOKUP(B32,'Label Dropdowns'!$B$2:$B$522,'Label Dropdowns'!$C$2:$C$522))</f>
        <v>Choose from drop-down --&gt;</v>
      </c>
      <c r="B32" s="114"/>
      <c r="C32" s="19"/>
      <c r="D32" s="20"/>
      <c r="E32" s="20"/>
      <c r="F32" s="20"/>
      <c r="G32" s="20"/>
      <c r="H32" s="104"/>
      <c r="I32" s="104">
        <f t="shared" si="6"/>
        <v>0</v>
      </c>
    </row>
    <row r="33" spans="1:9" ht="15">
      <c r="A33" s="8" t="str">
        <f>IF(B33="", "Choose from drop-down --&gt;", _xlfn.XLOOKUP(B33,'Label Dropdowns'!$B$2:$B$522,'Label Dropdowns'!$C$2:$C$522))</f>
        <v>Choose from drop-down --&gt;</v>
      </c>
      <c r="B33" s="114"/>
      <c r="C33" s="19"/>
      <c r="D33" s="20"/>
      <c r="E33" s="20"/>
      <c r="F33" s="20"/>
      <c r="G33" s="20"/>
      <c r="H33" s="104"/>
      <c r="I33" s="104">
        <f t="shared" si="6"/>
        <v>0</v>
      </c>
    </row>
    <row r="34" spans="1:9" ht="15">
      <c r="A34" s="8" t="str">
        <f>IF(B34="", "Choose from drop-down --&gt;", _xlfn.XLOOKUP(B34,'Label Dropdowns'!$B$2:$B$522,'Label Dropdowns'!$C$2:$C$522))</f>
        <v>Choose from drop-down --&gt;</v>
      </c>
      <c r="B34" s="114"/>
      <c r="C34" s="19"/>
      <c r="D34" s="20"/>
      <c r="E34" s="20"/>
      <c r="F34" s="20"/>
      <c r="G34" s="20"/>
      <c r="H34" s="104"/>
      <c r="I34" s="104">
        <f t="shared" si="6"/>
        <v>0</v>
      </c>
    </row>
    <row r="35" spans="1:9" ht="16">
      <c r="A35" s="8" t="s">
        <v>1751</v>
      </c>
      <c r="B35" s="117" t="s">
        <v>46</v>
      </c>
      <c r="C35" s="17">
        <f t="shared" ref="C35:H35" si="7">SUM(C30:C34)</f>
        <v>0</v>
      </c>
      <c r="D35" s="17">
        <f t="shared" si="7"/>
        <v>0</v>
      </c>
      <c r="E35" s="17">
        <f t="shared" si="7"/>
        <v>0</v>
      </c>
      <c r="F35" s="17">
        <f t="shared" si="7"/>
        <v>0</v>
      </c>
      <c r="G35" s="17">
        <f t="shared" si="7"/>
        <v>0</v>
      </c>
      <c r="H35" s="108">
        <f t="shared" si="7"/>
        <v>0</v>
      </c>
      <c r="I35" s="108">
        <f t="shared" si="6"/>
        <v>0</v>
      </c>
    </row>
    <row r="36" spans="1:9" ht="32">
      <c r="A36" s="9" t="s">
        <v>1751</v>
      </c>
      <c r="B36" s="115" t="s">
        <v>1752</v>
      </c>
      <c r="C36" s="23"/>
      <c r="D36" s="23"/>
      <c r="E36" s="23"/>
      <c r="F36" s="23"/>
      <c r="G36" s="23"/>
      <c r="H36" s="105"/>
      <c r="I36" s="105"/>
    </row>
  </sheetData>
  <conditionalFormatting sqref="C35:G35">
    <cfRule type="expression" dxfId="38" priority="10" stopIfTrue="1">
      <formula>C$6=""</formula>
    </cfRule>
  </conditionalFormatting>
  <conditionalFormatting sqref="C25:H25">
    <cfRule type="expression" dxfId="37" priority="16" stopIfTrue="1">
      <formula>C$6=""</formula>
    </cfRule>
  </conditionalFormatting>
  <conditionalFormatting sqref="C28:I28">
    <cfRule type="expression" dxfId="36" priority="11" stopIfTrue="1">
      <formula>C$6=""</formula>
    </cfRule>
  </conditionalFormatting>
  <conditionalFormatting sqref="D36">
    <cfRule type="expression" dxfId="35" priority="9" stopIfTrue="1">
      <formula>D$6=""</formula>
    </cfRule>
  </conditionalFormatting>
  <conditionalFormatting sqref="D6:G16">
    <cfRule type="expression" dxfId="34" priority="3" stopIfTrue="1">
      <formula>D$6=""</formula>
    </cfRule>
  </conditionalFormatting>
  <conditionalFormatting sqref="D18:G18">
    <cfRule type="expression" dxfId="33" priority="20" stopIfTrue="1">
      <formula>D$6=""</formula>
    </cfRule>
  </conditionalFormatting>
  <conditionalFormatting sqref="D20:G24">
    <cfRule type="expression" dxfId="32" priority="2" stopIfTrue="1">
      <formula>D$6=""</formula>
    </cfRule>
  </conditionalFormatting>
  <conditionalFormatting sqref="D27:G27">
    <cfRule type="expression" dxfId="31" priority="14" stopIfTrue="1">
      <formula>D$6=""</formula>
    </cfRule>
  </conditionalFormatting>
  <conditionalFormatting sqref="D30:G34">
    <cfRule type="expression" dxfId="30" priority="1" stopIfTrue="1">
      <formula>D$6=""</formula>
    </cfRule>
  </conditionalFormatting>
  <dataValidations count="2">
    <dataValidation type="list" allowBlank="1" showInputMessage="1" showErrorMessage="1" sqref="B8:B16 B27" xr:uid="{C05164A8-FCB4-D447-A641-AF82C1FC0132}">
      <formula1>current_assets</formula1>
    </dataValidation>
    <dataValidation type="list" allowBlank="1" showInputMessage="1" showErrorMessage="1" sqref="B20:B24 B30:B34" xr:uid="{E7758463-A14F-B541-9130-AEC634E9AF3C}">
      <formula1>current_liabilities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" zoomScale="94" zoomScaleNormal="94" workbookViewId="0">
      <selection activeCell="B9" sqref="B9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J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 t="shared" si="1"/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29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60E7-C507-2A4A-AE8A-D4E05E209746}">
  <sheetPr>
    <tabColor theme="4"/>
  </sheetPr>
  <dimension ref="A1:J78"/>
  <sheetViews>
    <sheetView tabSelected="1" topLeftCell="A4" zoomScale="75" zoomScaleNormal="125" workbookViewId="0">
      <selection activeCell="O42" sqref="O42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10" width="18.66406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55"/>
      <c r="E1" s="55"/>
      <c r="F1" s="55"/>
      <c r="G1" s="55"/>
      <c r="H1" s="55"/>
      <c r="I1" s="55"/>
      <c r="J1" s="49"/>
    </row>
    <row r="2" spans="1:10" ht="16">
      <c r="A2" s="46" t="s">
        <v>1105</v>
      </c>
      <c r="B2" s="47" t="s">
        <v>1106</v>
      </c>
      <c r="C2" s="55"/>
      <c r="D2" s="55"/>
      <c r="E2" s="55"/>
      <c r="F2" s="55"/>
      <c r="G2" s="55"/>
      <c r="H2" s="55"/>
      <c r="I2" s="55"/>
      <c r="J2" s="49"/>
    </row>
    <row r="3" spans="1:10" ht="16">
      <c r="A3" s="46" t="s">
        <v>1075</v>
      </c>
      <c r="B3" s="47" t="s">
        <v>0</v>
      </c>
      <c r="C3" s="55"/>
      <c r="D3" s="55"/>
      <c r="E3" s="55"/>
      <c r="F3" s="55"/>
      <c r="G3" s="55"/>
      <c r="H3" s="55"/>
      <c r="I3" s="55"/>
      <c r="J3" s="49"/>
    </row>
    <row r="4" spans="1:10" ht="17" thickBot="1">
      <c r="A4" s="48" t="s">
        <v>1076</v>
      </c>
      <c r="B4" s="60">
        <f>'Master Info'!C4</f>
        <v>44742</v>
      </c>
      <c r="C4" s="55"/>
      <c r="D4" s="55"/>
      <c r="E4" s="55"/>
      <c r="F4" s="55"/>
      <c r="G4" s="55"/>
      <c r="H4" s="55"/>
      <c r="I4" s="55"/>
      <c r="J4" s="49"/>
    </row>
    <row r="5" spans="1:10" s="52" customFormat="1" ht="16">
      <c r="A5" s="56"/>
      <c r="B5" s="57"/>
      <c r="C5" s="51"/>
      <c r="D5" s="51"/>
      <c r="E5" s="51"/>
      <c r="F5" s="51"/>
      <c r="G5" s="51"/>
      <c r="H5" s="51"/>
      <c r="I5" s="51"/>
      <c r="J5" s="51"/>
    </row>
    <row r="6" spans="1:10" ht="48">
      <c r="A6" s="6" t="s">
        <v>1</v>
      </c>
      <c r="B6" s="11"/>
      <c r="C6" s="12" t="s">
        <v>1756</v>
      </c>
      <c r="D6" s="122" t="str">
        <f>IF(AND('Master Info'!C5="N",'Master Info'!C6="N"), "",  IF('Master Info'!C5="N", "Component Units", "Business-Type Activities - Enterprise Funds"))</f>
        <v>Business-Type Activities - Enterprise Funds</v>
      </c>
      <c r="E6" s="123"/>
      <c r="F6" s="123"/>
      <c r="G6" s="123"/>
      <c r="H6" s="123"/>
      <c r="I6" s="123"/>
      <c r="J6" s="124"/>
    </row>
    <row r="7" spans="1:10" ht="15">
      <c r="A7" s="7"/>
      <c r="B7" s="13" t="s">
        <v>4</v>
      </c>
      <c r="C7" s="14"/>
      <c r="D7" s="14"/>
      <c r="E7" s="14"/>
      <c r="F7" s="14"/>
      <c r="G7" s="14"/>
      <c r="H7" s="14"/>
      <c r="I7" s="14"/>
      <c r="J7" s="14"/>
    </row>
    <row r="8" spans="1:10" ht="15">
      <c r="A8" s="7"/>
      <c r="B8" s="15" t="s">
        <v>5</v>
      </c>
      <c r="C8" s="16"/>
      <c r="D8" s="16"/>
      <c r="E8" s="16"/>
      <c r="F8" s="16"/>
      <c r="G8" s="16"/>
      <c r="H8" s="16"/>
      <c r="I8" s="16"/>
      <c r="J8" s="16" t="s">
        <v>1757</v>
      </c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19"/>
      <c r="E9" s="19"/>
      <c r="F9" s="19"/>
      <c r="G9" s="19"/>
      <c r="H9" s="19"/>
      <c r="I9" s="19"/>
      <c r="J9" s="20"/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19"/>
      <c r="E10" s="19"/>
      <c r="F10" s="19"/>
      <c r="G10" s="19"/>
      <c r="H10" s="19"/>
      <c r="I10" s="19"/>
      <c r="J10" s="20"/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19"/>
      <c r="E11" s="19"/>
      <c r="F11" s="19"/>
      <c r="G11" s="19"/>
      <c r="H11" s="19"/>
      <c r="I11" s="19"/>
      <c r="J11" s="20"/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19"/>
      <c r="E12" s="19"/>
      <c r="F12" s="19"/>
      <c r="G12" s="19"/>
      <c r="H12" s="19"/>
      <c r="I12" s="19"/>
      <c r="J12" s="20"/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19"/>
      <c r="E13" s="19"/>
      <c r="F13" s="19"/>
      <c r="G13" s="19"/>
      <c r="H13" s="19"/>
      <c r="I13" s="19"/>
      <c r="J13" s="20"/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19"/>
      <c r="E14" s="19"/>
      <c r="F14" s="19"/>
      <c r="G14" s="19"/>
      <c r="H14" s="19"/>
      <c r="I14" s="19"/>
      <c r="J14" s="20"/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19"/>
      <c r="E15" s="19"/>
      <c r="F15" s="19"/>
      <c r="G15" s="19"/>
      <c r="H15" s="19"/>
      <c r="I15" s="19"/>
      <c r="J15" s="20"/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19"/>
      <c r="E17" s="19"/>
      <c r="F17" s="19"/>
      <c r="G17" s="19"/>
      <c r="H17" s="19"/>
      <c r="I17" s="19"/>
      <c r="J17" s="20"/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19"/>
      <c r="E18" s="19"/>
      <c r="F18" s="19"/>
      <c r="G18" s="19"/>
      <c r="H18" s="19"/>
      <c r="I18" s="19"/>
      <c r="J18" s="20"/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19"/>
      <c r="E19" s="19"/>
      <c r="F19" s="19"/>
      <c r="G19" s="19"/>
      <c r="H19" s="19"/>
      <c r="I19" s="19"/>
      <c r="J19" s="20"/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19"/>
      <c r="E20" s="19"/>
      <c r="F20" s="19"/>
      <c r="G20" s="19"/>
      <c r="H20" s="19"/>
      <c r="I20" s="19"/>
      <c r="J20" s="20"/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19"/>
      <c r="E21" s="19"/>
      <c r="F21" s="19"/>
      <c r="G21" s="19"/>
      <c r="H21" s="19"/>
      <c r="I21" s="19"/>
      <c r="J21" s="20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19"/>
      <c r="E22" s="19"/>
      <c r="F22" s="19"/>
      <c r="G22" s="19"/>
      <c r="H22" s="19"/>
      <c r="I22" s="19"/>
      <c r="J22" s="20"/>
    </row>
    <row r="23" spans="1:10" ht="15">
      <c r="A23" s="8" t="s">
        <v>10</v>
      </c>
      <c r="B23" s="8" t="s">
        <v>11</v>
      </c>
      <c r="C23" s="17">
        <f>IF(C6="","",SUM(C9:C22))</f>
        <v>0</v>
      </c>
      <c r="D23" s="17"/>
      <c r="E23" s="17"/>
      <c r="F23" s="17"/>
      <c r="G23" s="17"/>
      <c r="H23" s="17"/>
      <c r="I23" s="17"/>
      <c r="J23" s="17">
        <f>IF(D6="","",SUM(J9:J22))</f>
        <v>0</v>
      </c>
    </row>
    <row r="24" spans="1:10" ht="15">
      <c r="A24" s="7"/>
      <c r="B24" s="15" t="s">
        <v>12</v>
      </c>
      <c r="C24" s="15"/>
      <c r="D24" s="15"/>
      <c r="E24" s="15"/>
      <c r="F24" s="15"/>
      <c r="G24" s="15"/>
      <c r="H24" s="15"/>
      <c r="I24" s="15"/>
      <c r="J24" s="15"/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19"/>
      <c r="E25" s="19"/>
      <c r="F25" s="19"/>
      <c r="G25" s="19"/>
      <c r="H25" s="19"/>
      <c r="I25" s="19"/>
      <c r="J25" s="20"/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19"/>
      <c r="E26" s="19"/>
      <c r="F26" s="19"/>
      <c r="G26" s="19"/>
      <c r="H26" s="19"/>
      <c r="I26" s="19"/>
      <c r="J26" s="20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19"/>
      <c r="E28" s="19"/>
      <c r="F28" s="19"/>
      <c r="G28" s="19"/>
      <c r="H28" s="19"/>
      <c r="I28" s="19"/>
      <c r="J28" s="20"/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9"/>
      <c r="F30" s="19"/>
      <c r="G30" s="19"/>
      <c r="H30" s="19"/>
      <c r="I30" s="19"/>
      <c r="J30" s="19"/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9"/>
      <c r="F31" s="19"/>
      <c r="G31" s="19"/>
      <c r="H31" s="19"/>
      <c r="I31" s="19"/>
      <c r="J31" s="19"/>
    </row>
    <row r="32" spans="1:10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9"/>
      <c r="F32" s="19"/>
      <c r="G32" s="19"/>
      <c r="H32" s="19"/>
      <c r="I32" s="19"/>
      <c r="J32" s="19"/>
    </row>
    <row r="33" spans="1:10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9"/>
      <c r="F33" s="19"/>
      <c r="G33" s="19"/>
      <c r="H33" s="19"/>
      <c r="I33" s="19"/>
      <c r="J33" s="19"/>
    </row>
    <row r="34" spans="1:10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9"/>
      <c r="F34" s="19"/>
      <c r="G34" s="19"/>
      <c r="H34" s="19"/>
      <c r="I34" s="19"/>
      <c r="J34" s="19"/>
    </row>
    <row r="35" spans="1:10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9"/>
      <c r="F35" s="19"/>
      <c r="G35" s="19"/>
      <c r="H35" s="19"/>
      <c r="I35" s="19"/>
      <c r="J35" s="19"/>
    </row>
    <row r="36" spans="1:10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9"/>
      <c r="F36" s="19"/>
      <c r="G36" s="19"/>
      <c r="H36" s="19"/>
      <c r="I36" s="19"/>
      <c r="J36" s="19"/>
    </row>
    <row r="37" spans="1:10" s="52" customFormat="1" ht="15">
      <c r="A37" s="8" t="s">
        <v>17</v>
      </c>
      <c r="B37" s="8" t="s">
        <v>18</v>
      </c>
      <c r="C37" s="17">
        <f>IF(C6="","",SUM(C25:C36))</f>
        <v>0</v>
      </c>
      <c r="D37" s="17"/>
      <c r="E37" s="17"/>
      <c r="F37" s="17"/>
      <c r="G37" s="17"/>
      <c r="H37" s="17"/>
      <c r="I37" s="17"/>
      <c r="J37" s="17">
        <f>IF(D6="","",SUM(J25:J36))</f>
        <v>0</v>
      </c>
    </row>
    <row r="38" spans="1:10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/>
      <c r="E38" s="23"/>
      <c r="F38" s="23"/>
      <c r="G38" s="23"/>
      <c r="H38" s="23"/>
      <c r="I38" s="23"/>
      <c r="J38" s="23">
        <f>IF(D6="", "", IF(D$6="", "",SUM(_xlfn.XLOOKUP("Total Current Assets",$B:$B,J:J),(_xlfn.XLOOKUP("Total Noncurrent Assets",$B:$B,J:J)))))</f>
        <v>0</v>
      </c>
    </row>
    <row r="39" spans="1:10" ht="15">
      <c r="A39" s="7"/>
      <c r="B39" s="7"/>
      <c r="C39" s="24"/>
      <c r="D39" s="24"/>
      <c r="E39" s="24"/>
      <c r="F39" s="24"/>
      <c r="G39" s="24"/>
      <c r="H39" s="24"/>
      <c r="I39" s="24"/>
      <c r="J39" s="24"/>
    </row>
    <row r="40" spans="1:10" ht="15">
      <c r="A40" s="7"/>
      <c r="B40" s="13" t="s">
        <v>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7"/>
      <c r="B41" s="15" t="s">
        <v>1078</v>
      </c>
      <c r="C41" s="16"/>
      <c r="D41" s="16"/>
      <c r="E41" s="16"/>
      <c r="F41" s="16"/>
      <c r="G41" s="16"/>
      <c r="H41" s="16"/>
      <c r="I41" s="16"/>
      <c r="J41" s="16"/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19"/>
      <c r="E42" s="19"/>
      <c r="F42" s="19"/>
      <c r="G42" s="19"/>
      <c r="H42" s="19"/>
      <c r="I42" s="19"/>
      <c r="J42" s="19"/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20"/>
      <c r="D43" s="20"/>
      <c r="E43" s="20"/>
      <c r="F43" s="20"/>
      <c r="G43" s="20"/>
      <c r="H43" s="20"/>
      <c r="I43" s="20"/>
      <c r="J43" s="19"/>
    </row>
    <row r="44" spans="1:10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19"/>
      <c r="E45" s="19"/>
      <c r="F45" s="19"/>
      <c r="G45" s="19"/>
      <c r="H45" s="19"/>
      <c r="I45" s="19"/>
      <c r="J45" s="20"/>
    </row>
    <row r="46" spans="1:10" ht="16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19"/>
      <c r="E46" s="19"/>
      <c r="F46" s="19"/>
      <c r="G46" s="19"/>
      <c r="H46" s="19"/>
      <c r="I46" s="19"/>
      <c r="J46" s="20"/>
    </row>
    <row r="47" spans="1:10" ht="16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6" hidden="1" customHeight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19"/>
      <c r="E48" s="19"/>
      <c r="F48" s="19"/>
      <c r="G48" s="19"/>
      <c r="H48" s="19"/>
      <c r="I48" s="19"/>
      <c r="J48" s="20"/>
    </row>
    <row r="49" spans="1:10" ht="16" hidden="1" customHeight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19"/>
      <c r="E49" s="19"/>
      <c r="F49" s="19"/>
      <c r="G49" s="19"/>
      <c r="H49" s="19"/>
      <c r="I49" s="19"/>
      <c r="J49" s="20"/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19"/>
      <c r="E50" s="19"/>
      <c r="F50" s="19"/>
      <c r="G50" s="19"/>
      <c r="H50" s="19"/>
      <c r="I50" s="19"/>
      <c r="J50" s="20"/>
    </row>
    <row r="51" spans="1:10" ht="15" hidden="1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19"/>
      <c r="E51" s="19"/>
      <c r="F51" s="19"/>
      <c r="G51" s="19"/>
      <c r="H51" s="19"/>
      <c r="I51" s="19"/>
      <c r="J51" s="20"/>
    </row>
    <row r="52" spans="1:10" ht="15" hidden="1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19"/>
      <c r="E52" s="19"/>
      <c r="F52" s="19"/>
      <c r="G52" s="19"/>
      <c r="H52" s="19"/>
      <c r="I52" s="19"/>
      <c r="J52" s="20"/>
    </row>
    <row r="53" spans="1:10" ht="15">
      <c r="A53" s="8" t="s">
        <v>33</v>
      </c>
      <c r="B53" s="8" t="s">
        <v>34</v>
      </c>
      <c r="C53" s="17">
        <f>IF(C6="","",SUM(C42:C52))</f>
        <v>0</v>
      </c>
      <c r="D53" s="17"/>
      <c r="E53" s="17"/>
      <c r="F53" s="17"/>
      <c r="G53" s="17"/>
      <c r="H53" s="17"/>
      <c r="I53" s="17"/>
      <c r="J53" s="17">
        <f>IF(D6="","",SUM(J42:J52))</f>
        <v>0</v>
      </c>
    </row>
    <row r="54" spans="1:10" ht="15">
      <c r="A54" s="7"/>
      <c r="B54" s="15" t="s">
        <v>1079</v>
      </c>
      <c r="C54" s="15"/>
      <c r="D54" s="15"/>
      <c r="E54" s="15"/>
      <c r="F54" s="15"/>
      <c r="G54" s="15"/>
      <c r="H54" s="15"/>
      <c r="I54" s="15"/>
      <c r="J54" s="15"/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9"/>
      <c r="F55" s="19"/>
      <c r="G55" s="19"/>
      <c r="H55" s="19"/>
      <c r="I55" s="19"/>
      <c r="J55" s="20"/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19"/>
      <c r="E57" s="19"/>
      <c r="F57" s="19"/>
      <c r="G57" s="19"/>
      <c r="H57" s="19"/>
      <c r="I57" s="19"/>
      <c r="J57" s="20"/>
    </row>
    <row r="58" spans="1:10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19"/>
      <c r="E58" s="19"/>
      <c r="F58" s="19"/>
      <c r="G58" s="19"/>
      <c r="H58" s="19"/>
      <c r="I58" s="19"/>
      <c r="J58" s="20"/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19"/>
      <c r="E59" s="19"/>
      <c r="F59" s="19"/>
      <c r="G59" s="19"/>
      <c r="H59" s="19"/>
      <c r="I59" s="19"/>
      <c r="J59" s="20"/>
    </row>
    <row r="60" spans="1:10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19"/>
      <c r="E60" s="19"/>
      <c r="F60" s="19"/>
      <c r="G60" s="19"/>
      <c r="H60" s="19"/>
      <c r="I60" s="19"/>
      <c r="J60" s="20"/>
    </row>
    <row r="61" spans="1:10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19"/>
      <c r="E61" s="19"/>
      <c r="F61" s="19"/>
      <c r="G61" s="19"/>
      <c r="H61" s="19"/>
      <c r="I61" s="19"/>
      <c r="J61" s="20"/>
    </row>
    <row r="62" spans="1:10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19"/>
      <c r="E62" s="19"/>
      <c r="F62" s="19"/>
      <c r="G62" s="19"/>
      <c r="H62" s="19"/>
      <c r="I62" s="19"/>
      <c r="J62" s="20"/>
    </row>
    <row r="63" spans="1:10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19"/>
      <c r="E63" s="19"/>
      <c r="F63" s="19"/>
      <c r="G63" s="19"/>
      <c r="H63" s="19"/>
      <c r="I63" s="19"/>
      <c r="J63" s="20"/>
    </row>
    <row r="64" spans="1:10" ht="15">
      <c r="A64" s="8" t="s">
        <v>38</v>
      </c>
      <c r="B64" s="8" t="s">
        <v>39</v>
      </c>
      <c r="C64" s="17">
        <f>IF(C6="","",SUM(C55:C63))</f>
        <v>0</v>
      </c>
      <c r="D64" s="17"/>
      <c r="E64" s="17"/>
      <c r="F64" s="17"/>
      <c r="G64" s="17"/>
      <c r="H64" s="17"/>
      <c r="I64" s="17"/>
      <c r="J64" s="17">
        <f>IF(D$6="","",SUM(J55:J63))</f>
        <v>0</v>
      </c>
    </row>
    <row r="65" spans="1:10" ht="15">
      <c r="A65" s="9" t="s">
        <v>40</v>
      </c>
      <c r="B65" s="10" t="s">
        <v>41</v>
      </c>
      <c r="C65" s="23">
        <f>SUM(_xlfn.XLOOKUP("Total Current Liabilities",$B:$B,C:C),(_xlfn.XLOOKUP("Total Noncurrent Liabilities",$B:$B,C:C)))</f>
        <v>0</v>
      </c>
      <c r="D65" s="23"/>
      <c r="E65" s="23"/>
      <c r="F65" s="23"/>
      <c r="G65" s="23"/>
      <c r="H65" s="23"/>
      <c r="I65" s="23"/>
      <c r="J65" s="23">
        <f>IF(D$6="","", SUM(_xlfn.XLOOKUP("Total Current Liabilities",$B:$B,J:J),(_xlfn.XLOOKUP("Total Noncurrent Liabilities",$B:$B,J:J))))</f>
        <v>0</v>
      </c>
    </row>
    <row r="66" spans="1:10" ht="15">
      <c r="A66" s="7"/>
      <c r="B66" s="7"/>
      <c r="C66" s="24"/>
      <c r="D66" s="24"/>
      <c r="E66" s="24"/>
      <c r="F66" s="24"/>
      <c r="G66" s="24"/>
      <c r="H66" s="24"/>
      <c r="I66" s="24"/>
      <c r="J66" s="24"/>
    </row>
    <row r="67" spans="1:10" ht="15">
      <c r="A67" s="7"/>
      <c r="B67" s="13" t="s">
        <v>47</v>
      </c>
      <c r="C67" s="13"/>
      <c r="D67" s="13"/>
      <c r="E67" s="13"/>
      <c r="F67" s="13"/>
      <c r="G67" s="13"/>
      <c r="H67" s="13"/>
      <c r="I67" s="13"/>
      <c r="J67" s="13"/>
    </row>
    <row r="68" spans="1:10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19"/>
      <c r="E68" s="19"/>
      <c r="F68" s="19"/>
      <c r="G68" s="19"/>
      <c r="H68" s="19"/>
      <c r="I68" s="19"/>
      <c r="J68" s="19"/>
    </row>
    <row r="69" spans="1:10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19"/>
      <c r="E69" s="19"/>
      <c r="F69" s="19"/>
      <c r="G69" s="19"/>
      <c r="H69" s="19"/>
      <c r="I69" s="19"/>
      <c r="J69" s="19"/>
    </row>
    <row r="70" spans="1:10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19"/>
      <c r="E70" s="19"/>
      <c r="F70" s="19"/>
      <c r="G70" s="19"/>
      <c r="H70" s="19"/>
      <c r="I70" s="19"/>
      <c r="J70" s="19"/>
    </row>
    <row r="71" spans="1:10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19"/>
      <c r="E71" s="19"/>
      <c r="F71" s="19"/>
      <c r="G71" s="19"/>
      <c r="H71" s="19"/>
      <c r="I71" s="19"/>
      <c r="J71" s="19"/>
    </row>
    <row r="72" spans="1:10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19"/>
      <c r="E72" s="19"/>
      <c r="F72" s="19"/>
      <c r="G72" s="19"/>
      <c r="H72" s="19"/>
      <c r="I72" s="19"/>
      <c r="J72" s="19"/>
    </row>
    <row r="73" spans="1:10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19"/>
      <c r="E73" s="19"/>
      <c r="F73" s="19"/>
      <c r="G73" s="19"/>
      <c r="H73" s="19"/>
      <c r="I73" s="19"/>
      <c r="J73" s="19"/>
    </row>
    <row r="74" spans="1:10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19"/>
      <c r="E74" s="19"/>
      <c r="F74" s="19"/>
      <c r="G74" s="19"/>
      <c r="H74" s="19"/>
      <c r="I74" s="19"/>
      <c r="J74" s="19"/>
    </row>
    <row r="75" spans="1:10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19"/>
      <c r="E75" s="19"/>
      <c r="F75" s="19"/>
      <c r="G75" s="19"/>
      <c r="H75" s="19"/>
      <c r="I75" s="19"/>
      <c r="J75" s="20"/>
    </row>
    <row r="76" spans="1:10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19"/>
      <c r="E76" s="19"/>
      <c r="F76" s="19"/>
      <c r="G76" s="19"/>
      <c r="H76" s="19"/>
      <c r="I76" s="19"/>
      <c r="J76" s="19"/>
    </row>
    <row r="77" spans="1:10" ht="15">
      <c r="A77" s="10" t="s">
        <v>51</v>
      </c>
      <c r="B77" s="10" t="s">
        <v>52</v>
      </c>
      <c r="C77" s="23">
        <f>IF(C6="","",SUM(C68:C76))</f>
        <v>0</v>
      </c>
      <c r="D77" s="23"/>
      <c r="E77" s="23"/>
      <c r="F77" s="23"/>
      <c r="G77" s="23"/>
      <c r="H77" s="23"/>
      <c r="I77" s="23"/>
      <c r="J77" s="23">
        <f>IF(D6="","",SUM(J68:J76))</f>
        <v>0</v>
      </c>
    </row>
    <row r="78" spans="1:10" ht="16">
      <c r="C78" s="53"/>
      <c r="D78" s="53"/>
      <c r="E78" s="53"/>
      <c r="F78" s="53"/>
      <c r="G78" s="53"/>
      <c r="H78" s="53"/>
      <c r="I78" s="53"/>
      <c r="J78" s="54"/>
    </row>
  </sheetData>
  <sheetProtection formatRows="0" insertRows="0" deleteRows="0"/>
  <mergeCells count="1">
    <mergeCell ref="D6:J6"/>
  </mergeCells>
  <conditionalFormatting sqref="C77:J77">
    <cfRule type="cellIs" dxfId="14" priority="3" stopIfTrue="1" operator="equal">
      <formula>0</formula>
    </cfRule>
    <cfRule type="cellIs" dxfId="13" priority="4" stopIfTrue="1" operator="equal">
      <formula>#REF!</formula>
    </cfRule>
    <cfRule type="cellIs" dxfId="12" priority="5" operator="notEqual">
      <formula>#REF!</formula>
    </cfRule>
  </conditionalFormatting>
  <conditionalFormatting sqref="C23 E23:I23 C37 E37:I37 C53 E53:I53 C64:C65 E64:I65 C77 E77:I77 D6">
    <cfRule type="expression" dxfId="11" priority="2" stopIfTrue="1">
      <formula>C$6=""</formula>
    </cfRule>
  </conditionalFormatting>
  <conditionalFormatting sqref="D23 D37 D53 D64:D65 D77">
    <cfRule type="expression" dxfId="10" priority="52" stopIfTrue="1">
      <formula>#REF!=""</formula>
    </cfRule>
  </conditionalFormatting>
  <conditionalFormatting sqref="J7:J77">
    <cfRule type="expression" dxfId="9" priority="63" stopIfTrue="1">
      <formula>D$6=""</formula>
    </cfRule>
  </conditionalFormatting>
  <conditionalFormatting sqref="J1:J1048576">
    <cfRule type="expression" dxfId="8" priority="1" stopIfTrue="1">
      <formula>COUNTA(D2:I2)=1</formula>
    </cfRule>
  </conditionalFormatting>
  <dataValidations count="5">
    <dataValidation type="list" allowBlank="1" showInputMessage="1" showErrorMessage="1" sqref="B9:B22" xr:uid="{4ACEF289-BA82-0D45-BE07-7C664A3BFA9F}">
      <formula1>current_assets</formula1>
    </dataValidation>
    <dataValidation type="list" allowBlank="1" showInputMessage="1" showErrorMessage="1" sqref="B25:B36" xr:uid="{50343035-3D84-CE4B-BD07-B450B6534013}">
      <formula1>noncurrent_assets</formula1>
    </dataValidation>
    <dataValidation type="list" allowBlank="1" showInputMessage="1" showErrorMessage="1" sqref="B68:B76" xr:uid="{65B0B3CB-CAE4-9F49-9204-BCF554447293}">
      <formula1>net_position</formula1>
    </dataValidation>
    <dataValidation type="list" allowBlank="1" showInputMessage="1" showErrorMessage="1" sqref="B55:B63" xr:uid="{537F271F-BE04-EA40-A07A-DAF7A262A683}">
      <formula1>noncurrent_liabilities</formula1>
    </dataValidation>
    <dataValidation type="list" allowBlank="1" showInputMessage="1" showErrorMessage="1" sqref="B42:B52" xr:uid="{A09DF45D-000F-084D-9A3D-7620B2077E7C}">
      <formula1>current_liabilities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19" t="s">
        <v>12</v>
      </c>
      <c r="C25" s="120"/>
      <c r="D25" s="120"/>
      <c r="E25" s="121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28" priority="4" stopIfTrue="1" operator="equal">
      <formula>$C$102</formula>
    </cfRule>
    <cfRule type="cellIs" dxfId="27" priority="8" stopIfTrue="1" operator="notEqual">
      <formula>$C$102</formula>
    </cfRule>
  </conditionalFormatting>
  <conditionalFormatting sqref="C102:E102">
    <cfRule type="cellIs" dxfId="26" priority="1" stopIfTrue="1" operator="equal">
      <formula>0</formula>
    </cfRule>
  </conditionalFormatting>
  <conditionalFormatting sqref="D102">
    <cfRule type="cellIs" dxfId="25" priority="5" stopIfTrue="1" operator="equal">
      <formula>$D$102</formula>
    </cfRule>
    <cfRule type="cellIs" dxfId="24" priority="7" operator="notEqual">
      <formula>$D$102</formula>
    </cfRule>
  </conditionalFormatting>
  <conditionalFormatting sqref="E102">
    <cfRule type="cellIs" dxfId="23" priority="6" stopIfTrue="1" operator="notEqual">
      <formula>$E$102</formula>
    </cfRule>
    <cfRule type="cellIs" dxfId="22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21" priority="4" stopIfTrue="1" operator="equal">
      <formula>$C$101</formula>
    </cfRule>
    <cfRule type="cellIs" dxfId="20" priority="8" stopIfTrue="1" operator="notEqual">
      <formula>$C$101</formula>
    </cfRule>
  </conditionalFormatting>
  <conditionalFormatting sqref="C101:E101">
    <cfRule type="cellIs" dxfId="19" priority="1" stopIfTrue="1" operator="equal">
      <formula>0</formula>
    </cfRule>
  </conditionalFormatting>
  <conditionalFormatting sqref="D101">
    <cfRule type="cellIs" dxfId="18" priority="5" stopIfTrue="1" operator="equal">
      <formula>$D$101</formula>
    </cfRule>
    <cfRule type="cellIs" dxfId="17" priority="7" operator="notEqual">
      <formula>$D$101</formula>
    </cfRule>
  </conditionalFormatting>
  <conditionalFormatting sqref="E101">
    <cfRule type="cellIs" dxfId="16" priority="6" stopIfTrue="1" operator="notEqual">
      <formula>$E$101</formula>
    </cfRule>
    <cfRule type="cellIs" dxfId="15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Net pos- Prop Funds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Ahmed, Sarrah</cp:lastModifiedBy>
  <dcterms:created xsi:type="dcterms:W3CDTF">2023-07-21T19:59:00Z</dcterms:created>
  <dcterms:modified xsi:type="dcterms:W3CDTF">2024-04-11T03:33:50Z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