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rahahmed/Desktop/CLOSUP/process-xbrl/static/input_files/"/>
    </mc:Choice>
  </mc:AlternateContent>
  <xr:revisionPtr revIDLastSave="0" documentId="13_ncr:1_{D4F1CA01-691D-6F49-AA3C-C4CF1B43D20C}" xr6:coauthVersionLast="47" xr6:coauthVersionMax="47" xr10:uidLastSave="{00000000-0000-0000-0000-000000000000}"/>
  <bookViews>
    <workbookView xWindow="13980" yWindow="720" windowWidth="15420" windowHeight="18400" tabRatio="834" firstSheet="7" activeTab="8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GovFund Stmt of Rev Exp and Chg" sheetId="15" r:id="rId7"/>
    <sheet name="Net pos- Prop Funds" sheetId="23" r:id="rId8"/>
    <sheet name="PropFund Stmt of Rev Exp and Ch" sheetId="25" r:id="rId9"/>
    <sheet name="lookup prop exp" sheetId="26" r:id="rId10"/>
    <sheet name="Prop Fund Stmt of Net Position" sheetId="11" state="hidden" r:id="rId11"/>
    <sheet name="Prop Fund Stmt of Rev Exp Bal" sheetId="12" state="hidden" r:id="rId12"/>
  </sheets>
  <definedNames>
    <definedName name="_xlnm._FilterDatabase" localSheetId="6" hidden="1">'GovFund Stmt of Rev Exp and Chg'!#REF!</definedName>
    <definedName name="_xlnm._FilterDatabase" localSheetId="0" hidden="1">'Label Dropdowns'!$A$1:$C$522</definedName>
    <definedName name="_xlnm._FilterDatabase" localSheetId="7" hidden="1">'Net pos- Prop Funds'!$B$25:$B$36</definedName>
    <definedName name="_xlnm._FilterDatabase" localSheetId="8" hidden="1">'PropFund Stmt of Rev Exp and Ch'!$B$25:$B$36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8" i="25" l="1"/>
  <c r="A69" i="25"/>
  <c r="A55" i="25"/>
  <c r="A56" i="25"/>
  <c r="A42" i="25"/>
  <c r="A43" i="25"/>
  <c r="A44" i="25"/>
  <c r="A45" i="25"/>
  <c r="A27" i="25"/>
  <c r="A28" i="25"/>
  <c r="A29" i="25"/>
  <c r="A30" i="25"/>
  <c r="A31" i="25"/>
  <c r="A11" i="25"/>
  <c r="A12" i="25"/>
  <c r="A13" i="25"/>
  <c r="A14" i="25"/>
  <c r="A15" i="25"/>
  <c r="A16" i="25"/>
  <c r="A17" i="25"/>
  <c r="A18" i="25"/>
  <c r="A19" i="25"/>
  <c r="A20" i="25"/>
  <c r="A21" i="25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C104" i="26"/>
  <c r="C105" i="26"/>
  <c r="C106" i="26"/>
  <c r="C107" i="26"/>
  <c r="C108" i="26"/>
  <c r="C109" i="26"/>
  <c r="C110" i="26"/>
  <c r="C111" i="26"/>
  <c r="C112" i="26"/>
  <c r="C113" i="26"/>
  <c r="C114" i="26"/>
  <c r="C115" i="26"/>
  <c r="C116" i="26"/>
  <c r="C117" i="26"/>
  <c r="C118" i="26"/>
  <c r="C119" i="26"/>
  <c r="C120" i="26"/>
  <c r="C121" i="26"/>
  <c r="C122" i="26"/>
  <c r="C123" i="26"/>
  <c r="C124" i="26"/>
  <c r="C125" i="26"/>
  <c r="C126" i="26"/>
  <c r="C127" i="26"/>
  <c r="C128" i="26"/>
  <c r="C129" i="26"/>
  <c r="C130" i="26"/>
  <c r="C131" i="26"/>
  <c r="C132" i="26"/>
  <c r="C133" i="26"/>
  <c r="C134" i="26"/>
  <c r="C135" i="26"/>
  <c r="C136" i="26"/>
  <c r="C137" i="26"/>
  <c r="C138" i="26"/>
  <c r="C139" i="26"/>
  <c r="C140" i="26"/>
  <c r="C141" i="26"/>
  <c r="C142" i="26"/>
  <c r="C143" i="26"/>
  <c r="C144" i="26"/>
  <c r="C145" i="26"/>
  <c r="C146" i="26"/>
  <c r="C147" i="26"/>
  <c r="C148" i="26"/>
  <c r="C149" i="26"/>
  <c r="C150" i="26"/>
  <c r="C151" i="26"/>
  <c r="C152" i="26"/>
  <c r="C153" i="26"/>
  <c r="C154" i="26"/>
  <c r="C155" i="26"/>
  <c r="C156" i="26"/>
  <c r="C157" i="26"/>
  <c r="C158" i="26"/>
  <c r="C159" i="26"/>
  <c r="C160" i="26"/>
  <c r="C161" i="26"/>
  <c r="C162" i="26"/>
  <c r="C163" i="26"/>
  <c r="C164" i="26"/>
  <c r="C165" i="26"/>
  <c r="C166" i="26"/>
  <c r="C167" i="26"/>
  <c r="C168" i="26"/>
  <c r="C169" i="26"/>
  <c r="C170" i="26"/>
  <c r="C171" i="26"/>
  <c r="C172" i="26"/>
  <c r="C173" i="26"/>
  <c r="C174" i="26"/>
  <c r="C175" i="26"/>
  <c r="C176" i="26"/>
  <c r="C177" i="26"/>
  <c r="C178" i="26"/>
  <c r="C179" i="26"/>
  <c r="C180" i="26"/>
  <c r="C181" i="26"/>
  <c r="C182" i="26"/>
  <c r="C183" i="26"/>
  <c r="C184" i="26"/>
  <c r="C185" i="26"/>
  <c r="C186" i="26"/>
  <c r="C187" i="26"/>
  <c r="C188" i="26"/>
  <c r="C189" i="26"/>
  <c r="C190" i="26"/>
  <c r="C191" i="26"/>
  <c r="C192" i="26"/>
  <c r="C193" i="26"/>
  <c r="C194" i="26"/>
  <c r="C195" i="26"/>
  <c r="C196" i="26"/>
  <c r="C197" i="26"/>
  <c r="C198" i="26"/>
  <c r="C199" i="26"/>
  <c r="C200" i="26"/>
  <c r="C201" i="26"/>
  <c r="C202" i="26"/>
  <c r="C203" i="26"/>
  <c r="C204" i="26"/>
  <c r="C205" i="26"/>
  <c r="C206" i="26"/>
  <c r="C207" i="26"/>
  <c r="C208" i="26"/>
  <c r="C209" i="26"/>
  <c r="C210" i="26"/>
  <c r="C211" i="26"/>
  <c r="C212" i="26"/>
  <c r="C213" i="26"/>
  <c r="C214" i="26"/>
  <c r="C215" i="26"/>
  <c r="C216" i="26"/>
  <c r="C217" i="26"/>
  <c r="C218" i="26"/>
  <c r="C219" i="26"/>
  <c r="C220" i="26"/>
  <c r="C221" i="26"/>
  <c r="C222" i="26"/>
  <c r="C223" i="26"/>
  <c r="C224" i="26"/>
  <c r="C225" i="26"/>
  <c r="C226" i="26"/>
  <c r="C227" i="26"/>
  <c r="C228" i="26"/>
  <c r="C229" i="26"/>
  <c r="C230" i="26"/>
  <c r="C231" i="26"/>
  <c r="C232" i="26"/>
  <c r="C233" i="26"/>
  <c r="C234" i="26"/>
  <c r="C235" i="26"/>
  <c r="C236" i="26"/>
  <c r="C237" i="26"/>
  <c r="C238" i="26"/>
  <c r="C239" i="26"/>
  <c r="C240" i="26"/>
  <c r="C241" i="26"/>
  <c r="C242" i="26"/>
  <c r="C243" i="26"/>
  <c r="C244" i="26"/>
  <c r="C245" i="26"/>
  <c r="C246" i="26"/>
  <c r="C247" i="26"/>
  <c r="C248" i="26"/>
  <c r="C249" i="26"/>
  <c r="C250" i="26"/>
  <c r="C251" i="26"/>
  <c r="C252" i="26"/>
  <c r="C253" i="26"/>
  <c r="C254" i="26"/>
  <c r="C255" i="26"/>
  <c r="C256" i="26"/>
  <c r="C257" i="26"/>
  <c r="C258" i="26"/>
  <c r="C259" i="26"/>
  <c r="C260" i="26"/>
  <c r="C261" i="26"/>
  <c r="C262" i="26"/>
  <c r="C263" i="26"/>
  <c r="C264" i="26"/>
  <c r="C265" i="26"/>
  <c r="C266" i="26"/>
  <c r="C267" i="26"/>
  <c r="C268" i="26"/>
  <c r="C269" i="26"/>
  <c r="C270" i="26"/>
  <c r="C271" i="26"/>
  <c r="C272" i="26"/>
  <c r="C273" i="26"/>
  <c r="C274" i="26"/>
  <c r="C275" i="26"/>
  <c r="C276" i="26"/>
  <c r="C277" i="26"/>
  <c r="C278" i="26"/>
  <c r="C279" i="26"/>
  <c r="C280" i="26"/>
  <c r="C281" i="26"/>
  <c r="C282" i="26"/>
  <c r="C283" i="26"/>
  <c r="C284" i="26"/>
  <c r="C285" i="26"/>
  <c r="C286" i="26"/>
  <c r="C287" i="26"/>
  <c r="C288" i="26"/>
  <c r="C289" i="26"/>
  <c r="C290" i="26"/>
  <c r="C291" i="26"/>
  <c r="C292" i="26"/>
  <c r="C293" i="26"/>
  <c r="C294" i="26"/>
  <c r="C295" i="26"/>
  <c r="C296" i="26"/>
  <c r="C297" i="26"/>
  <c r="C298" i="26"/>
  <c r="C299" i="26"/>
  <c r="C300" i="26"/>
  <c r="C301" i="26"/>
  <c r="C302" i="26"/>
  <c r="C303" i="26"/>
  <c r="C304" i="26"/>
  <c r="C305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" i="26"/>
  <c r="B2" i="26" a="1"/>
  <c r="B2" i="26"/>
  <c r="B3" i="26" a="1"/>
  <c r="A9" i="25" l="1"/>
  <c r="B3" i="26"/>
  <c r="B4" i="26" a="1"/>
  <c r="B4" i="26" l="1"/>
  <c r="B5" i="26" a="1"/>
  <c r="B5" i="26" l="1"/>
  <c r="B6" i="26" a="1"/>
  <c r="B6" i="26" l="1"/>
  <c r="B7" i="26" a="1"/>
  <c r="A41" i="25" l="1"/>
  <c r="B7" i="26"/>
  <c r="B8" i="26" a="1"/>
  <c r="B8" i="26"/>
  <c r="B9" i="26" a="1"/>
  <c r="B9" i="26"/>
  <c r="B10" i="26" a="1"/>
  <c r="B10" i="26"/>
  <c r="B11" i="26" a="1"/>
  <c r="B11" i="26"/>
  <c r="B12" i="26" a="1"/>
  <c r="B12" i="26"/>
  <c r="B13" i="26" a="1"/>
  <c r="B13" i="26"/>
  <c r="B14" i="26" a="1"/>
  <c r="B14" i="26"/>
  <c r="B15" i="26" a="1"/>
  <c r="B15" i="26"/>
  <c r="B16" i="26" a="1"/>
  <c r="B16" i="26"/>
  <c r="B17" i="26" a="1"/>
  <c r="B17" i="26"/>
  <c r="B18" i="26" a="1"/>
  <c r="B18" i="26"/>
  <c r="B19" i="26" a="1"/>
  <c r="B19" i="26"/>
  <c r="B20" i="26" a="1"/>
  <c r="B20" i="26"/>
  <c r="B21" i="26" a="1"/>
  <c r="B21" i="26"/>
  <c r="B22" i="26" a="1"/>
  <c r="B22" i="26"/>
  <c r="B23" i="26" a="1"/>
  <c r="B23" i="26"/>
  <c r="B24" i="26" a="1"/>
  <c r="B24" i="26"/>
  <c r="B25" i="26" a="1"/>
  <c r="B25" i="26"/>
  <c r="B26" i="26" a="1"/>
  <c r="B26" i="26"/>
  <c r="B27" i="26" a="1"/>
  <c r="B27" i="26"/>
  <c r="B28" i="26" a="1"/>
  <c r="B28" i="26"/>
  <c r="B29" i="26" a="1"/>
  <c r="B29" i="26"/>
  <c r="B30" i="26" a="1"/>
  <c r="B30" i="26"/>
  <c r="B31" i="26" a="1"/>
  <c r="B31" i="26"/>
  <c r="B32" i="26" a="1"/>
  <c r="B32" i="26"/>
  <c r="B33" i="26" a="1"/>
  <c r="B33" i="26"/>
  <c r="B34" i="26" a="1"/>
  <c r="B34" i="26"/>
  <c r="B35" i="26" a="1"/>
  <c r="B35" i="26"/>
  <c r="B36" i="26" a="1"/>
  <c r="B36" i="26"/>
  <c r="B37" i="26" a="1"/>
  <c r="B37" i="26"/>
  <c r="B38" i="26" a="1"/>
  <c r="B38" i="26"/>
  <c r="B39" i="26" a="1"/>
  <c r="B39" i="26"/>
  <c r="B40" i="26" a="1"/>
  <c r="B40" i="26"/>
  <c r="B41" i="26" a="1"/>
  <c r="B41" i="26"/>
  <c r="B42" i="26" a="1"/>
  <c r="B42" i="26"/>
  <c r="B43" i="26" a="1"/>
  <c r="B43" i="26"/>
  <c r="B44" i="26" a="1"/>
  <c r="B44" i="26"/>
  <c r="B45" i="26" a="1"/>
  <c r="B45" i="26"/>
  <c r="B46" i="26" a="1"/>
  <c r="B46" i="26"/>
  <c r="B47" i="26" a="1"/>
  <c r="B47" i="26"/>
  <c r="B48" i="26" a="1"/>
  <c r="B48" i="26"/>
  <c r="B49" i="26" a="1"/>
  <c r="B49" i="26"/>
  <c r="B50" i="26" a="1"/>
  <c r="B50" i="26"/>
  <c r="B51" i="26" a="1"/>
  <c r="B51" i="26"/>
  <c r="B52" i="26" a="1"/>
  <c r="B52" i="26"/>
  <c r="B53" i="26" a="1"/>
  <c r="B53" i="26"/>
  <c r="B54" i="26" a="1"/>
  <c r="B54" i="26"/>
  <c r="B55" i="26" a="1"/>
  <c r="B55" i="26"/>
  <c r="B56" i="26" a="1"/>
  <c r="B56" i="26"/>
  <c r="B57" i="26" a="1"/>
  <c r="B57" i="26"/>
  <c r="B58" i="26" a="1"/>
  <c r="B58" i="26"/>
  <c r="B59" i="26" a="1"/>
  <c r="B59" i="26"/>
  <c r="B60" i="26" a="1"/>
  <c r="B60" i="26"/>
  <c r="B61" i="26" a="1"/>
  <c r="B61" i="26"/>
  <c r="B62" i="26" a="1"/>
  <c r="B62" i="26"/>
  <c r="B63" i="26" a="1"/>
  <c r="B63" i="26"/>
  <c r="B64" i="26" a="1"/>
  <c r="B64" i="26"/>
  <c r="B65" i="26" a="1"/>
  <c r="B65" i="26"/>
  <c r="B66" i="26" a="1"/>
  <c r="B66" i="26"/>
  <c r="B67" i="26" a="1"/>
  <c r="B67" i="26"/>
  <c r="B68" i="26" a="1"/>
  <c r="B68" i="26"/>
  <c r="B69" i="26" a="1"/>
  <c r="B69" i="26"/>
  <c r="B70" i="26" a="1"/>
  <c r="B70" i="26"/>
  <c r="B71" i="26" a="1"/>
  <c r="B71" i="26"/>
  <c r="B72" i="26" a="1"/>
  <c r="B72" i="26"/>
  <c r="B73" i="26" a="1"/>
  <c r="B73" i="26"/>
  <c r="B74" i="26" a="1"/>
  <c r="B74" i="26"/>
  <c r="B75" i="26" a="1"/>
  <c r="B75" i="26"/>
  <c r="B76" i="26" a="1"/>
  <c r="B76" i="26"/>
  <c r="B77" i="26" a="1"/>
  <c r="B77" i="26"/>
  <c r="B78" i="26" a="1"/>
  <c r="B78" i="26"/>
  <c r="B79" i="26" a="1"/>
  <c r="B79" i="26"/>
  <c r="B80" i="26" a="1"/>
  <c r="B80" i="26"/>
  <c r="B81" i="26" a="1"/>
  <c r="B81" i="26"/>
  <c r="B82" i="26" a="1"/>
  <c r="B82" i="26"/>
  <c r="B83" i="26" a="1"/>
  <c r="B83" i="26"/>
  <c r="B84" i="26" a="1"/>
  <c r="B84" i="26"/>
  <c r="B85" i="26" a="1"/>
  <c r="B85" i="26"/>
  <c r="B86" i="26" a="1"/>
  <c r="B86" i="26"/>
  <c r="B87" i="26" a="1"/>
  <c r="B87" i="26"/>
  <c r="B88" i="26" a="1"/>
  <c r="B88" i="26"/>
  <c r="B89" i="26" a="1"/>
  <c r="B89" i="26"/>
  <c r="B90" i="26" a="1"/>
  <c r="B90" i="26"/>
  <c r="B91" i="26" a="1"/>
  <c r="B91" i="26"/>
  <c r="B92" i="26" a="1"/>
  <c r="B92" i="26"/>
  <c r="B93" i="26" a="1"/>
  <c r="B93" i="26"/>
  <c r="B94" i="26" a="1"/>
  <c r="B94" i="26"/>
  <c r="B95" i="26" a="1"/>
  <c r="B95" i="26"/>
  <c r="B96" i="26" a="1"/>
  <c r="B96" i="26"/>
  <c r="B97" i="26" a="1"/>
  <c r="B97" i="26"/>
  <c r="B98" i="26" a="1"/>
  <c r="B98" i="26"/>
  <c r="B99" i="26" a="1"/>
  <c r="B99" i="26"/>
  <c r="B100" i="26" a="1"/>
  <c r="B100" i="26"/>
  <c r="B101" i="26" a="1"/>
  <c r="B101" i="26"/>
  <c r="B102" i="26" a="1"/>
  <c r="B102" i="26"/>
  <c r="B103" i="26" a="1"/>
  <c r="B103" i="26"/>
  <c r="B104" i="26" a="1"/>
  <c r="B104" i="26"/>
  <c r="B105" i="26" a="1"/>
  <c r="B105" i="26"/>
  <c r="B106" i="26" a="1"/>
  <c r="B106" i="26"/>
  <c r="B107" i="26" a="1"/>
  <c r="B107" i="26"/>
  <c r="B108" i="26" a="1"/>
  <c r="B108" i="26"/>
  <c r="B109" i="26" a="1"/>
  <c r="B109" i="26"/>
  <c r="B110" i="26" a="1"/>
  <c r="B110" i="26"/>
  <c r="B111" i="26" a="1"/>
  <c r="B111" i="26"/>
  <c r="B112" i="26" a="1"/>
  <c r="B112" i="26"/>
  <c r="B113" i="26" a="1"/>
  <c r="B113" i="26"/>
  <c r="B114" i="26" a="1"/>
  <c r="B114" i="26"/>
  <c r="B115" i="26" a="1"/>
  <c r="B115" i="26"/>
  <c r="B116" i="26" a="1"/>
  <c r="B116" i="26"/>
  <c r="B117" i="26" a="1"/>
  <c r="B117" i="26"/>
  <c r="B118" i="26" a="1"/>
  <c r="B118" i="26"/>
  <c r="B119" i="26" a="1"/>
  <c r="B119" i="26"/>
  <c r="B120" i="26" a="1"/>
  <c r="B120" i="26"/>
  <c r="B121" i="26" a="1"/>
  <c r="B121" i="26"/>
  <c r="B122" i="26" a="1"/>
  <c r="B122" i="26"/>
  <c r="B123" i="26" a="1"/>
  <c r="B123" i="26"/>
  <c r="B124" i="26" a="1"/>
  <c r="B124" i="26"/>
  <c r="B125" i="26" a="1"/>
  <c r="B125" i="26"/>
  <c r="B126" i="26" a="1"/>
  <c r="B126" i="26"/>
  <c r="B127" i="26" a="1"/>
  <c r="B127" i="26"/>
  <c r="B128" i="26" a="1"/>
  <c r="B128" i="26"/>
  <c r="B129" i="26" a="1"/>
  <c r="B129" i="26"/>
  <c r="B130" i="26" a="1"/>
  <c r="B130" i="26"/>
  <c r="B131" i="26" a="1"/>
  <c r="B131" i="26"/>
  <c r="B132" i="26" a="1"/>
  <c r="B132" i="26"/>
  <c r="B133" i="26" a="1"/>
  <c r="B133" i="26"/>
  <c r="B134" i="26" a="1"/>
  <c r="B134" i="26"/>
  <c r="B135" i="26" a="1"/>
  <c r="B135" i="26"/>
  <c r="B136" i="26" a="1"/>
  <c r="B136" i="26"/>
  <c r="B137" i="26" a="1"/>
  <c r="B137" i="26"/>
  <c r="B138" i="26" a="1"/>
  <c r="B138" i="26"/>
  <c r="B139" i="26" a="1"/>
  <c r="B139" i="26"/>
  <c r="B140" i="26" a="1"/>
  <c r="B140" i="26"/>
  <c r="B141" i="26" a="1"/>
  <c r="B141" i="26"/>
  <c r="B142" i="26" a="1"/>
  <c r="B142" i="26"/>
  <c r="B143" i="26" a="1"/>
  <c r="B143" i="26"/>
  <c r="B144" i="26" a="1"/>
  <c r="B144" i="26"/>
  <c r="B145" i="26" a="1"/>
  <c r="B145" i="26"/>
  <c r="B146" i="26" a="1"/>
  <c r="B146" i="26"/>
  <c r="B147" i="26" a="1"/>
  <c r="B147" i="26"/>
  <c r="B148" i="26" a="1"/>
  <c r="B148" i="26"/>
  <c r="B149" i="26" a="1"/>
  <c r="B149" i="26"/>
  <c r="B150" i="26" a="1"/>
  <c r="B150" i="26"/>
  <c r="B151" i="26" a="1"/>
  <c r="B151" i="26"/>
  <c r="B152" i="26" a="1"/>
  <c r="B152" i="26"/>
  <c r="B153" i="26" a="1"/>
  <c r="B153" i="26"/>
  <c r="B154" i="26" a="1"/>
  <c r="B154" i="26"/>
  <c r="B155" i="26" a="1"/>
  <c r="B155" i="26"/>
  <c r="B156" i="26" a="1"/>
  <c r="B156" i="26"/>
  <c r="B157" i="26" a="1"/>
  <c r="B157" i="26"/>
  <c r="B158" i="26" a="1"/>
  <c r="B158" i="26"/>
  <c r="B159" i="26" a="1"/>
  <c r="B159" i="26"/>
  <c r="B160" i="26" a="1"/>
  <c r="B160" i="26"/>
  <c r="B161" i="26" a="1"/>
  <c r="B161" i="26"/>
  <c r="B162" i="26" a="1"/>
  <c r="B162" i="26"/>
  <c r="B163" i="26" a="1"/>
  <c r="B163" i="26"/>
  <c r="B164" i="26" a="1"/>
  <c r="B164" i="26"/>
  <c r="B165" i="26" a="1"/>
  <c r="B165" i="26"/>
  <c r="B166" i="26" a="1"/>
  <c r="B166" i="26"/>
  <c r="B167" i="26" a="1"/>
  <c r="B167" i="26"/>
  <c r="B168" i="26" a="1"/>
  <c r="B168" i="26"/>
  <c r="B169" i="26" a="1"/>
  <c r="B169" i="26"/>
  <c r="B170" i="26" a="1"/>
  <c r="B170" i="26"/>
  <c r="B171" i="26" a="1"/>
  <c r="B171" i="26"/>
  <c r="B172" i="26" a="1"/>
  <c r="B172" i="26"/>
  <c r="B173" i="26" a="1"/>
  <c r="B173" i="26"/>
  <c r="B174" i="26" a="1"/>
  <c r="B174" i="26"/>
  <c r="B175" i="26" a="1"/>
  <c r="B175" i="26"/>
  <c r="B176" i="26" a="1"/>
  <c r="B176" i="26"/>
  <c r="B177" i="26" a="1"/>
  <c r="B177" i="26"/>
  <c r="B178" i="26" a="1"/>
  <c r="B178" i="26"/>
  <c r="B179" i="26" a="1"/>
  <c r="B179" i="26"/>
  <c r="B180" i="26" a="1"/>
  <c r="B180" i="26"/>
  <c r="B181" i="26" a="1"/>
  <c r="B181" i="26"/>
  <c r="B182" i="26" a="1"/>
  <c r="B182" i="26"/>
  <c r="B183" i="26" a="1"/>
  <c r="B183" i="26"/>
  <c r="B184" i="26" a="1"/>
  <c r="B184" i="26"/>
  <c r="B185" i="26" a="1"/>
  <c r="B185" i="26"/>
  <c r="B186" i="26" a="1"/>
  <c r="B186" i="26"/>
  <c r="B187" i="26" a="1"/>
  <c r="B187" i="26"/>
  <c r="B188" i="26" a="1"/>
  <c r="B188" i="26"/>
  <c r="B189" i="26" a="1"/>
  <c r="B189" i="26"/>
  <c r="B190" i="26" a="1"/>
  <c r="B190" i="26"/>
  <c r="B191" i="26" a="1"/>
  <c r="B191" i="26"/>
  <c r="B192" i="26" a="1"/>
  <c r="B192" i="26"/>
  <c r="B193" i="26" a="1"/>
  <c r="B193" i="26"/>
  <c r="B194" i="26" a="1"/>
  <c r="B194" i="26"/>
  <c r="B195" i="26" a="1"/>
  <c r="B195" i="26"/>
  <c r="B196" i="26" a="1"/>
  <c r="B196" i="26"/>
  <c r="B197" i="26" a="1"/>
  <c r="B197" i="26"/>
  <c r="B198" i="26" a="1"/>
  <c r="B198" i="26"/>
  <c r="B199" i="26" a="1"/>
  <c r="B199" i="26"/>
  <c r="B200" i="26" a="1"/>
  <c r="B200" i="26"/>
  <c r="B201" i="26" a="1"/>
  <c r="B201" i="26"/>
  <c r="B202" i="26" a="1"/>
  <c r="B202" i="26"/>
  <c r="B203" i="26" a="1"/>
  <c r="B203" i="26"/>
  <c r="B204" i="26" a="1"/>
  <c r="B204" i="26"/>
  <c r="B205" i="26" a="1"/>
  <c r="B205" i="26"/>
  <c r="B206" i="26" a="1"/>
  <c r="B206" i="26"/>
  <c r="B207" i="26" a="1"/>
  <c r="B207" i="26"/>
  <c r="B208" i="26" a="1"/>
  <c r="B208" i="26"/>
  <c r="B209" i="26" a="1"/>
  <c r="B209" i="26"/>
  <c r="B210" i="26" a="1"/>
  <c r="B210" i="26"/>
  <c r="B211" i="26" a="1"/>
  <c r="B211" i="26"/>
  <c r="B212" i="26" a="1"/>
  <c r="B212" i="26"/>
  <c r="B213" i="26" a="1"/>
  <c r="B213" i="26"/>
  <c r="B214" i="26" a="1"/>
  <c r="B214" i="26"/>
  <c r="B215" i="26" a="1"/>
  <c r="B215" i="26"/>
  <c r="B216" i="26" a="1"/>
  <c r="B216" i="26"/>
  <c r="B217" i="26" a="1"/>
  <c r="B217" i="26"/>
  <c r="B218" i="26" a="1"/>
  <c r="B218" i="26"/>
  <c r="B219" i="26" a="1"/>
  <c r="B219" i="26"/>
  <c r="B220" i="26" a="1"/>
  <c r="B220" i="26"/>
  <c r="B221" i="26" a="1"/>
  <c r="B221" i="26"/>
  <c r="B222" i="26" a="1"/>
  <c r="B222" i="26"/>
  <c r="B223" i="26" a="1"/>
  <c r="B223" i="26"/>
  <c r="B224" i="26" a="1"/>
  <c r="B224" i="26"/>
  <c r="B225" i="26" a="1"/>
  <c r="B225" i="26"/>
  <c r="B226" i="26" a="1"/>
  <c r="B226" i="26"/>
  <c r="B227" i="26" a="1"/>
  <c r="B227" i="26"/>
  <c r="B228" i="26" a="1"/>
  <c r="B228" i="26"/>
  <c r="B229" i="26" a="1"/>
  <c r="B229" i="26"/>
  <c r="B230" i="26" a="1"/>
  <c r="B230" i="26"/>
  <c r="B231" i="26" a="1"/>
  <c r="B231" i="26"/>
  <c r="B232" i="26" a="1"/>
  <c r="B232" i="26"/>
  <c r="B233" i="26" a="1"/>
  <c r="B233" i="26"/>
  <c r="B234" i="26" a="1"/>
  <c r="B234" i="26"/>
  <c r="B235" i="26" a="1"/>
  <c r="B235" i="26"/>
  <c r="B236" i="26" a="1"/>
  <c r="B236" i="26"/>
  <c r="B237" i="26" a="1"/>
  <c r="B237" i="26"/>
  <c r="B238" i="26" a="1"/>
  <c r="B238" i="26"/>
  <c r="B239" i="26" a="1"/>
  <c r="B239" i="26"/>
  <c r="B240" i="26" a="1"/>
  <c r="B240" i="26"/>
  <c r="B241" i="26" a="1"/>
  <c r="B241" i="26"/>
  <c r="B242" i="26" a="1"/>
  <c r="B242" i="26"/>
  <c r="B243" i="26" a="1"/>
  <c r="B243" i="26"/>
  <c r="B244" i="26" a="1"/>
  <c r="B244" i="26"/>
  <c r="B245" i="26" a="1"/>
  <c r="B245" i="26"/>
  <c r="B246" i="26" a="1"/>
  <c r="B246" i="26"/>
  <c r="B247" i="26" a="1"/>
  <c r="B247" i="26"/>
  <c r="B248" i="26" a="1"/>
  <c r="B248" i="26"/>
  <c r="B249" i="26" a="1"/>
  <c r="B249" i="26"/>
  <c r="B250" i="26" a="1"/>
  <c r="B250" i="26"/>
  <c r="B251" i="26" a="1"/>
  <c r="B251" i="26"/>
  <c r="B252" i="26" a="1"/>
  <c r="B252" i="26"/>
  <c r="B253" i="26" a="1"/>
  <c r="B253" i="26"/>
  <c r="B254" i="26" a="1"/>
  <c r="B254" i="26"/>
  <c r="B255" i="26" a="1"/>
  <c r="B255" i="26"/>
  <c r="B256" i="26" a="1"/>
  <c r="B256" i="26"/>
  <c r="B257" i="26" a="1"/>
  <c r="B257" i="26"/>
  <c r="B258" i="26" a="1"/>
  <c r="B258" i="26"/>
  <c r="B259" i="26" a="1"/>
  <c r="B259" i="26"/>
  <c r="B260" i="26" a="1"/>
  <c r="B260" i="26"/>
  <c r="B261" i="26" a="1"/>
  <c r="B261" i="26"/>
  <c r="B262" i="26" a="1"/>
  <c r="B262" i="26"/>
  <c r="B263" i="26" a="1"/>
  <c r="B263" i="26"/>
  <c r="B264" i="26" a="1"/>
  <c r="B264" i="26"/>
  <c r="B265" i="26" a="1"/>
  <c r="B265" i="26"/>
  <c r="B266" i="26" a="1"/>
  <c r="B266" i="26"/>
  <c r="B267" i="26" a="1"/>
  <c r="B267" i="26"/>
  <c r="B268" i="26" a="1"/>
  <c r="B268" i="26"/>
  <c r="B269" i="26" a="1"/>
  <c r="B269" i="26"/>
  <c r="B270" i="26" a="1"/>
  <c r="B270" i="26"/>
  <c r="B271" i="26" a="1"/>
  <c r="B271" i="26"/>
  <c r="B272" i="26" a="1"/>
  <c r="B272" i="26"/>
  <c r="B273" i="26" a="1"/>
  <c r="B273" i="26"/>
  <c r="B274" i="26" a="1"/>
  <c r="B274" i="26"/>
  <c r="B275" i="26" a="1"/>
  <c r="B275" i="26"/>
  <c r="B276" i="26" a="1"/>
  <c r="B276" i="26"/>
  <c r="B277" i="26" a="1"/>
  <c r="B277" i="26"/>
  <c r="B278" i="26" a="1"/>
  <c r="B278" i="26"/>
  <c r="B279" i="26" a="1"/>
  <c r="B279" i="26"/>
  <c r="B280" i="26" a="1"/>
  <c r="B280" i="26"/>
  <c r="B281" i="26" a="1"/>
  <c r="B281" i="26"/>
  <c r="B282" i="26" a="1"/>
  <c r="B282" i="26"/>
  <c r="B283" i="26" a="1"/>
  <c r="B283" i="26"/>
  <c r="B284" i="26" a="1"/>
  <c r="B284" i="26"/>
  <c r="B285" i="26" a="1"/>
  <c r="B285" i="26"/>
  <c r="B286" i="26" a="1"/>
  <c r="B286" i="26"/>
  <c r="B287" i="26" a="1"/>
  <c r="B287" i="26"/>
  <c r="B288" i="26" a="1"/>
  <c r="B288" i="26"/>
  <c r="B289" i="26" a="1"/>
  <c r="B289" i="26"/>
  <c r="B290" i="26" a="1"/>
  <c r="B290" i="26"/>
  <c r="B291" i="26" a="1"/>
  <c r="B291" i="26"/>
  <c r="B292" i="26" a="1"/>
  <c r="B292" i="26"/>
  <c r="B293" i="26" a="1"/>
  <c r="B293" i="26"/>
  <c r="B294" i="26" a="1"/>
  <c r="B294" i="26"/>
  <c r="B295" i="26" a="1"/>
  <c r="B295" i="26"/>
  <c r="B296" i="26" a="1"/>
  <c r="B296" i="26"/>
  <c r="B297" i="26" a="1"/>
  <c r="B297" i="26"/>
  <c r="B298" i="26" a="1"/>
  <c r="B298" i="26"/>
  <c r="B299" i="26" a="1"/>
  <c r="B299" i="26"/>
  <c r="B300" i="26" a="1"/>
  <c r="B300" i="26"/>
  <c r="B301" i="26" a="1"/>
  <c r="B301" i="26"/>
  <c r="B302" i="26" a="1"/>
  <c r="B302" i="26"/>
  <c r="B303" i="26" a="1"/>
  <c r="B303" i="26"/>
  <c r="B304" i="26" a="1"/>
  <c r="B304" i="26"/>
  <c r="B305" i="26" a="1"/>
  <c r="B305" i="26"/>
  <c r="A70" i="25" s="1"/>
  <c r="C37" i="25"/>
  <c r="C63" i="25"/>
  <c r="C52" i="25"/>
  <c r="A9" i="15"/>
  <c r="B4" i="25"/>
  <c r="B4" i="19"/>
  <c r="C76" i="25"/>
  <c r="A75" i="25"/>
  <c r="A74" i="25"/>
  <c r="A73" i="25"/>
  <c r="A72" i="25"/>
  <c r="A71" i="25"/>
  <c r="A62" i="25"/>
  <c r="A61" i="25"/>
  <c r="A60" i="25"/>
  <c r="A59" i="25"/>
  <c r="A58" i="25"/>
  <c r="A51" i="25"/>
  <c r="A50" i="25"/>
  <c r="A49" i="25"/>
  <c r="A48" i="25"/>
  <c r="A47" i="25"/>
  <c r="A36" i="25"/>
  <c r="A35" i="25"/>
  <c r="A34" i="25"/>
  <c r="A33" i="25"/>
  <c r="A32" i="25"/>
  <c r="C23" i="25"/>
  <c r="J22" i="25"/>
  <c r="J21" i="25"/>
  <c r="J20" i="25"/>
  <c r="J19" i="25"/>
  <c r="J18" i="25"/>
  <c r="J17" i="25"/>
  <c r="J16" i="25"/>
  <c r="J15" i="25"/>
  <c r="J14" i="25"/>
  <c r="J13" i="25"/>
  <c r="J12" i="25"/>
  <c r="J11" i="25"/>
  <c r="J10" i="25"/>
  <c r="J9" i="25"/>
  <c r="D6" i="25"/>
  <c r="J76" i="25" s="1"/>
  <c r="B1" i="25"/>
  <c r="J18" i="23"/>
  <c r="J19" i="23"/>
  <c r="J20" i="23"/>
  <c r="J21" i="23"/>
  <c r="J22" i="23"/>
  <c r="J11" i="23"/>
  <c r="J12" i="23"/>
  <c r="J13" i="23"/>
  <c r="J14" i="23"/>
  <c r="J15" i="23"/>
  <c r="J16" i="23"/>
  <c r="J17" i="23"/>
  <c r="J10" i="23"/>
  <c r="J9" i="23"/>
  <c r="C23" i="23"/>
  <c r="D6" i="23"/>
  <c r="J64" i="23" s="1"/>
  <c r="C53" i="23"/>
  <c r="C77" i="23"/>
  <c r="A76" i="23"/>
  <c r="A75" i="23"/>
  <c r="A74" i="23"/>
  <c r="A73" i="23"/>
  <c r="A72" i="23"/>
  <c r="A71" i="23"/>
  <c r="A70" i="23"/>
  <c r="A69" i="23"/>
  <c r="A68" i="23"/>
  <c r="A63" i="23"/>
  <c r="A62" i="23"/>
  <c r="A61" i="23"/>
  <c r="A60" i="23"/>
  <c r="A59" i="23"/>
  <c r="A58" i="23"/>
  <c r="A57" i="23"/>
  <c r="A56" i="23"/>
  <c r="A55" i="23"/>
  <c r="A52" i="23"/>
  <c r="A51" i="23"/>
  <c r="A50" i="23"/>
  <c r="A49" i="23"/>
  <c r="A48" i="23"/>
  <c r="A47" i="23"/>
  <c r="A46" i="23"/>
  <c r="A45" i="23"/>
  <c r="A44" i="23"/>
  <c r="A43" i="23"/>
  <c r="A42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B4" i="23"/>
  <c r="B1" i="23"/>
  <c r="C77" i="9"/>
  <c r="I35" i="22"/>
  <c r="I34" i="22"/>
  <c r="I33" i="22"/>
  <c r="I32" i="22"/>
  <c r="I31" i="22"/>
  <c r="I30" i="22"/>
  <c r="H35" i="22"/>
  <c r="G35" i="22"/>
  <c r="F35" i="22"/>
  <c r="E35" i="22"/>
  <c r="D35" i="22"/>
  <c r="C35" i="22"/>
  <c r="I28" i="22"/>
  <c r="E28" i="22"/>
  <c r="F28" i="22"/>
  <c r="G28" i="22"/>
  <c r="H28" i="22"/>
  <c r="D28" i="22"/>
  <c r="C28" i="22"/>
  <c r="I21" i="22"/>
  <c r="I22" i="22"/>
  <c r="I23" i="22"/>
  <c r="I24" i="22"/>
  <c r="I20" i="22"/>
  <c r="D25" i="22"/>
  <c r="E25" i="22"/>
  <c r="F25" i="22"/>
  <c r="G25" i="22"/>
  <c r="H25" i="22"/>
  <c r="C25" i="22"/>
  <c r="I25" i="22" s="1"/>
  <c r="I16" i="22"/>
  <c r="I14" i="22"/>
  <c r="I15" i="22"/>
  <c r="I13" i="22"/>
  <c r="I12" i="22"/>
  <c r="I11" i="22"/>
  <c r="I10" i="22"/>
  <c r="I9" i="22"/>
  <c r="I8" i="22"/>
  <c r="E17" i="22"/>
  <c r="F17" i="22"/>
  <c r="G17" i="22"/>
  <c r="H17" i="22"/>
  <c r="D17" i="22"/>
  <c r="C17" i="22"/>
  <c r="I17" i="22" s="1"/>
  <c r="A34" i="22"/>
  <c r="A33" i="22"/>
  <c r="A32" i="22"/>
  <c r="A31" i="22"/>
  <c r="A30" i="22"/>
  <c r="A27" i="22"/>
  <c r="A24" i="22"/>
  <c r="A23" i="22"/>
  <c r="A22" i="22"/>
  <c r="A21" i="22"/>
  <c r="A20" i="22"/>
  <c r="A16" i="22"/>
  <c r="A15" i="22"/>
  <c r="A14" i="22"/>
  <c r="A13" i="22"/>
  <c r="A12" i="22"/>
  <c r="A11" i="22"/>
  <c r="A10" i="22"/>
  <c r="A9" i="22"/>
  <c r="A8" i="22"/>
  <c r="B1" i="22"/>
  <c r="B4" i="22"/>
  <c r="A57" i="25" l="1"/>
  <c r="A67" i="25"/>
  <c r="A46" i="25"/>
  <c r="A54" i="25"/>
  <c r="A25" i="25"/>
  <c r="A26" i="25"/>
  <c r="A10" i="25"/>
  <c r="A22" i="25"/>
  <c r="J63" i="25"/>
  <c r="J23" i="25"/>
  <c r="J37" i="25"/>
  <c r="J52" i="25"/>
  <c r="J37" i="23"/>
  <c r="J77" i="23"/>
  <c r="J23" i="23"/>
  <c r="J38" i="23" s="1"/>
  <c r="J53" i="23"/>
  <c r="G41" i="19"/>
  <c r="G42" i="19"/>
  <c r="G43" i="19"/>
  <c r="G44" i="19"/>
  <c r="G45" i="19"/>
  <c r="G46" i="19"/>
  <c r="G47" i="19"/>
  <c r="G48" i="19"/>
  <c r="G49" i="19"/>
  <c r="G50" i="19" l="1"/>
  <c r="J65" i="23"/>
  <c r="A55" i="19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33" i="19" l="1"/>
  <c r="H45" i="19"/>
  <c r="H49" i="19"/>
  <c r="H43" i="19"/>
  <c r="H41" i="19"/>
  <c r="H42" i="19"/>
  <c r="H47" i="19"/>
  <c r="H44" i="19"/>
  <c r="H48" i="19"/>
  <c r="H46" i="19"/>
  <c r="I69" i="19"/>
  <c r="I60" i="19"/>
  <c r="I44" i="19"/>
  <c r="I28" i="19"/>
  <c r="I36" i="19"/>
  <c r="I16" i="19"/>
  <c r="I55" i="19"/>
  <c r="I11" i="19"/>
  <c r="I54" i="19"/>
  <c r="I12" i="19"/>
  <c r="I75" i="19"/>
  <c r="I41" i="19"/>
  <c r="I50" i="19" s="1"/>
  <c r="I21" i="19"/>
  <c r="I67" i="19"/>
  <c r="I26" i="19"/>
  <c r="I22" i="19"/>
  <c r="I59" i="19"/>
  <c r="I27" i="19"/>
  <c r="I9" i="19"/>
  <c r="I70" i="19"/>
  <c r="I61" i="19"/>
  <c r="I45" i="19"/>
  <c r="I29" i="19"/>
  <c r="I17" i="19"/>
  <c r="I47" i="19"/>
  <c r="I19" i="19"/>
  <c r="I48" i="19"/>
  <c r="I20" i="19"/>
  <c r="I49" i="19"/>
  <c r="I13" i="19"/>
  <c r="I42" i="19"/>
  <c r="I14" i="19"/>
  <c r="I68" i="19"/>
  <c r="I35" i="19"/>
  <c r="I66" i="19"/>
  <c r="I62" i="19"/>
  <c r="I46" i="19"/>
  <c r="I30" i="19"/>
  <c r="I10" i="19"/>
  <c r="I18" i="19"/>
  <c r="I76" i="19"/>
  <c r="I63" i="19"/>
  <c r="I31" i="19"/>
  <c r="I77" i="19"/>
  <c r="I32" i="19"/>
  <c r="I57" i="19"/>
  <c r="I33" i="19"/>
  <c r="I58" i="19"/>
  <c r="I34" i="19"/>
  <c r="I43" i="19"/>
  <c r="I15" i="19"/>
  <c r="I56" i="19"/>
  <c r="I64" i="19" s="1"/>
  <c r="I71" i="19" s="1"/>
  <c r="J47" i="19"/>
  <c r="J46" i="19"/>
  <c r="J45" i="19"/>
  <c r="J44" i="19"/>
  <c r="H36" i="19"/>
  <c r="H28" i="19"/>
  <c r="H32" i="19"/>
  <c r="J49" i="19"/>
  <c r="H30" i="19"/>
  <c r="H25" i="19"/>
  <c r="I25" i="19" s="1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72" i="19"/>
  <c r="J64" i="19"/>
  <c r="J71" i="19" s="1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H38" i="19" s="1"/>
  <c r="I23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50" i="12" a="1"/>
  <c r="E101" i="12" a="1"/>
  <c r="C50" i="12" a="1"/>
  <c r="D65" i="12" a="1"/>
  <c r="D66" i="11" a="1"/>
  <c r="E102" i="11" a="1"/>
  <c r="C101" i="12" a="1"/>
  <c r="C77" i="11" a="1"/>
  <c r="C38" i="11" a="1"/>
  <c r="C90" i="11" a="1"/>
  <c r="D77" i="11" a="1"/>
  <c r="C102" i="11" a="1"/>
  <c r="C76" i="12" a="1"/>
  <c r="C89" i="12" a="1"/>
  <c r="D38" i="11" a="1"/>
  <c r="C66" i="11" a="1"/>
  <c r="C24" i="11" a="1"/>
  <c r="D89" i="12" a="1"/>
  <c r="D51" i="11" a="1"/>
  <c r="D102" i="11" a="1"/>
  <c r="D101" i="12" a="1"/>
  <c r="D24" i="11" a="1"/>
  <c r="D90" i="11" a="1"/>
  <c r="D76" i="12" a="1"/>
  <c r="C65" i="12" a="1"/>
  <c r="C51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37" i="12"/>
  <c r="D37" i="12" a="1"/>
  <c r="D23" i="12"/>
  <c r="D23" i="12" a="1"/>
  <c r="C64" i="23"/>
  <c r="C65" i="23"/>
  <c r="C38" i="23"/>
  <c r="C37" i="23"/>
  <c r="C23" i="12"/>
  <c r="C23" i="12" a="1"/>
  <c r="E23" i="12"/>
  <c r="E37" i="12"/>
  <c r="C37" i="12"/>
  <c r="C37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<sst xmlns="http://schemas.openxmlformats.org/spreadsheetml/2006/main" count="3289" uniqueCount="2220">
  <si>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</si>
  <si>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</si>
  <si>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</si>
  <si>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</si>
  <si>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</si>
  <si>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</si>
  <si>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</si>
  <si>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</si>
  <si>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</si>
  <si>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</si>
  <si>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</si>
  <si>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</si>
  <si>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</si>
  <si>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</si>
  <si>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</si>
  <si>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</si>
  <si>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</si>
  <si>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</si>
  <si>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</si>
  <si>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</si>
  <si>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</si>
  <si>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</si>
  <si>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</si>
  <si>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</si>
  <si>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</si>
  <si>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</si>
  <si>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</si>
  <si>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</si>
  <si>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</si>
  <si>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</si>
  <si>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</si>
  <si>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</si>
  <si>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</si>
  <si>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</si>
  <si>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</si>
  <si>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</si>
  <si>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</si>
  <si>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</si>
  <si>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</si>
  <si>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</si>
  <si>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</si>
  <si>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</si>
  <si>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</si>
  <si>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</si>
  <si>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</si>
  <si>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</si>
  <si>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</si>
  <si>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</si>
  <si>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</si>
  <si>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</si>
  <si>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</si>
  <si>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</si>
  <si>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</si>
  <si>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</si>
  <si>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</si>
  <si>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</si>
  <si>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</si>
  <si>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</si>
  <si>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</si>
  <si>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</si>
  <si>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</si>
  <si>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</si>
  <si>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</si>
  <si>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</si>
  <si>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</si>
  <si>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</si>
  <si>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</si>
  <si>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</si>
  <si>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</si>
  <si>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</si>
  <si>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</si>
  <si>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</si>
  <si>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</si>
  <si>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</si>
  <si>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</si>
  <si>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</si>
  <si>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</si>
  <si>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</si>
  <si>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</si>
  <si>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</si>
  <si>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</si>
  <si>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</si>
  <si>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</si>
  <si>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</si>
  <si>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</si>
  <si>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</si>
  <si>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</si>
  <si>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</si>
  <si>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</si>
  <si>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</si>
  <si>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</si>
  <si>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</si>
  <si>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</si>
  <si>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</si>
  <si>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</si>
  <si>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</si>
  <si>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</si>
  <si>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</si>
  <si>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</si>
  <si>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</si>
  <si>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</si>
  <si>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</si>
  <si>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</si>
  <si>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</si>
  <si>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</si>
  <si>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</si>
  <si>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</si>
  <si>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</si>
  <si>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</si>
  <si>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</si>
  <si>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</si>
  <si>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</si>
  <si>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</si>
  <si>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</si>
  <si>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</si>
  <si>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</si>
  <si>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</si>
  <si>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</si>
  <si>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</si>
  <si>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</si>
  <si>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</si>
  <si>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</si>
  <si>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</si>
  <si>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</si>
  <si>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</si>
  <si>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</si>
  <si>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</si>
  <si>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</si>
  <si>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</si>
  <si>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</si>
  <si>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</si>
  <si>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</si>
  <si>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</si>
  <si>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</si>
  <si>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</si>
  <si>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</si>
  <si>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</si>
  <si>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</si>
  <si>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</si>
  <si>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</si>
  <si>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</si>
  <si>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</si>
  <si>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</si>
  <si>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</si>
  <si>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</si>
  <si>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</si>
  <si>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</si>
  <si>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</si>
  <si>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</si>
  <si>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</si>
  <si>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</si>
  <si>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</si>
  <si>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</si>
  <si>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</si>
  <si>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</si>
  <si>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</si>
  <si>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</si>
  <si>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</si>
  <si>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</si>
  <si>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</si>
  <si>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</si>
  <si>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</si>
  <si>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</si>
  <si>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</si>
  <si>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</si>
  <si>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</si>
  <si>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</si>
  <si>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</si>
  <si>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</si>
  <si>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</si>
  <si>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</si>
  <si>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</si>
  <si>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</si>
  <si>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</si>
  <si>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</si>
  <si>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</si>
  <si>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</si>
  <si>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</si>
  <si>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</si>
  <si>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</si>
  <si>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</si>
  <si>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</si>
  <si>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</si>
  <si>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</si>
  <si>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</si>
  <si>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</si>
  <si>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</si>
  <si>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</si>
  <si>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</si>
  <si>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</si>
  <si>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</si>
  <si>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</si>
  <si>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</si>
  <si>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</si>
  <si>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</si>
  <si>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</si>
  <si>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</si>
  <si>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</si>
  <si>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</si>
  <si>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</si>
  <si>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</si>
  <si>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</si>
  <si>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</si>
  <si>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</si>
  <si>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</si>
  <si>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</si>
  <si>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</si>
  <si>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</si>
  <si>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</si>
  <si>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</si>
  <si>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</si>
  <si>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</si>
  <si>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</si>
  <si>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</si>
  <si>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</si>
  <si>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</si>
  <si>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</si>
  <si>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</si>
  <si>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</si>
  <si>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</si>
  <si>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</si>
  <si>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</si>
  <si>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</si>
  <si>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</si>
  <si>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</si>
  <si>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</si>
  <si>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</si>
  <si>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</si>
  <si>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</si>
  <si>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</si>
  <si>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</si>
  <si>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</si>
  <si>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</si>
  <si>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</si>
  <si>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</si>
  <si>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</si>
  <si>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</si>
  <si>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</si>
  <si>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</si>
  <si>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</si>
  <si>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</si>
  <si>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</si>
  <si>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</si>
  <si>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</si>
  <si>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</si>
  <si>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</si>
  <si>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</si>
  <si>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</si>
  <si>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</si>
  <si>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</si>
  <si>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</si>
  <si>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</si>
  <si>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</si>
  <si>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</si>
  <si>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</si>
  <si>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</si>
  <si>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</si>
  <si>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</si>
  <si>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</si>
  <si>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</si>
  <si>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</si>
  <si>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</si>
  <si>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</si>
  <si>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</si>
  <si>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</si>
  <si>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</si>
  <si>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</si>
  <si>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</si>
  <si>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</si>
  <si>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</si>
  <si>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</si>
  <si>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</si>
  <si>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</si>
  <si>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</si>
  <si>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</si>
  <si>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</si>
  <si>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</si>
  <si>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</si>
  <si>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</si>
  <si>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</si>
  <si>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</si>
  <si>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</si>
  <si>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</si>
  <si>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</si>
  <si>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</si>
  <si>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</si>
  <si>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</si>
  <si>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</si>
  <si>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</si>
  <si>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</si>
  <si>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</si>
  <si>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</si>
  <si>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</si>
  <si>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</si>
  <si>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</si>
  <si>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</si>
  <si>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</si>
  <si>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</si>
  <si>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</si>
  <si>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</si>
  <si>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</si>
  <si>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</si>
  <si>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</si>
  <si>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</si>
  <si>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</si>
  <si>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</si>
  <si>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</si>
  <si>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</si>
  <si>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</si>
  <si>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</si>
  <si>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</si>
  <si>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</si>
  <si>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</si>
  <si>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</si>
  <si>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</si>
  <si>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</si>
  <si>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</si>
  <si>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</si>
  <si>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</si>
  <si>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</si>
  <si>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</si>
  <si>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</si>
  <si>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</si>
  <si>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</si>
  <si>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</si>
  <si>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</si>
  <si>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</si>
  <si>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</si>
  <si>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</si>
  <si>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</si>
  <si>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</si>
  <si>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</si>
  <si>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</si>
  <si>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</si>
  <si>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</si>
  <si>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</si>
  <si>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</si>
  <si>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</si>
  <si>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</si>
  <si>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</si>
  <si>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</si>
  <si>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</si>
  <si>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</si>
  <si>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</si>
  <si>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</si>
  <si>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</si>
  <si>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</si>
  <si>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</si>
  <si>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</si>
  <si>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</si>
  <si>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</si>
  <si>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</si>
  <si>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</si>
  <si>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</si>
  <si>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</si>
  <si>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</si>
  <si>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</si>
  <si>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</si>
  <si>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</si>
  <si>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</si>
  <si>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</si>
  <si>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</si>
  <si>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</si>
  <si>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</si>
  <si>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</si>
  <si>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</si>
  <si>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</si>
  <si>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</si>
  <si>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</si>
  <si>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</si>
  <si>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</si>
  <si>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</si>
  <si>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</si>
  <si>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</si>
  <si>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</si>
  <si>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</si>
  <si>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</si>
  <si>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</si>
  <si>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</si>
  <si>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</si>
  <si>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</si>
  <si>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</si>
  <si>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</si>
  <si>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</si>
  <si>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</si>
  <si>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</si>
  <si>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</si>
  <si>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</si>
  <si>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</si>
  <si>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</si>
  <si>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</si>
  <si>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</si>
  <si>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</si>
  <si>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</si>
  <si>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</si>
  <si>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</si>
  <si>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</si>
  <si>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</si>
  <si>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</si>
  <si>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</si>
  <si>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</si>
  <si>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</si>
  <si>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</si>
  <si>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</si>
  <si>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</si>
  <si>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</si>
  <si>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</si>
  <si>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</si>
  <si>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</si>
  <si>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</si>
  <si>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</si>
  <si>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</si>
  <si>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</si>
  <si>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</si>
  <si>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</si>
  <si>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</si>
  <si>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</si>
  <si>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</si>
  <si>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</si>
  <si>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</si>
  <si>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</si>
  <si>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</si>
  <si>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</si>
  <si>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</si>
  <si>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</si>
  <si>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</si>
  <si>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</si>
  <si>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</si>
  <si>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</si>
  <si>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</si>
  <si>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</si>
  <si>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</si>
  <si>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</si>
  <si>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</si>
  <si>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</si>
  <si>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</si>
  <si>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</si>
  <si>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</si>
  <si>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</si>
  <si>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</si>
  <si>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</si>
  <si>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</si>
  <si>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</si>
  <si>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</si>
  <si>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</si>
  <si>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</si>
  <si>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</si>
  <si>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</si>
  <si>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</si>
  <si>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</si>
  <si>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</si>
  <si>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</si>
  <si>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</si>
  <si>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</si>
  <si>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</si>
  <si>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</si>
  <si>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</si>
  <si>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</si>
  <si>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</si>
  <si>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</si>
  <si>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</si>
  <si>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</si>
  <si>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</si>
  <si>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</si>
  <si>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</si>
  <si>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</si>
  <si>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</si>
  <si>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</si>
  <si>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</si>
  <si>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</si>
  <si>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</si>
  <si>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</si>
  <si>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</si>
  <si>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</si>
  <si>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</si>
  <si>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</si>
  <si>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</si>
  <si>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</si>
  <si>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</si>
  <si>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</si>
  <si>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</si>
  <si>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</si>
  <si>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</si>
  <si>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</si>
  <si>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</si>
  <si>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</si>
  <si>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</si>
  <si>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</si>
  <si>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</si>
  <si>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</si>
  <si>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</si>
  <si>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</si>
  <si>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</si>
  <si>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</si>
  <si>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</si>
  <si>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</si>
  <si>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</si>
  <si>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</si>
  <si>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</si>
  <si>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</si>
  <si>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</si>
  <si>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</si>
  <si>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</si>
  <si>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</si>
  <si>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</si>
  <si>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</si>
  <si>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</si>
  <si>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</si>
  <si>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</si>
  <si>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</si>
  <si>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</si>
  <si>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</si>
  <si>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</si>
  <si>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</si>
  <si>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</si>
  <si>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</si>
  <si>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</si>
  <si>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</si>
  <si>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</si>
  <si>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</si>
  <si>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</si>
  <si>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</si>
  <si>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</si>
  <si>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</si>
  <si>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</si>
  <si>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</si>
  <si>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</si>
  <si>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</si>
  <si>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</si>
  <si>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</si>
  <si>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</si>
  <si>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</si>
  <si>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</si>
  <si>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</si>
  <si>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</si>
  <si>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</si>
  <si>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</si>
  <si>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</si>
  <si>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</si>
  <si>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</si>
  <si>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</si>
  <si>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</si>
  <si>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</si>
  <si>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</si>
  <si>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</si>
  <si>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</si>
  <si>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</si>
  <si>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</si>
  <si>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</si>
  <si>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</si>
  <si>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</si>
  <si>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</si>
  <si>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</si>
  <si>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</si>
  <si>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</si>
  <si>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</si>
  <si>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</si>
  <si>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</si>
  <si>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</si>
  <si>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</si>
  <si>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</si>
  <si>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</si>
  <si>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</si>
  <si>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</si>
  <si>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</si>
  <si>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</si>
  <si>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</si>
  <si>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</si>
  <si>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</si>
  <si>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</si>
  <si>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</si>
  <si>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</si>
  <si>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</si>
  <si>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</si>
  <si>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</si>
  <si>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</si>
  <si>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</si>
  <si>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</si>
  <si>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</si>
  <si>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</si>
  <si>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</si>
  <si>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</si>
  <si>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</si>
  <si>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</si>
  <si>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</si>
  <si>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</si>
  <si>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</si>
  <si>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</si>
  <si>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</si>
  <si>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</si>
  <si>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</si>
  <si>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</si>
  <si>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</si>
  <si>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</si>
  <si>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</si>
  <si>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</si>
  <si>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</si>
  <si>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</si>
  <si>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</si>
  <si>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</si>
  <si>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</si>
  <si>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</si>
  <si>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</si>
  <si>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</si>
  <si>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</si>
  <si>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</si>
  <si>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</si>
  <si>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</si>
  <si>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</si>
  <si>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</si>
  <si>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</si>
  <si>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</si>
  <si>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</si>
  <si>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</si>
  <si>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</si>
  <si>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</si>
  <si>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</si>
  <si>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</si>
  <si>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</si>
  <si>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</si>
  <si>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</si>
  <si>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</si>
  <si>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</si>
  <si>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</si>
  <si>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</si>
  <si>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</si>
  <si>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</si>
  <si>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</si>
  <si>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</si>
  <si>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</si>
  <si>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</si>
  <si>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</si>
  <si>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</si>
  <si>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</si>
  <si>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</si>
  <si>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</si>
  <si>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</si>
  <si>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</si>
  <si>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</si>
  <si>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</si>
  <si>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</si>
  <si>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</si>
  <si>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</si>
  <si>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</si>
  <si>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</si>
  <si>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</si>
  <si>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</si>
  <si>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</si>
  <si>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</si>
  <si>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</si>
  <si>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</si>
  <si>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</si>
  <si>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</si>
  <si>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</si>
  <si>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</si>
  <si>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</si>
  <si>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</si>
  <si>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</si>
  <si>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</si>
  <si>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</si>
  <si>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</si>
  <si>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</si>
  <si>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</si>
  <si>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</si>
  <si>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</si>
  <si>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</si>
  <si>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</si>
  <si>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</si>
  <si>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</si>
  <si>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</si>
  <si>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</si>
  <si>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</si>
  <si>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</si>
  <si>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</si>
  <si>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</si>
  <si>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</si>
  <si>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</si>
  <si>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</si>
  <si>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</si>
  <si>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</si>
  <si>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</si>
  <si>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</si>
  <si>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</si>
  <si>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</si>
  <si>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</si>
  <si>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</si>
  <si>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</si>
  <si>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</si>
  <si>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</si>
  <si>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</si>
  <si>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</si>
  <si>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</si>
  <si>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</si>
  <si>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</si>
  <si>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</si>
  <si>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</si>
  <si>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</si>
  <si>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</si>
  <si>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</si>
  <si>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</si>
  <si>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</si>
  <si>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</si>
  <si>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</si>
  <si>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</si>
  <si>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</si>
  <si>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</si>
  <si>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</si>
  <si>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</si>
  <si>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</si>
  <si>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</si>
  <si>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</si>
  <si>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</si>
  <si>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</si>
  <si>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</si>
  <si>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</si>
  <si>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</si>
  <si>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</si>
  <si>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</si>
  <si>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</si>
  <si>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</si>
  <si>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</si>
  <si>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</si>
  <si>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</si>
  <si>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</si>
  <si>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</si>
  <si>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</si>
  <si>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</si>
  <si>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</si>
  <si>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</si>
  <si>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</si>
  <si>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</si>
  <si>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</si>
  <si>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</si>
  <si>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</si>
  <si>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</si>
  <si>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</si>
  <si>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</si>
  <si>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</si>
  <si>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</si>
  <si>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</si>
  <si>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</si>
  <si>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</si>
  <si>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</si>
  <si>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</si>
  <si>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</si>
  <si>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</si>
  <si>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</si>
  <si>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</si>
  <si>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</si>
  <si>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</si>
  <si>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</si>
  <si>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</si>
  <si>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</si>
  <si>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</si>
  <si>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</si>
  <si>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</si>
  <si>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</si>
  <si>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</si>
  <si>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</si>
  <si>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</si>
  <si>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</si>
  <si>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</si>
  <si>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</si>
  <si>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</si>
  <si>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</si>
  <si>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</si>
  <si>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</si>
  <si>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</si>
  <si>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</si>
  <si>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</si>
  <si>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</si>
  <si>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</si>
  <si>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</si>
  <si>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</si>
  <si>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</si>
  <si>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</si>
  <si>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</si>
  <si>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</si>
  <si>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</si>
  <si>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</si>
  <si>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</si>
  <si>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</si>
  <si>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</si>
  <si>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</si>
  <si>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</si>
  <si>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</si>
  <si>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</si>
  <si>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</si>
  <si>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</si>
  <si>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</si>
  <si>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</si>
  <si>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</si>
  <si>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</si>
  <si>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</si>
  <si>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</si>
  <si>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</si>
  <si>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</si>
  <si>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</si>
  <si>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</si>
  <si>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</si>
  <si>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</si>
  <si>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</si>
  <si>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</si>
  <si>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</si>
  <si>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</si>
  <si>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</si>
  <si>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</si>
  <si>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</si>
  <si>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</si>
  <si>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</si>
  <si>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</si>
  <si>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</si>
  <si>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</si>
  <si>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</si>
  <si>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</si>
  <si>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</si>
  <si>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</si>
  <si>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</si>
  <si>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</si>
  <si>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</si>
  <si>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</si>
  <si>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</si>
  <si>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</si>
  <si>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</si>
  <si>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</si>
  <si>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</si>
  <si>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</si>
  <si>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</si>
  <si>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</si>
  <si>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</si>
  <si>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</si>
  <si>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</si>
  <si>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</si>
  <si>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</si>
  <si>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</si>
  <si>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</si>
  <si>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</si>
  <si>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</si>
  <si>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</si>
  <si>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</si>
  <si>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</si>
  <si>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</si>
  <si>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</si>
  <si>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</si>
  <si>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</si>
  <si>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</si>
  <si>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</si>
  <si>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</si>
  <si>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</si>
  <si>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</si>
  <si>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</si>
  <si>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</si>
  <si>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</si>
  <si>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</si>
  <si>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</si>
  <si>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</si>
  <si>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</si>
  <si>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</si>
  <si>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</si>
  <si>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</si>
  <si>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</si>
  <si>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</si>
  <si>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</si>
  <si>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</si>
  <si>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</si>
  <si>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</si>
  <si>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</si>
  <si>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</si>
  <si>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</si>
  <si>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</si>
  <si>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</si>
  <si>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</si>
  <si>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</si>
  <si>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</si>
  <si>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</si>
  <si>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</si>
  <si>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</si>
  <si>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</si>
  <si>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</si>
  <si>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</si>
  <si>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</si>
  <si>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</si>
  <si>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</si>
  <si>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</si>
  <si>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</si>
  <si>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</si>
  <si>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</si>
  <si>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</si>
  <si>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</si>
  <si>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</si>
  <si>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</si>
  <si>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</si>
  <si>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</si>
  <si>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</si>
  <si>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</si>
  <si>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</si>
  <si>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</si>
  <si>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</si>
  <si>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</si>
  <si>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</si>
  <si>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</si>
  <si>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</si>
  <si>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</si>
  <si>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</si>
  <si>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</si>
  <si>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</si>
  <si>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</si>
  <si>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</si>
  <si>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</si>
  <si>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</si>
  <si>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</si>
  <si>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</si>
  <si>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</si>
  <si>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</si>
  <si>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</si>
  <si>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</si>
  <si>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</si>
  <si>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</si>
  <si>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</si>
  <si>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</si>
  <si>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</si>
  <si>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</si>
  <si>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</si>
  <si>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</si>
  <si>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</si>
  <si>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</si>
  <si>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</si>
  <si>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</si>
  <si>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</si>
  <si>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</si>
  <si>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</si>
  <si>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</si>
  <si>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</si>
  <si>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</si>
  <si>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</si>
  <si>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</si>
  <si>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</si>
  <si>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</si>
  <si>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</si>
  <si>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</si>
  <si>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</si>
  <si>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</si>
  <si>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</si>
  <si>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</si>
  <si>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</si>
  <si>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</si>
  <si>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</si>
  <si>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</si>
  <si>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</si>
  <si>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</si>
  <si>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</si>
  <si>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</si>
  <si>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</si>
  <si>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</si>
  <si>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</si>
  <si>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</si>
  <si>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</si>
  <si>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</si>
  <si>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</si>
  <si>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</si>
  <si>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</si>
  <si>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</si>
  <si>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</si>
  <si>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</si>
  <si>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</si>
  <si>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</si>
  <si>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</si>
  <si>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</si>
  <si>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</si>
  <si>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</si>
  <si>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</si>
  <si>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</si>
  <si>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</si>
  <si>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</si>
  <si>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</si>
  <si>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</si>
  <si>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</si>
  <si>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</si>
  <si>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</si>
  <si>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</si>
  <si>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</si>
  <si>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</si>
  <si>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</si>
  <si>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</si>
  <si>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</si>
  <si>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</si>
  <si>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</si>
  <si>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</si>
  <si>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</si>
  <si>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</si>
  <si>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</si>
  <si>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</si>
  <si>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</si>
  <si>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</si>
  <si>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</si>
  <si>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</si>
  <si>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</si>
  <si>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</si>
  <si>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</si>
  <si>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</si>
  <si>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</si>
  <si>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</si>
  <si>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</si>
  <si>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</si>
  <si>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</si>
  <si>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</si>
  <si>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</si>
  <si>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</si>
  <si>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</si>
  <si>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</si>
  <si>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</si>
  <si>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</si>
  <si>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</si>
  <si>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</si>
  <si>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</si>
  <si>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</si>
  <si>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</si>
  <si>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</si>
  <si>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</si>
  <si>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</si>
  <si>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</si>
  <si>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</si>
  <si>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</si>
  <si>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</si>
  <si>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</si>
  <si>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</si>
  <si>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</si>
  <si>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</si>
  <si>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</si>
  <si>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</si>
  <si>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</si>
  <si>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</si>
  <si>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</si>
  <si>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</si>
  <si>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</si>
  <si>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</si>
  <si>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</si>
  <si>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</si>
  <si>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</si>
  <si>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</si>
  <si>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</si>
  <si>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</si>
  <si>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</si>
  <si>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</si>
  <si>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</si>
  <si>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</si>
  <si>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</si>
  <si>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</si>
  <si>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</si>
  <si>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</si>
  <si>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</si>
  <si>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</si>
  <si>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</si>
  <si>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</si>
  <si>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</si>
  <si>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</si>
  <si>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</si>
  <si>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</si>
  <si>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</si>
  <si>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</si>
  <si>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</si>
  <si>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</si>
  <si>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</si>
  <si>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</si>
  <si>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</si>
  <si>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</si>
  <si>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</si>
  <si>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</si>
  <si>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</si>
  <si>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</si>
  <si>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</si>
  <si>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</si>
  <si>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</si>
  <si>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</si>
  <si>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</si>
  <si>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</si>
  <si>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</si>
  <si>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</si>
  <si>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</si>
  <si>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</si>
  <si>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</si>
  <si>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</si>
  <si>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</si>
  <si>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</si>
  <si>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</si>
  <si>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</si>
  <si>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</si>
  <si>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</si>
  <si>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</si>
  <si>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</si>
  <si>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</si>
  <si>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</si>
  <si>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</si>
  <si>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</si>
  <si>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</si>
  <si>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</si>
  <si>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</si>
  <si>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</si>
  <si>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</si>
  <si>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</si>
  <si>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</si>
  <si>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</si>
  <si>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</si>
  <si>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</si>
  <si>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</si>
  <si>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</si>
  <si>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</si>
  <si>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</si>
  <si>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</si>
  <si>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</si>
  <si>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</si>
  <si>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</si>
  <si>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</si>
  <si>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</si>
  <si>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</si>
  <si>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</si>
  <si>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</si>
  <si>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</si>
  <si>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</si>
  <si>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</si>
  <si>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</si>
  <si>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</si>
  <si>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</si>
  <si>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</si>
  <si>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</si>
  <si>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</si>
  <si>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</si>
  <si>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</si>
  <si>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</si>
  <si>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</si>
  <si>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</si>
  <si>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</si>
  <si>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</si>
  <si>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</si>
  <si>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</si>
  <si>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</si>
  <si>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</si>
  <si>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</si>
  <si>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</si>
  <si>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</si>
  <si>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</si>
  <si>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</si>
  <si>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</si>
  <si>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</si>
  <si>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</si>
  <si>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</si>
  <si>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</si>
  <si>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</si>
  <si>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</si>
  <si>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</si>
  <si>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</si>
  <si>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</si>
  <si>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</si>
  <si>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</si>
  <si>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</si>
  <si>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</si>
  <si>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</si>
  <si>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</si>
  <si>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</si>
  <si>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</si>
  <si>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</si>
  <si>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</si>
  <si>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</si>
  <si>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</si>
  <si>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</si>
  <si>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</si>
  <si>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</si>
  <si>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</si>
  <si>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</si>
  <si>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</si>
  <si>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</si>
  <si>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</si>
  <si>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</si>
  <si>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</si>
  <si>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</si>
  <si>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</si>
  <si>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</si>
  <si>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</si>
  <si>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</si>
  <si>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</si>
  <si>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</si>
  <si>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</si>
  <si>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</si>
  <si>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</si>
  <si>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</si>
  <si>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</si>
  <si>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</si>
  <si>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</si>
  <si>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</si>
  <si>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</si>
  <si>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</si>
  <si>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</si>
  <si>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</si>
  <si>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</si>
  <si>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</si>
  <si>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</si>
  <si>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</si>
  <si>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</si>
  <si>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</si>
  <si>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</si>
  <si>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</si>
  <si>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</si>
  <si>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</si>
  <si>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</si>
  <si>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</si>
  <si>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</si>
  <si>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</si>
  <si>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</si>
  <si>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</si>
  <si>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</si>
  <si>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</si>
  <si>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</si>
  <si>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</si>
  <si>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</si>
  <si>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</si>
  <si>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</si>
  <si>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</si>
  <si>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</si>
  <si>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</si>
  <si>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</si>
  <si>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</si>
  <si>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</si>
  <si>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</si>
  <si>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</si>
  <si>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</si>
  <si>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</si>
  <si>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</si>
  <si>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</si>
  <si>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</si>
  <si>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</si>
  <si>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</si>
  <si>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</si>
  <si>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</si>
  <si>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</si>
  <si>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</si>
  <si>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</si>
  <si>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</si>
  <si>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</si>
  <si>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</si>
  <si>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</si>
  <si>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</si>
  <si>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</si>
  <si>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</si>
  <si>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</si>
  <si>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</si>
  <si>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</si>
  <si>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</si>
  <si>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</si>
  <si>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</si>
  <si>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</si>
  <si>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</si>
  <si>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</si>
  <si>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</si>
  <si>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</si>
  <si>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</si>
  <si>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</si>
  <si>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</si>
  <si>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</si>
  <si>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</si>
  <si>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</si>
  <si>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</si>
  <si>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</si>
  <si>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</si>
  <si>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</si>
  <si>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</si>
  <si>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</si>
  <si>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</si>
  <si>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</si>
  <si>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</si>
  <si>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</si>
  <si>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</si>
  <si>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</si>
  <si>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</si>
  <si>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</si>
  <si>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</si>
  <si>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</si>
  <si>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</si>
  <si>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</si>
  <si>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</si>
  <si>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</si>
  <si>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</si>
  <si>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</si>
  <si>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</si>
  <si>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</si>
  <si>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</si>
  <si>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</si>
  <si>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</si>
  <si>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</si>
  <si>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</si>
  <si>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</si>
  <si>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</si>
  <si>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</si>
  <si>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</si>
  <si>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</si>
  <si>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</si>
  <si>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</si>
  <si>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</si>
  <si>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</si>
  <si>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</si>
  <si>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</si>
  <si>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</si>
  <si>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</si>
  <si>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</si>
  <si>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</si>
  <si>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</si>
  <si>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</si>
  <si>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</si>
  <si>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</si>
  <si>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</si>
  <si>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</si>
  <si>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</si>
  <si>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</si>
  <si>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</si>
  <si>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</si>
  <si>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</si>
  <si>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</si>
  <si>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</si>
  <si>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</si>
  <si>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</si>
  <si>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</si>
  <si>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</si>
  <si>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</si>
  <si>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</si>
  <si>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</si>
  <si>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</si>
  <si>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</si>
  <si>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</si>
  <si>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</si>
  <si>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</si>
  <si>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</si>
  <si>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</si>
  <si>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</si>
  <si>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</si>
  <si>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</si>
  <si>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</si>
  <si>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</si>
  <si>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</si>
  <si>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</si>
  <si>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</si>
  <si>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</si>
  <si>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</si>
  <si>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</si>
  <si>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</si>
  <si>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</si>
  <si>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</si>
  <si>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</si>
  <si>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</si>
  <si>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</si>
  <si>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</si>
  <si>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</si>
  <si>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</si>
  <si>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</si>
  <si>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</si>
  <si>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</si>
  <si>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</si>
  <si>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</si>
  <si>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</si>
  <si>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</si>
  <si>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</si>
  <si>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</si>
  <si>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</si>
  <si>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</si>
  <si>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</si>
  <si>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</si>
  <si>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</si>
  <si>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</si>
  <si>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</si>
  <si>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</si>
  <si>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</si>
  <si>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</si>
  <si>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</si>
  <si>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</si>
  <si>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</si>
  <si>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</si>
  <si>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</si>
  <si>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</si>
  <si>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</si>
  <si>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</si>
  <si>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</si>
  <si>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</si>
  <si>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</si>
  <si>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</si>
  <si>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</si>
  <si>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</si>
  <si>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</si>
  <si>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</si>
  <si>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</si>
  <si>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</si>
  <si>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</si>
  <si>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</si>
  <si>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</si>
  <si>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</si>
  <si>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</si>
  <si>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</si>
  <si>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</si>
  <si>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</si>
  <si>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</si>
  <si>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</si>
  <si>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</si>
  <si>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</si>
  <si>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</si>
  <si>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</si>
  <si>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</si>
  <si>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</si>
  <si>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</si>
  <si>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</si>
  <si>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</si>
  <si>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</si>
  <si>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</si>
  <si>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</si>
  <si>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</si>
  <si>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</si>
  <si>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</si>
  <si>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</si>
  <si>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</si>
  <si>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</si>
  <si>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</si>
  <si>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</si>
  <si>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</si>
  <si>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</si>
  <si>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</si>
  <si>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</si>
  <si>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</si>
  <si>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</si>
  <si>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</si>
  <si>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</si>
  <si>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</si>
  <si>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</si>
  <si>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</si>
  <si>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</si>
  <si>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</si>
  <si>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</si>
  <si>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</si>
  <si>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</si>
  <si>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</si>
  <si>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</si>
  <si>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</si>
  <si>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</si>
  <si>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</si>
  <si>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</si>
  <si>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</si>
  <si>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</si>
  <si>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</si>
  <si>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</si>
  <si>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</si>
  <si>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</si>
  <si>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</si>
  <si>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</si>
  <si>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</si>
  <si>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</si>
  <si>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</si>
  <si>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</si>
  <si>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</si>
  <si>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</si>
  <si>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</si>
  <si>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</si>
  <si>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</si>
  <si>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</si>
  <si>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</si>
  <si>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</si>
  <si>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</si>
  <si>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</si>
  <si>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</si>
  <si>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</si>
  <si>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</si>
  <si>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</si>
  <si>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</si>
  <si>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</si>
  <si>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</si>
  <si>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</si>
  <si>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</si>
  <si>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</si>
  <si>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</si>
  <si>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</si>
  <si>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</si>
  <si>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</si>
  <si>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</si>
  <si>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</si>
  <si>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</si>
  <si>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</si>
  <si>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</si>
  <si>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</si>
  <si>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</si>
  <si>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</si>
  <si>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</si>
  <si>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</si>
  <si>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</si>
  <si>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</si>
  <si>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</si>
  <si>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</si>
  <si>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</si>
  <si>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</si>
  <si>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</si>
  <si>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</si>
  <si>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</si>
  <si>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</si>
  <si>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</si>
  <si>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</si>
  <si>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</si>
  <si>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</si>
  <si>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</si>
  <si>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</si>
  <si>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</si>
  <si>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</si>
  <si>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</si>
  <si>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</si>
  <si>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</si>
  <si>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</si>
  <si>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</si>
  <si>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</si>
  <si>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</si>
  <si>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</si>
  <si>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</si>
  <si>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</si>
  <si>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</si>
  <si>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</si>
  <si>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</si>
  <si>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</si>
  <si>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</si>
  <si>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</si>
  <si>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</si>
  <si>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</si>
  <si>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</si>
  <si>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</si>
  <si>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</si>
  <si>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</si>
  <si>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</si>
  <si>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</si>
  <si>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</si>
  <si>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</si>
  <si>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</si>
  <si>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</si>
  <si>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</si>
  <si>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</si>
  <si>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</si>
  <si>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</si>
  <si>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</si>
  <si>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</si>
  <si>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</si>
  <si>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</si>
  <si>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</si>
  <si>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</si>
  <si>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</si>
  <si>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</si>
  <si>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</si>
  <si>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</si>
  <si>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</si>
  <si>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</si>
  <si>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</si>
  <si>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</si>
  <si>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</si>
  <si>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</si>
  <si>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</si>
  <si>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</si>
  <si>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</si>
  <si>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</si>
  <si>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</si>
  <si>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</si>
  <si>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</si>
  <si>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</si>
  <si>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</si>
  <si>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</si>
  <si>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</si>
  <si>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</si>
  <si>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</si>
  <si>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</si>
  <si>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</si>
  <si>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</si>
  <si>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</si>
  <si>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</si>
  <si>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</si>
  <si>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</si>
  <si>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</si>
  <si>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</si>
  <si>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</si>
  <si>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</si>
  <si>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</si>
  <si>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</si>
  <si>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</si>
  <si>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</si>
  <si>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</si>
  <si>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</si>
  <si>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</si>
  <si>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</si>
  <si>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</si>
  <si>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</si>
  <si>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</si>
  <si>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</si>
  <si>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</si>
  <si>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</si>
  <si>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</si>
  <si>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</si>
  <si>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</si>
  <si>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</si>
  <si>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</si>
  <si>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</si>
  <si>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</si>
  <si>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</si>
  <si>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</si>
  <si>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</si>
  <si>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</si>
  <si>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</si>
  <si>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</si>
  <si>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</si>
  <si>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</si>
  <si>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</si>
  <si>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</si>
  <si>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</si>
  <si>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</si>
  <si>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</si>
  <si>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</si>
  <si>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</si>
  <si>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</si>
  <si>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</si>
  <si>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</si>
  <si>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</si>
  <si>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</si>
  <si>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</si>
  <si>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</si>
  <si>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</si>
  <si>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</si>
  <si>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</si>
  <si>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</si>
  <si>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</si>
  <si>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</si>
  <si>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</si>
  <si>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</si>
  <si>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</si>
  <si>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</si>
  <si>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</si>
  <si>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</si>
  <si>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</si>
  <si>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</si>
  <si>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</si>
  <si>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</si>
  <si>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</si>
  <si>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</si>
  <si>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</si>
  <si>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</si>
  <si>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</si>
  <si>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</si>
  <si>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</si>
  <si>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</si>
  <si>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</si>
  <si>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</si>
  <si>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</si>
  <si>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</si>
  <si>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</si>
  <si>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</si>
  <si>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</si>
  <si>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</si>
  <si>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</si>
  <si>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</si>
  <si>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</si>
  <si>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</si>
  <si>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</si>
  <si>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</si>
  <si>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</si>
  <si>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</si>
  <si>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</si>
  <si>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</si>
  <si>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</si>
  <si>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</si>
  <si>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</si>
  <si>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</si>
  <si>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</si>
  <si>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</si>
  <si>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</si>
  <si>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</si>
  <si>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</si>
  <si>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</si>
  <si>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</si>
  <si>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</si>
  <si>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</si>
  <si>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</si>
  <si>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</si>
  <si>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</si>
  <si>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</si>
  <si>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</si>
  <si>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</si>
  <si>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</si>
  <si>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</si>
  <si>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</si>
  <si>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</si>
  <si>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</si>
  <si>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</si>
  <si>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</si>
  <si>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</si>
  <si>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</si>
  <si>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</si>
  <si>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</si>
  <si>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</si>
  <si>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</si>
  <si>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</si>
  <si>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</si>
  <si>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</si>
  <si>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</si>
  <si>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</si>
  <si>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</si>
  <si>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</si>
  <si>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</si>
  <si>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</si>
  <si>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</si>
  <si>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</si>
  <si>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</si>
  <si>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</si>
  <si>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</si>
  <si>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</si>
  <si>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</si>
  <si>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</si>
  <si>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</si>
  <si>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</si>
  <si>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</si>
  <si>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</si>
  <si>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</si>
  <si>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</si>
  <si>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</si>
  <si>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</si>
  <si>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</si>
  <si>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</si>
  <si>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</si>
  <si>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</si>
  <si>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</si>
  <si>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</si>
  <si>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</si>
  <si>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</si>
  <si>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</si>
  <si>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</si>
  <si>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</si>
  <si>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</si>
  <si>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</si>
  <si>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</si>
  <si>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</si>
  <si>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</si>
  <si>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</si>
  <si>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</si>
  <si>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</si>
  <si>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</si>
  <si>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</si>
  <si>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</si>
  <si>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</si>
  <si>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</si>
  <si>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</si>
  <si>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</si>
  <si>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</si>
  <si>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Landscape Maintenance District</t>
  </si>
  <si>
    <t>Successor Housing Agency</t>
  </si>
  <si>
    <t>LIABILITIES, DEFERRED INFLOWS OF RESOURCES AND FUND BALANCES</t>
  </si>
  <si>
    <t>Liabilities:</t>
  </si>
  <si>
    <t>Deferred Inflows of Resources:</t>
  </si>
  <si>
    <t>Fund Balance:</t>
  </si>
  <si>
    <t>acfr:</t>
  </si>
  <si>
    <t>Total Liabilities, Deferred Inflows of Resources and Fund Balances</t>
  </si>
  <si>
    <t>American Rescue Plan Act</t>
  </si>
  <si>
    <t>Capital Improvement Program</t>
  </si>
  <si>
    <t>Other Governmental Funds</t>
  </si>
  <si>
    <t>Governmental Activities - Internal Service Fund</t>
  </si>
  <si>
    <t>Totals</t>
  </si>
  <si>
    <t>Statement of Revenues, Expenses, and Changes in Fund Net Position</t>
  </si>
  <si>
    <t>Operating Revenues</t>
  </si>
  <si>
    <t>Total Operating Revenues</t>
  </si>
  <si>
    <t>Operating Expenses</t>
  </si>
  <si>
    <t>Total Operating Expenses</t>
  </si>
  <si>
    <t>Nonoperating Revenues (expenses)</t>
  </si>
  <si>
    <t>Total Nonoperating Revenues (expenses)</t>
  </si>
  <si>
    <t>Capital Contributions</t>
  </si>
  <si>
    <t>Total Capital Contributions</t>
  </si>
  <si>
    <t>Net Position, end of year</t>
  </si>
  <si>
    <t>acfr:RevenueOperating</t>
  </si>
  <si>
    <t>acfr:OperatingExpense</t>
  </si>
  <si>
    <t>acfr:NonoperatingRevenuesAndExpenses</t>
  </si>
  <si>
    <t>acfr:ContributionsCapital</t>
  </si>
  <si>
    <t>ProprietaryFundsRevenuesExpensesAbstract</t>
  </si>
  <si>
    <t>ProprietaryFundsRevenuesExpensesTable</t>
  </si>
  <si>
    <t>TypeOfActivitiesProprietaryFundsAxis</t>
  </si>
  <si>
    <t>ProprietaryFundsMember</t>
  </si>
  <si>
    <t>BusinessTypeActivitiesEnterpriseFundsMember</t>
  </si>
  <si>
    <t>InternalServiceFundsMember</t>
  </si>
  <si>
    <t>ProprietaryFundsRevenuesExpensesLineItems</t>
  </si>
  <si>
    <t>OperatingRevenuesAbstract</t>
  </si>
  <si>
    <t>ChargesForServicesAbstract</t>
  </si>
  <si>
    <t>ChargesForServicesFinesAndForfeituresAbstract</t>
  </si>
  <si>
    <t>ChargesForServicesLicensesAndPermitsRevenuesAbstract</t>
  </si>
  <si>
    <t>RevenueFromTuitionAndFees</t>
  </si>
  <si>
    <t>TaxCollectionFeesForTaxFund</t>
  </si>
  <si>
    <t>InterestAndPenaltiesForTaxFund</t>
  </si>
  <si>
    <t>RevenueFromTuitionAndFeesNetOfAllowances</t>
  </si>
  <si>
    <t>ScholarshipAllowances</t>
  </si>
  <si>
    <t>TuitionAndFeesAllowances</t>
  </si>
  <si>
    <t>ChargesToOtherFunds</t>
  </si>
  <si>
    <t>RevenueFares</t>
  </si>
  <si>
    <t>RegulatedOperatingRevenueWasteWater</t>
  </si>
  <si>
    <t>RegulatedOperatingRevenueWater</t>
  </si>
  <si>
    <t>RevenuefromAuxiliaryEnterprises</t>
  </si>
  <si>
    <t>RevenueFromConnectionFees</t>
  </si>
  <si>
    <t>RevenueFromRents</t>
  </si>
  <si>
    <t>RevenueFromInstallationFees</t>
  </si>
  <si>
    <t>RevenueFromChargesForUtilities</t>
  </si>
  <si>
    <t>RevenueFromSaleOfFuel</t>
  </si>
  <si>
    <t>LotteryRevenuesAbstract</t>
  </si>
  <si>
    <t>RevenueFromLotteryTicketSales</t>
  </si>
  <si>
    <t>RevenueFromLotteryLicenseApplicationFees</t>
  </si>
  <si>
    <t>RevenueFromLotterySecurityProceeds</t>
  </si>
  <si>
    <t>ExpensesForLotteryLicenseApplicationFees</t>
  </si>
  <si>
    <t>OperatingContributionsAndPremiums</t>
  </si>
  <si>
    <t>OperatingGrants</t>
  </si>
  <si>
    <t>OtherOperatingRevenue</t>
  </si>
  <si>
    <t>RevenueOperating</t>
  </si>
  <si>
    <t>OperatingExpensesAbstract</t>
  </si>
  <si>
    <t>PublicWorksOperatingExpensesAbstract</t>
  </si>
  <si>
    <t>ExpensesForDepartmentOfPublicWorksDPW</t>
  </si>
  <si>
    <t>ExpensesForEngineersEngineering</t>
  </si>
  <si>
    <t>ExpensesForSanitationDepartment</t>
  </si>
  <si>
    <t>ExpensesForSanitaryLandfill</t>
  </si>
  <si>
    <t>ExpensesForSewageDisposal</t>
  </si>
  <si>
    <t>ExpensesForWaterAndSewerSystems</t>
  </si>
  <si>
    <t>ExpensesForRubbishCollection</t>
  </si>
  <si>
    <t>HealthOperatingExpensesAbstract</t>
  </si>
  <si>
    <t>ExpensesForHospitalization</t>
  </si>
  <si>
    <t>ExpensesForHospitalOperations</t>
  </si>
  <si>
    <t>RecreationAndCultureOperatingExpensesAbstract</t>
  </si>
  <si>
    <t>ExpensesForParksAndRecreationDepartment</t>
  </si>
  <si>
    <t>ExpensesForParksAdministration</t>
  </si>
  <si>
    <t>ExpensesForParksFacilities</t>
  </si>
  <si>
    <t>ExpensesForParksSupervision</t>
  </si>
  <si>
    <t>ExpensesForParksPolicing</t>
  </si>
  <si>
    <t>ExpensesForParksLighting</t>
  </si>
  <si>
    <t>ExpensesForParksMaintenance</t>
  </si>
  <si>
    <t>ExpensesForAcademicSupport</t>
  </si>
  <si>
    <t>ExpensesForAuditoriumCivicCenter</t>
  </si>
  <si>
    <t>ExpensesForInstruction</t>
  </si>
  <si>
    <t>ExpensesForStudentGrantsAndScholarships</t>
  </si>
  <si>
    <t>ExpensesForStudentService</t>
  </si>
  <si>
    <t>ExpensesForSalariesAndBenefits</t>
  </si>
  <si>
    <t>BenefitsExpensePensionAndOPEBAbstract</t>
  </si>
  <si>
    <t>OPEBExpense</t>
  </si>
  <si>
    <t>PensionExpense</t>
  </si>
  <si>
    <t>BenefitsExpensePensionAndOPEB</t>
  </si>
  <si>
    <t>BenefitsExpense</t>
  </si>
  <si>
    <t>InterestExpense</t>
  </si>
  <si>
    <t>CommunicationExpense</t>
  </si>
  <si>
    <t>CommunityPromotionExpense</t>
  </si>
  <si>
    <t>PrintingAndPublishingExpense</t>
  </si>
  <si>
    <t>ExpensesForClaimsAndJudgments</t>
  </si>
  <si>
    <t>ExpensesForServicesAndSupplies</t>
  </si>
  <si>
    <t>ExpensesForStateInstitutions</t>
  </si>
  <si>
    <t>ExpensesForAuxiliaryEnterprises</t>
  </si>
  <si>
    <t>ExpensesForRefundsAndRebates</t>
  </si>
  <si>
    <t>ExpensesForProfessionalServices</t>
  </si>
  <si>
    <t>RentExpense</t>
  </si>
  <si>
    <t>ExpensesForSpecialAssessments</t>
  </si>
  <si>
    <t>RepairAndMaintenance</t>
  </si>
  <si>
    <t>ExpensesForInstitutionalSupport</t>
  </si>
  <si>
    <t>CostOfMaterialsAndServicesRendered</t>
  </si>
  <si>
    <t>AmortizationExpense</t>
  </si>
  <si>
    <t>DepletionDepreciationAndAmortizationExpense</t>
  </si>
  <si>
    <t>BadDebtExpense</t>
  </si>
  <si>
    <t>ExpensesForUtilities</t>
  </si>
  <si>
    <t>HousingAssistancePaymentsExpense</t>
  </si>
  <si>
    <t>TenantServicesExpenses</t>
  </si>
  <si>
    <t>InsuranceExpense</t>
  </si>
  <si>
    <t>StateTrunklineOverheadExpense</t>
  </si>
  <si>
    <t>HealthServicesExpense</t>
  </si>
  <si>
    <t>ExpensesForProtectiveServices</t>
  </si>
  <si>
    <t>SewageTreatmentExpense</t>
  </si>
  <si>
    <t>MaterialsAndSuppliesExpense</t>
  </si>
  <si>
    <t>FinancialAidExpense</t>
  </si>
  <si>
    <t>ExpensesForLotteryActivitiesAbstract</t>
  </si>
  <si>
    <t>ExpensesForLotteryGameCosts</t>
  </si>
  <si>
    <t>ExpensesForLotteryRetailerCommissions</t>
  </si>
  <si>
    <t>ExpensesForLotteryRetailerBonuses</t>
  </si>
  <si>
    <t>ExpensesForLotteryOperatorFees</t>
  </si>
  <si>
    <t>ExpensesForLotteryPromotionPublicRelationsAndPointOfSale</t>
  </si>
  <si>
    <t>InterestExpenseImputedOnAnnuitizedPrizeLiability</t>
  </si>
  <si>
    <t>OtherLotteryCosts</t>
  </si>
  <si>
    <t>OtherOperatingExpenses</t>
  </si>
  <si>
    <t>OperatingExpense</t>
  </si>
  <si>
    <t>OperatingIncomeLoss</t>
  </si>
  <si>
    <t>NonoperatingRevenuesExpensesAbstract</t>
  </si>
  <si>
    <t>NonoperatingRevenuesAbstract</t>
  </si>
  <si>
    <t>TaxAndTaxRelatedRevenuesAbstract</t>
  </si>
  <si>
    <t>TaxRevenuesAbstract</t>
  </si>
  <si>
    <t>PropertyTaxAbstract</t>
  </si>
  <si>
    <t>RevenueFromAllowanceForTaxesAbstract</t>
  </si>
  <si>
    <t>SpecialAssessmentsAbstract</t>
  </si>
  <si>
    <t>IntergovernmentalRevenueAbstract</t>
  </si>
  <si>
    <t>IntergovernmentalRevenueFromFederalGovernmentAbstract</t>
  </si>
  <si>
    <t>FederalGrantsGeneralGovernment</t>
  </si>
  <si>
    <t>FederalGrantsPublicSafety</t>
  </si>
  <si>
    <t>FederalGrantsSanitation</t>
  </si>
  <si>
    <t>FederalGrantsHealthAndHospital</t>
  </si>
  <si>
    <t>FederalGrantsWelfare</t>
  </si>
  <si>
    <t>FederalGrantsCultureAndRecreation</t>
  </si>
  <si>
    <t>FederalGrantsCommunityDevelopmentBlockGrants</t>
  </si>
  <si>
    <t>FederalCapitalGrants</t>
  </si>
  <si>
    <t>IntergovernmentalRevenueFromStateGovernmentAbstract</t>
  </si>
  <si>
    <t>StateGrantsPublicSafety</t>
  </si>
  <si>
    <t>StateGrantsDrunkDrivingCaseFlowAssistance</t>
  </si>
  <si>
    <t>StateGrantsDrugCaseInformationManagementAccount</t>
  </si>
  <si>
    <t>StateGrantsHighwaysAndStreets</t>
  </si>
  <si>
    <t>StateGrantsCourtEquity</t>
  </si>
  <si>
    <t>StateGrantsSanitation</t>
  </si>
  <si>
    <t>StateGrantsHealth</t>
  </si>
  <si>
    <t>StateGrantsWelfare</t>
  </si>
  <si>
    <t>StateGrantsCultureAndRecreation</t>
  </si>
  <si>
    <t>StateGrantsCrimeVictimsRights</t>
  </si>
  <si>
    <t>StateGrantsIndigentDefenseGrant</t>
  </si>
  <si>
    <t>StateGrantsStateRevenueSharing</t>
  </si>
  <si>
    <t>StateGrantsLocalCommunityStabilizationShare</t>
  </si>
  <si>
    <t>StateGrantsSurveyAndRemonumentation</t>
  </si>
  <si>
    <t>StateGrantsSpecialElectionReimbursement</t>
  </si>
  <si>
    <t>StateCapitalGrants</t>
  </si>
  <si>
    <t>ContributionsFromLocalUnitsAbstract</t>
  </si>
  <si>
    <t>GrantsContributionsAndDonationsAbstract</t>
  </si>
  <si>
    <t>InterestAndRentsRevenuesAbstract</t>
  </si>
  <si>
    <t>RevenueFromInterestAndDividendsAbstract</t>
  </si>
  <si>
    <t>RevenuesFromRentsAndRoyaltiesAbstract</t>
  </si>
  <si>
    <t>InvestmentIncomeAbstract</t>
  </si>
  <si>
    <t>RevenueFromSubsidies</t>
  </si>
  <si>
    <t>RevenuesFromConnectionFeesNonoperating</t>
  </si>
  <si>
    <t>StateRetirementPlanContributions</t>
  </si>
  <si>
    <t>StateOPEBContribution</t>
  </si>
  <si>
    <t>Gifts</t>
  </si>
  <si>
    <t>StateAppropriations</t>
  </si>
  <si>
    <t>MiscellaneousOtherRevenue</t>
  </si>
  <si>
    <t>OtherNonoperatingRevenuesExpenses</t>
  </si>
  <si>
    <t>NonoperatingRevenues</t>
  </si>
  <si>
    <t>NonoperatingExpensesAbstract</t>
  </si>
  <si>
    <t>GrantRelatedExpenses</t>
  </si>
  <si>
    <t>ProjectCosts</t>
  </si>
  <si>
    <t>ContributionsToOtherGovernments</t>
  </si>
  <si>
    <t>ExpensesForOtherWelfareServices</t>
  </si>
  <si>
    <t>IssuanceCostAndAmortizationOfBondDiscount</t>
  </si>
  <si>
    <t>NonoperatingExpenses</t>
  </si>
  <si>
    <t>NonoperatingRevenuesAndExpenses</t>
  </si>
  <si>
    <t>IncomeLossBeforeCapitalContributions</t>
  </si>
  <si>
    <t>CapitalContributionsAndTransfersAbstract</t>
  </si>
  <si>
    <t>ContributionsAbstract</t>
  </si>
  <si>
    <t>ContributionsCapital</t>
  </si>
  <si>
    <t>ContributionsfromCitizensAndDevelopers</t>
  </si>
  <si>
    <t>ContributionsOther</t>
  </si>
  <si>
    <t>Contributions</t>
  </si>
  <si>
    <t>TransfersAbstract</t>
  </si>
  <si>
    <t>TransfersofCapitalAssetsFromToOtherFunds</t>
  </si>
  <si>
    <t>TotalCapitalContributionsAndTransfers</t>
  </si>
  <si>
    <t>OtherFinancingSourcesAbstract</t>
  </si>
  <si>
    <t>ProceedsFromSaleOfBondsNotes</t>
  </si>
  <si>
    <t>OtherFinancingSources</t>
  </si>
  <si>
    <t>NetPositionAbstract</t>
  </si>
  <si>
    <t>ChangeInAccountingPrinciple</t>
  </si>
  <si>
    <t>NetPositionRestated</t>
  </si>
  <si>
    <t>NetPosition</t>
  </si>
  <si>
    <t>ChangesInNetPosition</t>
  </si>
  <si>
    <t>Labels</t>
  </si>
  <si>
    <t>Proprietary Funds, Revenues, Expenses and Changes in Fund Net Position [Abstract]</t>
  </si>
  <si>
    <t>Proprietary Funds, Statement of Revenues, Expenses and Changes in Fund Net Position [Table]</t>
  </si>
  <si>
    <t>Type of Activities Proprietary Funds [Axis]</t>
  </si>
  <si>
    <t>Proprietary Funds [Member]</t>
  </si>
  <si>
    <t>Business Type Activities Enterprise Funds [Member]</t>
  </si>
  <si>
    <t>Internal Service Funds [Member]</t>
  </si>
  <si>
    <t>Proprietary Funds, Statement of Revenues, Expenses and Changes in Fund Net Position [Line Items]</t>
  </si>
  <si>
    <t>Operating Revenues [Abstract]</t>
  </si>
  <si>
    <t>Charges for Services, General [Abstract]</t>
  </si>
  <si>
    <t>Revenue for Court Related Charges</t>
  </si>
  <si>
    <t>Revenue for Fees</t>
  </si>
  <si>
    <t>Revenue for Court Filing Fees</t>
  </si>
  <si>
    <t>Revenue for Jury Demand Fees</t>
  </si>
  <si>
    <t>Revenue for Writ of Garnishment, Restitution, Attachment or Execution</t>
  </si>
  <si>
    <t>Revenue for Attorney Fee Reimbursement</t>
  </si>
  <si>
    <t>Revenue for Guardian Ad Litem Reimbursement</t>
  </si>
  <si>
    <t>Revenue for Probation Oversight Fee</t>
  </si>
  <si>
    <t>Revenue for Estate Inventory Fee</t>
  </si>
  <si>
    <t>Revenue for Friend of the Court Statutory Handling Fee</t>
  </si>
  <si>
    <t>Revenue for Friend of the Court Service Fee</t>
  </si>
  <si>
    <t>Revenue for Miscellaneous Court Costs and Fees</t>
  </si>
  <si>
    <t>Revenue for Services Rendered</t>
  </si>
  <si>
    <t>Revenue for Building Inspection Fees</t>
  </si>
  <si>
    <t>Revenue for Ambulance Transport Fees</t>
  </si>
  <si>
    <t>Revenue for Title Search Fee</t>
  </si>
  <si>
    <t>Revenue for Pre Forfeiture Mailing Notice Cost</t>
  </si>
  <si>
    <t>Revenue for Sales</t>
  </si>
  <si>
    <t>Revenue for Use and Admission Fees</t>
  </si>
  <si>
    <t>Revenue for Parking Fees</t>
  </si>
  <si>
    <t>Revenue for Charges for Services</t>
  </si>
  <si>
    <t>Charges for Services, Fines and Forfeitures [Abstract]</t>
  </si>
  <si>
    <t>Charges for Services, Licenses and Permits Revenues [Abstract]</t>
  </si>
  <si>
    <t>Revenues from Tuition and Fees</t>
  </si>
  <si>
    <t>Tax Collection Fees for Tax Fund</t>
  </si>
  <si>
    <t>Interest and Penalties for Tax Fund</t>
  </si>
  <si>
    <t>Revenues from Tuition and Fees (Net of Allowances)</t>
  </si>
  <si>
    <t>Scholarship Allowances</t>
  </si>
  <si>
    <t>Tuition and Fees, Allowance</t>
  </si>
  <si>
    <t>Charges to Other Funds</t>
  </si>
  <si>
    <t>Fare Revenue</t>
  </si>
  <si>
    <t>Regulated Operating Revenue, Waste Water</t>
  </si>
  <si>
    <t>Regulated Operating Revenue, Water</t>
  </si>
  <si>
    <t>Revenues from Auxiliary Enterprises</t>
  </si>
  <si>
    <t>Revenues from Connection Fees</t>
  </si>
  <si>
    <t>Revenues from Rents</t>
  </si>
  <si>
    <t>Revenues from Installation Fees</t>
  </si>
  <si>
    <t>Revenues from Charges for Utilities</t>
  </si>
  <si>
    <t>Revenues from Sale of Fuel</t>
  </si>
  <si>
    <t>Revenues from Refunds and Rebates</t>
  </si>
  <si>
    <t>Revenues from Reimbursements</t>
  </si>
  <si>
    <t>Lottery Revenues [Abstract]</t>
  </si>
  <si>
    <t>Revenues from Lottery Ticket Sales</t>
  </si>
  <si>
    <t>Revenues from Lottery License Application Fees</t>
  </si>
  <si>
    <t>Revenues from Lottery Security Proceeds</t>
  </si>
  <si>
    <t>Operating Contributions and Premiums</t>
  </si>
  <si>
    <t>Operating Grants</t>
  </si>
  <si>
    <t>Other Operating Revenue</t>
  </si>
  <si>
    <t>Operating Revenue</t>
  </si>
  <si>
    <t>Operating Expenses [Abstract]</t>
  </si>
  <si>
    <t>Public Works Operating Expenses [Abstract]</t>
  </si>
  <si>
    <t>Expenses for Department of Public Works (DPW)</t>
  </si>
  <si>
    <t>Expenses for Engineers, Engineering</t>
  </si>
  <si>
    <t>Expenses for Sanitation Department</t>
  </si>
  <si>
    <t>Expenses for Sanitary Landfill</t>
  </si>
  <si>
    <t>Expenses for Sewage Disposal</t>
  </si>
  <si>
    <t>Expenses for Water and Sewer Systems</t>
  </si>
  <si>
    <t>Expenses for Rubbish Collection</t>
  </si>
  <si>
    <t>Expenses for Airport Services</t>
  </si>
  <si>
    <t>Expenses for Transportation Services</t>
  </si>
  <si>
    <t>Expenses for Harbor Services</t>
  </si>
  <si>
    <t>Health Operating Expenses [Abstract]</t>
  </si>
  <si>
    <t>Expenses for Hospitalization</t>
  </si>
  <si>
    <t>Expenses for Ambulance</t>
  </si>
  <si>
    <t>Expenses for Hospital Operations</t>
  </si>
  <si>
    <t>Recreation and Culture Operating Expenses [Abstract]</t>
  </si>
  <si>
    <t>Expenses for Parks and Recreation Department</t>
  </si>
  <si>
    <t>Expenses for Parks Administration</t>
  </si>
  <si>
    <t>Expenses for Parks Facilities</t>
  </si>
  <si>
    <t>Expenses for Parks Supervision</t>
  </si>
  <si>
    <t>Expenses for Parks Policing</t>
  </si>
  <si>
    <t>Expenses for Parks Lighting</t>
  </si>
  <si>
    <t>Expenses for Parks Maintenance</t>
  </si>
  <si>
    <t>Expenses for Parks and Recreation</t>
  </si>
  <si>
    <t>Expenses for Academic Support</t>
  </si>
  <si>
    <t>Expenses for Auditorium, Civic Center</t>
  </si>
  <si>
    <t>Expenses for Other Public Services</t>
  </si>
  <si>
    <t>Expenses for Instruction</t>
  </si>
  <si>
    <t>Expenses for Student Grants and Scholarships</t>
  </si>
  <si>
    <t>Expenses for Information Technology</t>
  </si>
  <si>
    <t>Expenses for Student Services</t>
  </si>
  <si>
    <t>Expenses for Salaries and Benefits</t>
  </si>
  <si>
    <t>Benefits Expense, Pension and OPEB [Abstract]</t>
  </si>
  <si>
    <t>OPEB Expense</t>
  </si>
  <si>
    <t>Pension Expense</t>
  </si>
  <si>
    <t>Benefits Expense, Pension and OPEB</t>
  </si>
  <si>
    <t>Benefits Expense</t>
  </si>
  <si>
    <t>Interest Expense</t>
  </si>
  <si>
    <t>Communication Expense</t>
  </si>
  <si>
    <t>Community Promotion Expense</t>
  </si>
  <si>
    <t>Printing and Publishing Expense</t>
  </si>
  <si>
    <t>Expenses for Claims and Judgments</t>
  </si>
  <si>
    <t>Expenses for Services and Supplies</t>
  </si>
  <si>
    <t>Expenses for State Institutions</t>
  </si>
  <si>
    <t>Expenses for Auxiliary Enterprises</t>
  </si>
  <si>
    <t>Expenses for Refunds and Rebates</t>
  </si>
  <si>
    <t>Expenses for Professional and Contractual Services</t>
  </si>
  <si>
    <t>Expenses for Equipment and Equipment Rental</t>
  </si>
  <si>
    <t>Rent Expense</t>
  </si>
  <si>
    <t>Expenses for Special Assessments</t>
  </si>
  <si>
    <t>Repair and Maintenance</t>
  </si>
  <si>
    <t>Expenses for General Government Services</t>
  </si>
  <si>
    <t>Expenses for Institutional Support</t>
  </si>
  <si>
    <t>Cost of Materials and Services Rendered</t>
  </si>
  <si>
    <t>Amortization Expense</t>
  </si>
  <si>
    <t>Depletion, Depreciation and Amortization Expense</t>
  </si>
  <si>
    <t>Bad Debt Expense</t>
  </si>
  <si>
    <t>Utilities Expense</t>
  </si>
  <si>
    <t>Housing Assistance Payments</t>
  </si>
  <si>
    <t>Tenant Services Expense</t>
  </si>
  <si>
    <t>Insurance Expense</t>
  </si>
  <si>
    <t>State Trunkline Overhead Expense</t>
  </si>
  <si>
    <t>Health Services Expense</t>
  </si>
  <si>
    <t>Protective Services</t>
  </si>
  <si>
    <t>Sewage Treatment Expense</t>
  </si>
  <si>
    <t>Materials and Supplies Expense</t>
  </si>
  <si>
    <t>Financial Aid Expense</t>
  </si>
  <si>
    <t>Expenses for Lottery Activities [Abstract]</t>
  </si>
  <si>
    <t>Expenses for Lottery Prize Awards</t>
  </si>
  <si>
    <t>Expenses for Lottery Game Costs</t>
  </si>
  <si>
    <t>Expenses for Lottery Retailer Commissions</t>
  </si>
  <si>
    <t>Expenses for Lottery Retailer Bonuses</t>
  </si>
  <si>
    <t>Expenses for Lottery Operator Fees</t>
  </si>
  <si>
    <t>Expenses for Lottery Promotion, Public Relations, and Point of Sale</t>
  </si>
  <si>
    <t>Interest Expense Imputed on Annuitized Prize Liability</t>
  </si>
  <si>
    <t>Other Lottery Costs</t>
  </si>
  <si>
    <t>Other Operating Expenses</t>
  </si>
  <si>
    <t>Operating Expense</t>
  </si>
  <si>
    <t>Operating Income (Loss)</t>
  </si>
  <si>
    <t>Nonoperating Revenues Expenses [Abstract]</t>
  </si>
  <si>
    <t>Nonoperating Revenues [Abstract]</t>
  </si>
  <si>
    <t>Tax and Tax Related Revenues and Allowances [Abstract]</t>
  </si>
  <si>
    <t>Tax Revenues [Abstract]</t>
  </si>
  <si>
    <t>Revenues from National Forest Reserve Taxes</t>
  </si>
  <si>
    <t>Revenues from Trailer Tax</t>
  </si>
  <si>
    <t>Revenues from Accommodations Tax (PA 263 of 1974)</t>
  </si>
  <si>
    <t>Revenues from Parking Occupancy Tax</t>
  </si>
  <si>
    <t>Revenues from Industrial Facilities Tax</t>
  </si>
  <si>
    <t>Revenues from Commercial Facilities Tax</t>
  </si>
  <si>
    <t>Revenues from Income Tax</t>
  </si>
  <si>
    <t>Revenues from Transaction Privilege Tax</t>
  </si>
  <si>
    <t>Property Tax [Abstract]</t>
  </si>
  <si>
    <t>Revenues from Current Property Taxes, Extra or Special Voted</t>
  </si>
  <si>
    <t>Revenues from Current Personal Property Tax</t>
  </si>
  <si>
    <t>Revenues from Current Real Property Tax</t>
  </si>
  <si>
    <t>Revenues from Property Tax</t>
  </si>
  <si>
    <t>Revenues from Delinquent Real Property Tax</t>
  </si>
  <si>
    <t>Revenues from Delinquent Personal Property Tax</t>
  </si>
  <si>
    <t>Revenues from Interest and Penalties on Taxes</t>
  </si>
  <si>
    <t>Revenues from Sales Tax</t>
  </si>
  <si>
    <t>Revenues from Marijuana Tax</t>
  </si>
  <si>
    <t>Revenues from Usage of Utilities Tax</t>
  </si>
  <si>
    <t>Revenues from City Utility Users Tax</t>
  </si>
  <si>
    <t>Revenues from Sales and Use Tax</t>
  </si>
  <si>
    <t>Revenues from Motor Fuel Tax</t>
  </si>
  <si>
    <t>Revenues from Lottery for Education, Lottery Proceeds</t>
  </si>
  <si>
    <t>Revenues from Corporate Tax</t>
  </si>
  <si>
    <t>Revenues from Convention Tax</t>
  </si>
  <si>
    <t>Revenues from Unclaimed Property</t>
  </si>
  <si>
    <t>Revenues from Nursing Home and Hospital Provider Fees</t>
  </si>
  <si>
    <t>Revenues from Business License Tax</t>
  </si>
  <si>
    <t>Revenues from Property Transfer Tax</t>
  </si>
  <si>
    <t>Revenues from Documents Transfer Tax</t>
  </si>
  <si>
    <t>Revenues from Transfer Stamps Tax</t>
  </si>
  <si>
    <t>Revenues from Hotel and Motel Tax</t>
  </si>
  <si>
    <t>Revenues from Vehicles Tax</t>
  </si>
  <si>
    <t>Revenues from Meals Tax</t>
  </si>
  <si>
    <t>Revenues from Franchise Income Tax</t>
  </si>
  <si>
    <t>Revenues from Other Tax for General Purpose</t>
  </si>
  <si>
    <t>Revenues from Taxes</t>
  </si>
  <si>
    <t>Allowances [Abstract]</t>
  </si>
  <si>
    <t>Revenues from Collection Fees</t>
  </si>
  <si>
    <t>Revenues from Community Wide Special Assessments</t>
  </si>
  <si>
    <t>Revenues from County Expense of Sale</t>
  </si>
  <si>
    <t>Revenues from Commercial Forest Reserve</t>
  </si>
  <si>
    <t>Revenues from Sub Marginal Land Act</t>
  </si>
  <si>
    <t>Revenues from Tax Reverted Property</t>
  </si>
  <si>
    <t>Revenues from Property Tax Administration Fee</t>
  </si>
  <si>
    <t>Special Assessments [Abstract]</t>
  </si>
  <si>
    <t>Revenues from Interest and Penalties on Special Assessments</t>
  </si>
  <si>
    <t>Revenues from Special Assessments</t>
  </si>
  <si>
    <t>Intergovernmental Revenue [Abstract]</t>
  </si>
  <si>
    <t>Intergovernmental Revenues from Federal Government [Abstract]</t>
  </si>
  <si>
    <t>Federal Grants, General Government</t>
  </si>
  <si>
    <t>Federal Grants, Public Safety</t>
  </si>
  <si>
    <t>Federal Grants, Sanitation</t>
  </si>
  <si>
    <t>Federal Grants, Health and Hospital</t>
  </si>
  <si>
    <t>Federal Grants, Welfare</t>
  </si>
  <si>
    <t>Federal Grants, Culture and Recreation</t>
  </si>
  <si>
    <t>Federal Grants, Community Development Block Grants</t>
  </si>
  <si>
    <t>Federal Capital Grants</t>
  </si>
  <si>
    <t>Intergovernmental Revenues from State Government [Abstract]</t>
  </si>
  <si>
    <t>State Grants, Public Safety</t>
  </si>
  <si>
    <t>State Grants, Drunk Driving Case Flow Assistance</t>
  </si>
  <si>
    <t>State Grants, Drug Case Information Management Account</t>
  </si>
  <si>
    <t>State Grants, Highway and Streets</t>
  </si>
  <si>
    <t>State Grants, Court Equity</t>
  </si>
  <si>
    <t>State Grants, Sanitation</t>
  </si>
  <si>
    <t>State Grants, Health</t>
  </si>
  <si>
    <t>State Grants, Welfare</t>
  </si>
  <si>
    <t>State Grants, Culture and Recreation</t>
  </si>
  <si>
    <t>State Grants, Crime Victims Rights</t>
  </si>
  <si>
    <t>State Grants, Indigent Defense Grant</t>
  </si>
  <si>
    <t>State Grants, State Revenue Sharing</t>
  </si>
  <si>
    <t>State Grants, Local Community Stabilization Share</t>
  </si>
  <si>
    <t>State Grants, Survey and Remonumentation</t>
  </si>
  <si>
    <t>State Grants, Special Election Reimbursement</t>
  </si>
  <si>
    <t>State Capital Grants</t>
  </si>
  <si>
    <t>Contributions from Local Units [Abstract]</t>
  </si>
  <si>
    <t>Grants, Contributions and Donations [Abstract]</t>
  </si>
  <si>
    <t>Investment Income and Rentals [Abstract]</t>
  </si>
  <si>
    <t>Revenue from Interest and Dividends [Abstract]</t>
  </si>
  <si>
    <t>Revenues from Dividends</t>
  </si>
  <si>
    <t>Revenues from Interest</t>
  </si>
  <si>
    <t>Revenues from Interest and Dividends</t>
  </si>
  <si>
    <t>Revenues from Rents and Royalties [Abstract]</t>
  </si>
  <si>
    <t>Revenues from Rent</t>
  </si>
  <si>
    <t>Revenues from Royalties</t>
  </si>
  <si>
    <t>Revenues from Rents and Royalties</t>
  </si>
  <si>
    <t>Investment Income [Abstract]</t>
  </si>
  <si>
    <t>Revenues from Interest, Dividends, Royalties and Rent</t>
  </si>
  <si>
    <t>Revenues from Subsidies</t>
  </si>
  <si>
    <t>Revenues from Connection Fees, Nonoperating</t>
  </si>
  <si>
    <t>State Retirement Plan Contributions</t>
  </si>
  <si>
    <t>State OPEB Contribution</t>
  </si>
  <si>
    <t>State Appropriations</t>
  </si>
  <si>
    <t>Miscellaneous Other Revenue</t>
  </si>
  <si>
    <t>Other Nonoperating Revenues (Expenses)</t>
  </si>
  <si>
    <t>Nonoperating Revenues</t>
  </si>
  <si>
    <t>Nonoperating Expenses [Abstract]</t>
  </si>
  <si>
    <t>Grant Related Expenses</t>
  </si>
  <si>
    <t>Project Costs</t>
  </si>
  <si>
    <t>Contributions to Other Governments</t>
  </si>
  <si>
    <t>Expenses for Other Welfare Services</t>
  </si>
  <si>
    <t>Issuance Cost and Amortization of Bond Discount</t>
  </si>
  <si>
    <t>Nonoperating Expenses</t>
  </si>
  <si>
    <t>Nonoperating Revenues and (Expenses)</t>
  </si>
  <si>
    <t>Income (Loss) before Capital Contributions and Transfers</t>
  </si>
  <si>
    <t>Capital Contributions and Transfers [Abstract]</t>
  </si>
  <si>
    <t>Contributions [Abstract]</t>
  </si>
  <si>
    <t>Contributions, Capital</t>
  </si>
  <si>
    <t>Contributions from Citizens and Developers</t>
  </si>
  <si>
    <t>Contributions, Other</t>
  </si>
  <si>
    <t>Transfers [Abstract]</t>
  </si>
  <si>
    <t>Transfers of Capital Assets From (To) Other Funds</t>
  </si>
  <si>
    <t>Capital Contributions and Transfers</t>
  </si>
  <si>
    <t>Other Financing Sources [Abstract]</t>
  </si>
  <si>
    <t>Proceeds from Sale of Bonds, Notes</t>
  </si>
  <si>
    <t>Other Financing Sources</t>
  </si>
  <si>
    <t>Net Position [Abstract]</t>
  </si>
  <si>
    <t>Change in Accounting Principle</t>
  </si>
  <si>
    <t>Net Position, Restated</t>
  </si>
  <si>
    <t>Net Position at Beginning of Period (Before Adjustment)</t>
  </si>
  <si>
    <t>Net Position at End of Period</t>
  </si>
  <si>
    <t>Changes in Net Position</t>
  </si>
  <si>
    <t>Labels with Spaces</t>
  </si>
  <si>
    <t>Acfr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</si>
</sst>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7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4"/>
      <color rgb="FF1F2328"/>
      <name val="Helvetica"/>
      <family val="2"/>
    </font>
    <font>
      <sz val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9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1" xfId="0" applyFont="1" applyFill="1" applyBorder="1" applyAlignment="1">
      <alignment horizontal="right" wrapText="1"/>
    </xf>
    <xf numFmtId="0" fontId="22" fillId="15" borderId="6" xfId="0" applyFont="1" applyFill="1" applyBorder="1"/>
    <xf numFmtId="44" fontId="23" fillId="16" borderId="6" xfId="0" applyNumberFormat="1" applyFont="1" applyFill="1" applyBorder="1" applyAlignment="1" applyProtection="1">
      <alignment horizontal="right"/>
      <protection locked="0"/>
    </xf>
    <xf numFmtId="44" fontId="24" fillId="17" borderId="6" xfId="0" applyNumberFormat="1" applyFont="1" applyFill="1" applyBorder="1"/>
    <xf numFmtId="44" fontId="23" fillId="16" borderId="1" xfId="0" applyNumberFormat="1" applyFont="1" applyFill="1" applyBorder="1" applyProtection="1">
      <protection locked="0"/>
    </xf>
    <xf numFmtId="44" fontId="23" fillId="16" borderId="6" xfId="0" applyNumberFormat="1" applyFont="1" applyFill="1" applyBorder="1" applyProtection="1">
      <protection locked="0"/>
    </xf>
    <xf numFmtId="44" fontId="23" fillId="18" borderId="6" xfId="0" applyNumberFormat="1" applyFont="1" applyFill="1" applyBorder="1"/>
    <xf numFmtId="44" fontId="23" fillId="16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8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0" fillId="9" borderId="0" xfId="0" applyFill="1"/>
    <xf numFmtId="0" fontId="25" fillId="0" borderId="0" xfId="0" applyFont="1"/>
    <xf numFmtId="0" fontId="26" fillId="0" borderId="0" xfId="0" applyFont="1"/>
    <xf numFmtId="0" fontId="9" fillId="9" borderId="0" xfId="0" applyFont="1" applyFill="1"/>
  </cellXfs>
  <cellStyles count="3">
    <cellStyle name="Currency" xfId="2" builtinId="4"/>
    <cellStyle name="Normal" xfId="0" builtinId="0"/>
    <cellStyle name="Normal 2" xfId="1" xr:uid="{00000000-0005-0000-0000-000020000000}"/>
  </cellStyles>
  <dxfs count="5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60" workbookViewId="0">
      <selection activeCell="C2" sqref="C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65" zoomScale="120" zoomScaleNormal="120" workbookViewId="0">
      <selection activeCell="A33" sqref="A33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88" zoomScaleNormal="140" workbookViewId="0">
      <selection activeCell="B14" sqref="B14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54" priority="18" stopIfTrue="1" operator="equal">
      <formula>0</formula>
    </cfRule>
    <cfRule type="cellIs" dxfId="53" priority="19" stopIfTrue="1" operator="equal">
      <formula>#REF!</formula>
    </cfRule>
    <cfRule type="cellIs" dxfId="52" priority="20" operator="notEqual">
      <formula>#REF!</formula>
    </cfRule>
  </conditionalFormatting>
  <conditionalFormatting sqref="D6:F101 C23 C37 C50 C65 C76:C77 C89 C101">
    <cfRule type="expression" dxfId="51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4" zoomScaleNormal="110" workbookViewId="0">
      <selection activeCell="B5" sqref="B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RevenueUsedForSecurityOfPersonsAndPropertyServices,ExpensesForSecurityOfPersonsAndPropertyServices,NetExpenseRevenueForSecurityOfPersonsAndPropertyServices</v>
      </c>
      <c r="B25" s="18" t="s">
        <v>1454</v>
      </c>
      <c r="C25" s="19">
        <v>23</v>
      </c>
      <c r="D25" s="20"/>
      <c r="E25" s="20"/>
      <c r="F25" s="20"/>
      <c r="G25" s="65"/>
      <c r="H25" s="65">
        <f>IF(OR(H$6="", $B25=""),"",SUM(E25:F25)-C25)</f>
        <v>-23</v>
      </c>
      <c r="I25" s="17">
        <f>IF(OR(I$6="", B25=""),"",SUM(G25:H25))</f>
        <v>-23</v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>IF(OR(H$6="", $B26=""),"",SUM(E26:F26)-C26)</f>
        <v/>
      </c>
      <c r="I26" s="17" t="str">
        <f>IF(OR(I$6="", B26=""),"",SUM(G26:H26))</f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ref="H27:H36" si="3">IF(OR(H$6="", $B27=""),"",SUM(E27:F27)-C27)</f>
        <v/>
      </c>
      <c r="I27" s="17" t="str">
        <f t="shared" ref="I27:I36" si="4">IF(OR(I$6="", B27=""),"",SUM(G27:H27))</f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3"/>
        <v/>
      </c>
      <c r="I28" s="17" t="str">
        <f t="shared" si="4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3"/>
        <v/>
      </c>
      <c r="I29" s="17" t="str">
        <f t="shared" si="4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3"/>
        <v/>
      </c>
      <c r="I30" s="17" t="str">
        <f t="shared" si="4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3"/>
        <v/>
      </c>
      <c r="I31" s="17" t="str">
        <f t="shared" si="4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3"/>
        <v/>
      </c>
      <c r="I32" s="17" t="str">
        <f t="shared" si="4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3"/>
        <v/>
      </c>
      <c r="I33" s="17" t="str">
        <f t="shared" si="4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3"/>
        <v/>
      </c>
      <c r="I34" s="17" t="str">
        <f t="shared" si="4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3"/>
        <v/>
      </c>
      <c r="I35" s="17" t="str">
        <f t="shared" si="4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3"/>
        <v/>
      </c>
      <c r="I36" s="17" t="str">
        <f t="shared" si="4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23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-23</v>
      </c>
      <c r="I37" s="17">
        <f>IF(I$6="","",SUM(I25:I36))</f>
        <v>-23</v>
      </c>
      <c r="J37" s="17"/>
    </row>
    <row r="38" spans="1:10" ht="15">
      <c r="A38" s="8" t="s">
        <v>1743</v>
      </c>
      <c r="B38" s="10" t="s">
        <v>1123</v>
      </c>
      <c r="C38" s="23">
        <f>C23+C37</f>
        <v>23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-23</v>
      </c>
      <c r="I38" s="25">
        <f t="shared" si="9"/>
        <v>-23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50" priority="49" stopIfTrue="1">
      <formula>C$6=""</formula>
    </cfRule>
  </conditionalFormatting>
  <conditionalFormatting sqref="C64:J64">
    <cfRule type="expression" dxfId="49" priority="34" stopIfTrue="1">
      <formula>C$6=""</formula>
    </cfRule>
  </conditionalFormatting>
  <conditionalFormatting sqref="C71:J72">
    <cfRule type="expression" dxfId="48" priority="10" stopIfTrue="1">
      <formula>C$6=""</formula>
    </cfRule>
  </conditionalFormatting>
  <conditionalFormatting sqref="D6:F6 D52:F52">
    <cfRule type="expression" dxfId="47" priority="46" stopIfTrue="1">
      <formula>D$6=""</formula>
    </cfRule>
  </conditionalFormatting>
  <conditionalFormatting sqref="D39:G51">
    <cfRule type="expression" dxfId="46" priority="6" stopIfTrue="1">
      <formula>D$6=""</formula>
    </cfRule>
  </conditionalFormatting>
  <conditionalFormatting sqref="D65:J70">
    <cfRule type="expression" dxfId="45" priority="2" stopIfTrue="1">
      <formula>D$6=""</formula>
    </cfRule>
  </conditionalFormatting>
  <conditionalFormatting sqref="H39:H50">
    <cfRule type="expression" dxfId="44" priority="5" stopIfTrue="1">
      <formula>H$6=""</formula>
    </cfRule>
  </conditionalFormatting>
  <conditionalFormatting sqref="H38:I38">
    <cfRule type="expression" dxfId="43" priority="43" stopIfTrue="1">
      <formula>H$6=""</formula>
    </cfRule>
  </conditionalFormatting>
  <conditionalFormatting sqref="H5:J6 D7:I37 I39:I51">
    <cfRule type="expression" dxfId="42" priority="39" stopIfTrue="1">
      <formula>D$6=""</formula>
    </cfRule>
  </conditionalFormatting>
  <conditionalFormatting sqref="H52:J63">
    <cfRule type="expression" dxfId="41" priority="3" stopIfTrue="1">
      <formula>H$6=""</formula>
    </cfRule>
  </conditionalFormatting>
  <conditionalFormatting sqref="I74:I99">
    <cfRule type="expression" dxfId="40" priority="1" stopIfTrue="1">
      <formula>I$6=""</formula>
    </cfRule>
  </conditionalFormatting>
  <conditionalFormatting sqref="J7:J50">
    <cfRule type="expression" dxfId="39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I36"/>
  <sheetViews>
    <sheetView topLeftCell="B5" workbookViewId="0">
      <selection activeCell="D36" sqref="D36"/>
    </sheetView>
  </sheetViews>
  <sheetFormatPr baseColWidth="10" defaultRowHeight="13"/>
  <cols>
    <col min="1" max="1" width="23.83203125" customWidth="1"/>
    <col min="2" max="2" width="29.5" style="118" customWidth="1"/>
  </cols>
  <sheetData>
    <row r="1" spans="1:9" ht="17">
      <c r="A1" s="45" t="s">
        <v>1074</v>
      </c>
      <c r="B1" s="110" t="str">
        <f>_xlfn.CONCAT('Master Info'!C2, ", ", 'Master Info'!$C$3)</f>
        <v>City of Clayton, California</v>
      </c>
      <c r="C1" s="55"/>
      <c r="D1" s="49"/>
      <c r="E1" s="49"/>
    </row>
    <row r="2" spans="1:9" ht="17">
      <c r="A2" s="46" t="s">
        <v>1105</v>
      </c>
      <c r="B2" s="61" t="s">
        <v>1106</v>
      </c>
      <c r="C2" s="55"/>
      <c r="D2" s="49"/>
      <c r="E2" s="49"/>
    </row>
    <row r="3" spans="1:9" ht="17">
      <c r="A3" s="46" t="s">
        <v>1075</v>
      </c>
      <c r="B3" s="61" t="s">
        <v>1744</v>
      </c>
      <c r="C3" s="55"/>
      <c r="D3" s="49"/>
      <c r="E3" s="49"/>
    </row>
    <row r="4" spans="1:9" ht="17" thickBot="1">
      <c r="A4" s="48" t="s">
        <v>1076</v>
      </c>
      <c r="B4" s="111">
        <f>'Master Info'!C4</f>
        <v>44742</v>
      </c>
      <c r="C4" s="55"/>
      <c r="D4" s="49"/>
      <c r="E4" s="49"/>
    </row>
    <row r="5" spans="1:9" ht="16">
      <c r="A5" s="56"/>
      <c r="B5" s="87"/>
      <c r="C5" s="51"/>
      <c r="D5" s="51"/>
      <c r="E5" s="51"/>
    </row>
    <row r="6" spans="1:9" ht="48">
      <c r="A6" s="6" t="s">
        <v>1</v>
      </c>
      <c r="B6" s="112"/>
      <c r="C6" s="12" t="s">
        <v>1083</v>
      </c>
      <c r="D6" s="12" t="s">
        <v>1745</v>
      </c>
      <c r="E6" s="12" t="s">
        <v>1746</v>
      </c>
      <c r="F6" s="12" t="s">
        <v>1753</v>
      </c>
      <c r="G6" s="12" t="s">
        <v>1754</v>
      </c>
      <c r="H6" s="102" t="s">
        <v>1755</v>
      </c>
      <c r="I6" s="102" t="s">
        <v>3</v>
      </c>
    </row>
    <row r="7" spans="1:9" ht="16">
      <c r="A7" s="7"/>
      <c r="B7" s="113" t="s">
        <v>4</v>
      </c>
      <c r="C7" s="14"/>
      <c r="D7" s="14"/>
      <c r="E7" s="13"/>
      <c r="F7" s="13"/>
      <c r="G7" s="13"/>
      <c r="H7" s="103"/>
      <c r="I7" s="103"/>
    </row>
    <row r="8" spans="1:9" ht="15">
      <c r="A8" s="8" t="str">
        <f>IF(B8="", "Choose from drop-down --&gt;", _xlfn.XLOOKUP(B8,'Label Dropdowns'!$B$2:$B$522,'Label Dropdowns'!$C$2:$C$522))</f>
        <v>Choose from drop-down --&gt;</v>
      </c>
      <c r="B8" s="114"/>
      <c r="C8" s="19"/>
      <c r="D8" s="20"/>
      <c r="E8" s="20"/>
      <c r="F8" s="20"/>
      <c r="G8" s="20"/>
      <c r="H8" s="104"/>
      <c r="I8" s="104">
        <f t="shared" ref="I8:I13" si="0">SUM(C8:H8)</f>
        <v>0</v>
      </c>
    </row>
    <row r="9" spans="1:9" ht="15">
      <c r="A9" s="8" t="str">
        <f>IF(B9="", "Choose from drop-down --&gt;", _xlfn.XLOOKUP(B9,'Label Dropdowns'!$B$2:$B$522,'Label Dropdowns'!$C$2:$C$522))</f>
        <v>Choose from drop-down --&gt;</v>
      </c>
      <c r="B9" s="114"/>
      <c r="C9" s="19"/>
      <c r="D9" s="20"/>
      <c r="E9" s="20"/>
      <c r="F9" s="20"/>
      <c r="G9" s="20"/>
      <c r="H9" s="104"/>
      <c r="I9" s="104">
        <f t="shared" si="0"/>
        <v>0</v>
      </c>
    </row>
    <row r="10" spans="1:9" ht="15">
      <c r="A10" s="8" t="str">
        <f>IF(B10="", "Choose from drop-down --&gt;", _xlfn.XLOOKUP(B10,'Label Dropdowns'!$B$2:$B$522,'Label Dropdowns'!$C$2:$C$522))</f>
        <v>Choose from drop-down --&gt;</v>
      </c>
      <c r="B10" s="114"/>
      <c r="C10" s="19"/>
      <c r="D10" s="20"/>
      <c r="E10" s="20"/>
      <c r="F10" s="20"/>
      <c r="G10" s="20"/>
      <c r="H10" s="104"/>
      <c r="I10" s="104">
        <f t="shared" si="0"/>
        <v>0</v>
      </c>
    </row>
    <row r="11" spans="1:9" ht="15">
      <c r="A11" s="8" t="str">
        <f>IF(B11="", "Choose from drop-down --&gt;", _xlfn.XLOOKUP(B11,'Label Dropdowns'!$B$2:$B$522,'Label Dropdowns'!$C$2:$C$522))</f>
        <v>Choose from drop-down --&gt;</v>
      </c>
      <c r="B11" s="114"/>
      <c r="C11" s="19"/>
      <c r="D11" s="20"/>
      <c r="E11" s="20"/>
      <c r="F11" s="20"/>
      <c r="G11" s="20"/>
      <c r="H11" s="104"/>
      <c r="I11" s="104">
        <f t="shared" si="0"/>
        <v>0</v>
      </c>
    </row>
    <row r="12" spans="1:9" ht="15">
      <c r="A12" s="8" t="str">
        <f>IF(B12="", "Choose from drop-down --&gt;", _xlfn.XLOOKUP(B12,'Label Dropdowns'!$B$2:$B$522,'Label Dropdowns'!$C$2:$C$522))</f>
        <v>Choose from drop-down --&gt;</v>
      </c>
      <c r="B12" s="114"/>
      <c r="C12" s="19"/>
      <c r="D12" s="20"/>
      <c r="E12" s="20"/>
      <c r="F12" s="20"/>
      <c r="G12" s="20"/>
      <c r="H12" s="104"/>
      <c r="I12" s="104">
        <f t="shared" si="0"/>
        <v>0</v>
      </c>
    </row>
    <row r="13" spans="1:9" ht="15">
      <c r="A13" s="8" t="str">
        <f>IF(B13="", "Choose from drop-down --&gt;", _xlfn.XLOOKUP(B13,'Label Dropdowns'!$B$2:$B$522,'Label Dropdowns'!$C$2:$C$522))</f>
        <v>Choose from drop-down --&gt;</v>
      </c>
      <c r="B13" s="114"/>
      <c r="C13" s="19"/>
      <c r="D13" s="20"/>
      <c r="E13" s="20"/>
      <c r="F13" s="20"/>
      <c r="G13" s="20"/>
      <c r="H13" s="104"/>
      <c r="I13" s="104">
        <f t="shared" si="0"/>
        <v>0</v>
      </c>
    </row>
    <row r="14" spans="1:9" ht="15">
      <c r="A14" s="8" t="str">
        <f>IF(B14="", "Choose from drop-down --&gt;", _xlfn.XLOOKUP(B14,'Label Dropdowns'!$B$2:$B$522,'Label Dropdowns'!$C$2:$C$522))</f>
        <v>Choose from drop-down --&gt;</v>
      </c>
      <c r="B14" s="114"/>
      <c r="C14" s="19"/>
      <c r="D14" s="20"/>
      <c r="E14" s="20"/>
      <c r="F14" s="20"/>
      <c r="G14" s="20"/>
      <c r="H14" s="104"/>
      <c r="I14" s="104">
        <f t="shared" ref="I14:I15" si="1">SUM(C14:H14)</f>
        <v>0</v>
      </c>
    </row>
    <row r="15" spans="1:9" ht="15">
      <c r="A15" s="8" t="str">
        <f>IF(B15="", "Choose from drop-down --&gt;", _xlfn.XLOOKUP(B15,'Label Dropdowns'!$B$2:$B$522,'Label Dropdowns'!$C$2:$C$522))</f>
        <v>Choose from drop-down --&gt;</v>
      </c>
      <c r="B15" s="114"/>
      <c r="C15" s="19"/>
      <c r="D15" s="20"/>
      <c r="E15" s="20"/>
      <c r="F15" s="20"/>
      <c r="G15" s="20"/>
      <c r="H15" s="104"/>
      <c r="I15" s="104">
        <f t="shared" si="1"/>
        <v>0</v>
      </c>
    </row>
    <row r="16" spans="1:9" ht="15">
      <c r="A16" s="8" t="str">
        <f>IF(B16="", "Choose from drop-down --&gt;", _xlfn.XLOOKUP(B16,'Label Dropdowns'!$B$2:$B$522,'Label Dropdowns'!$C$2:$C$522))</f>
        <v>Choose from drop-down --&gt;</v>
      </c>
      <c r="B16" s="114"/>
      <c r="C16" s="19"/>
      <c r="D16" s="20"/>
      <c r="E16" s="20"/>
      <c r="F16" s="20"/>
      <c r="G16" s="20"/>
      <c r="H16" s="104"/>
      <c r="I16" s="104">
        <f>SUM(C16:H16)</f>
        <v>0</v>
      </c>
    </row>
    <row r="17" spans="1:9" ht="16">
      <c r="A17" s="9" t="s">
        <v>19</v>
      </c>
      <c r="B17" s="115" t="s">
        <v>20</v>
      </c>
      <c r="C17" s="23">
        <f>SUM(C8:C16)</f>
        <v>0</v>
      </c>
      <c r="D17" s="23">
        <f>SUM(D8:D16)</f>
        <v>0</v>
      </c>
      <c r="E17" s="23">
        <f t="shared" ref="E17:H17" si="2">SUM(E8:E16)</f>
        <v>0</v>
      </c>
      <c r="F17" s="23">
        <f t="shared" si="2"/>
        <v>0</v>
      </c>
      <c r="G17" s="23">
        <f t="shared" si="2"/>
        <v>0</v>
      </c>
      <c r="H17" s="23">
        <f t="shared" si="2"/>
        <v>0</v>
      </c>
      <c r="I17" s="105">
        <f>SUM(C17:H17)</f>
        <v>0</v>
      </c>
    </row>
    <row r="18" spans="1:9" ht="32">
      <c r="B18" s="113" t="s">
        <v>1747</v>
      </c>
      <c r="C18" s="14"/>
      <c r="D18" s="14"/>
      <c r="E18" s="13"/>
      <c r="F18" s="13"/>
      <c r="G18" s="13"/>
      <c r="H18" s="103"/>
      <c r="I18" s="103"/>
    </row>
    <row r="19" spans="1:9" ht="16">
      <c r="B19" s="116" t="s">
        <v>1748</v>
      </c>
      <c r="H19" s="2"/>
      <c r="I19" s="2"/>
    </row>
    <row r="20" spans="1:9" ht="15">
      <c r="A20" s="8" t="str">
        <f>IF(B20="", "Choose from drop-down --&gt;", _xlfn.XLOOKUP(B20,'Label Dropdowns'!$B$2:$B$522,'Label Dropdowns'!$C$2:$C$522))</f>
        <v>Choose from drop-down --&gt;</v>
      </c>
      <c r="B20" s="114"/>
      <c r="C20" s="19"/>
      <c r="D20" s="19"/>
      <c r="E20" s="19"/>
      <c r="F20" s="19"/>
      <c r="G20" s="19"/>
      <c r="H20" s="106"/>
      <c r="I20" s="106">
        <f>SUM(C20:H20)</f>
        <v>0</v>
      </c>
    </row>
    <row r="21" spans="1:9" ht="15">
      <c r="A21" s="8" t="str">
        <f>IF(B21="", "Choose from drop-down --&gt;", _xlfn.XLOOKUP(B21,'Label Dropdowns'!$B$2:$B$522,'Label Dropdowns'!$C$2:$C$522))</f>
        <v>Choose from drop-down --&gt;</v>
      </c>
      <c r="B21" s="114"/>
      <c r="C21" s="20"/>
      <c r="D21" s="19"/>
      <c r="E21" s="19"/>
      <c r="F21" s="19"/>
      <c r="G21" s="19"/>
      <c r="H21" s="107"/>
      <c r="I21" s="106">
        <f t="shared" ref="I21:I24" si="3">SUM(C21:H21)</f>
        <v>0</v>
      </c>
    </row>
    <row r="22" spans="1:9" ht="15">
      <c r="A22" s="8" t="str">
        <f>IF(B22="", "Choose from drop-down --&gt;", _xlfn.XLOOKUP(B22,'Label Dropdowns'!$B$2:$B$522,'Label Dropdowns'!$C$2:$C$522))</f>
        <v>Choose from drop-down --&gt;</v>
      </c>
      <c r="B22" s="114"/>
      <c r="C22" s="19"/>
      <c r="D22" s="20"/>
      <c r="E22" s="20"/>
      <c r="F22" s="20"/>
      <c r="G22" s="20"/>
      <c r="H22" s="104"/>
      <c r="I22" s="106">
        <f t="shared" si="3"/>
        <v>0</v>
      </c>
    </row>
    <row r="23" spans="1:9" ht="15">
      <c r="A23" s="8" t="str">
        <f>IF(B23="", "Choose from drop-down --&gt;", _xlfn.XLOOKUP(B23,'Label Dropdowns'!$B$2:$B$522,'Label Dropdowns'!$C$2:$C$522))</f>
        <v>Choose from drop-down --&gt;</v>
      </c>
      <c r="B23" s="114"/>
      <c r="C23" s="19"/>
      <c r="D23" s="20"/>
      <c r="E23" s="20"/>
      <c r="F23" s="20"/>
      <c r="G23" s="20"/>
      <c r="H23" s="104"/>
      <c r="I23" s="106">
        <f t="shared" si="3"/>
        <v>0</v>
      </c>
    </row>
    <row r="24" spans="1:9" ht="15">
      <c r="A24" s="8" t="str">
        <f>IF(B24="", "Choose from drop-down --&gt;", _xlfn.XLOOKUP(B24,'Label Dropdowns'!$B$2:$B$522,'Label Dropdowns'!$C$2:$C$522))</f>
        <v>Choose from drop-down --&gt;</v>
      </c>
      <c r="B24" s="114"/>
      <c r="C24" s="19"/>
      <c r="D24" s="20"/>
      <c r="E24" s="20"/>
      <c r="F24" s="20"/>
      <c r="G24" s="20"/>
      <c r="H24" s="104"/>
      <c r="I24" s="106">
        <f t="shared" si="3"/>
        <v>0</v>
      </c>
    </row>
    <row r="25" spans="1:9" ht="16">
      <c r="A25" s="8" t="s">
        <v>40</v>
      </c>
      <c r="B25" s="117" t="s">
        <v>41</v>
      </c>
      <c r="C25" s="101">
        <f>SUM(C20:C24)</f>
        <v>0</v>
      </c>
      <c r="D25" s="101">
        <f t="shared" ref="D25:H25" si="4">SUM(D20:D24)</f>
        <v>0</v>
      </c>
      <c r="E25" s="101">
        <f t="shared" si="4"/>
        <v>0</v>
      </c>
      <c r="F25" s="101">
        <f t="shared" si="4"/>
        <v>0</v>
      </c>
      <c r="G25" s="101">
        <f t="shared" si="4"/>
        <v>0</v>
      </c>
      <c r="H25" s="101">
        <f t="shared" si="4"/>
        <v>0</v>
      </c>
      <c r="I25" s="108">
        <f>SUM(C25:H25)</f>
        <v>0</v>
      </c>
    </row>
    <row r="26" spans="1:9" ht="16">
      <c r="B26" s="116" t="s">
        <v>1749</v>
      </c>
      <c r="H26" s="2"/>
      <c r="I26" s="2"/>
    </row>
    <row r="27" spans="1:9" ht="15">
      <c r="A27" s="8" t="str">
        <f>IF(B27="", "Choose from drop-down --&gt;", _xlfn.XLOOKUP(B27,'Label Dropdowns'!$B$2:$B$522,'Label Dropdowns'!$C$2:$C$522))</f>
        <v>Choose from drop-down --&gt;</v>
      </c>
      <c r="B27" s="114"/>
      <c r="C27" s="19"/>
      <c r="D27" s="20"/>
      <c r="E27" s="20"/>
      <c r="F27" s="20"/>
      <c r="G27" s="20"/>
      <c r="H27" s="109"/>
      <c r="I27" s="109"/>
    </row>
    <row r="28" spans="1:9" ht="16">
      <c r="A28" s="8" t="s">
        <v>1751</v>
      </c>
      <c r="B28" s="117" t="s">
        <v>46</v>
      </c>
      <c r="C28" s="17">
        <f>SUM(C27)</f>
        <v>0</v>
      </c>
      <c r="D28" s="17">
        <f>SUM(D27)</f>
        <v>0</v>
      </c>
      <c r="E28" s="17">
        <f t="shared" ref="E28:H28" si="5">SUM(E27)</f>
        <v>0</v>
      </c>
      <c r="F28" s="17">
        <f t="shared" si="5"/>
        <v>0</v>
      </c>
      <c r="G28" s="17">
        <f t="shared" si="5"/>
        <v>0</v>
      </c>
      <c r="H28" s="17">
        <f t="shared" si="5"/>
        <v>0</v>
      </c>
      <c r="I28" s="17">
        <f>SUM(I27)</f>
        <v>0</v>
      </c>
    </row>
    <row r="29" spans="1:9" ht="16">
      <c r="B29" s="116" t="s">
        <v>1750</v>
      </c>
      <c r="H29" s="2"/>
      <c r="I29" s="2"/>
    </row>
    <row r="30" spans="1:9" ht="15">
      <c r="A30" s="8" t="str">
        <f>IF(B30="", "Choose from drop-down --&gt;", _xlfn.XLOOKUP(B30,'Label Dropdowns'!$B$2:$B$522,'Label Dropdowns'!$C$2:$C$522))</f>
        <v>Choose from drop-down --&gt;</v>
      </c>
      <c r="B30" s="114"/>
      <c r="C30" s="19"/>
      <c r="D30" s="19"/>
      <c r="E30" s="19"/>
      <c r="F30" s="19"/>
      <c r="G30" s="19"/>
      <c r="H30" s="106"/>
      <c r="I30" s="106">
        <f t="shared" ref="I30:I35" si="6">SUM(C30:H30)</f>
        <v>0</v>
      </c>
    </row>
    <row r="31" spans="1:9" ht="15">
      <c r="A31" s="8" t="str">
        <f>IF(B31="", "Choose from drop-down --&gt;", _xlfn.XLOOKUP(B31,'Label Dropdowns'!$B$2:$B$522,'Label Dropdowns'!$C$2:$C$522))</f>
        <v>Choose from drop-down --&gt;</v>
      </c>
      <c r="B31" s="114"/>
      <c r="C31" s="20"/>
      <c r="D31" s="19"/>
      <c r="E31" s="19"/>
      <c r="F31" s="19"/>
      <c r="G31" s="19"/>
      <c r="H31" s="107"/>
      <c r="I31" s="107">
        <f t="shared" si="6"/>
        <v>0</v>
      </c>
    </row>
    <row r="32" spans="1:9" ht="15">
      <c r="A32" s="8" t="str">
        <f>IF(B32="", "Choose from drop-down --&gt;", _xlfn.XLOOKUP(B32,'Label Dropdowns'!$B$2:$B$522,'Label Dropdowns'!$C$2:$C$522))</f>
        <v>Choose from drop-down --&gt;</v>
      </c>
      <c r="B32" s="114"/>
      <c r="C32" s="19"/>
      <c r="D32" s="20"/>
      <c r="E32" s="20"/>
      <c r="F32" s="20"/>
      <c r="G32" s="20"/>
      <c r="H32" s="104"/>
      <c r="I32" s="104">
        <f t="shared" si="6"/>
        <v>0</v>
      </c>
    </row>
    <row r="33" spans="1:9" ht="15">
      <c r="A33" s="8" t="str">
        <f>IF(B33="", "Choose from drop-down --&gt;", _xlfn.XLOOKUP(B33,'Label Dropdowns'!$B$2:$B$522,'Label Dropdowns'!$C$2:$C$522))</f>
        <v>Choose from drop-down --&gt;</v>
      </c>
      <c r="B33" s="114"/>
      <c r="C33" s="19"/>
      <c r="D33" s="20"/>
      <c r="E33" s="20"/>
      <c r="F33" s="20"/>
      <c r="G33" s="20"/>
      <c r="H33" s="104"/>
      <c r="I33" s="104">
        <f t="shared" si="6"/>
        <v>0</v>
      </c>
    </row>
    <row r="34" spans="1:9" ht="15">
      <c r="A34" s="8" t="str">
        <f>IF(B34="", "Choose from drop-down --&gt;", _xlfn.XLOOKUP(B34,'Label Dropdowns'!$B$2:$B$522,'Label Dropdowns'!$C$2:$C$522))</f>
        <v>Choose from drop-down --&gt;</v>
      </c>
      <c r="B34" s="114"/>
      <c r="C34" s="19"/>
      <c r="D34" s="20"/>
      <c r="E34" s="20"/>
      <c r="F34" s="20"/>
      <c r="G34" s="20"/>
      <c r="H34" s="104"/>
      <c r="I34" s="104">
        <f t="shared" si="6"/>
        <v>0</v>
      </c>
    </row>
    <row r="35" spans="1:9" ht="16">
      <c r="A35" s="8" t="s">
        <v>1751</v>
      </c>
      <c r="B35" s="117" t="s">
        <v>46</v>
      </c>
      <c r="C35" s="17">
        <f t="shared" ref="C35:H35" si="7">SUM(C30:C34)</f>
        <v>0</v>
      </c>
      <c r="D35" s="17">
        <f t="shared" si="7"/>
        <v>0</v>
      </c>
      <c r="E35" s="17">
        <f t="shared" si="7"/>
        <v>0</v>
      </c>
      <c r="F35" s="17">
        <f t="shared" si="7"/>
        <v>0</v>
      </c>
      <c r="G35" s="17">
        <f t="shared" si="7"/>
        <v>0</v>
      </c>
      <c r="H35" s="108">
        <f t="shared" si="7"/>
        <v>0</v>
      </c>
      <c r="I35" s="108">
        <f t="shared" si="6"/>
        <v>0</v>
      </c>
    </row>
    <row r="36" spans="1:9" ht="32">
      <c r="A36" s="9" t="s">
        <v>1751</v>
      </c>
      <c r="B36" s="115" t="s">
        <v>1752</v>
      </c>
      <c r="C36" s="23"/>
      <c r="D36" s="23"/>
      <c r="E36" s="23"/>
      <c r="F36" s="23"/>
      <c r="G36" s="23"/>
      <c r="H36" s="105"/>
      <c r="I36" s="105"/>
    </row>
  </sheetData>
  <conditionalFormatting sqref="C35:G35">
    <cfRule type="expression" dxfId="38" priority="10" stopIfTrue="1">
      <formula>C$6=""</formula>
    </cfRule>
  </conditionalFormatting>
  <conditionalFormatting sqref="C25:H25">
    <cfRule type="expression" dxfId="37" priority="16" stopIfTrue="1">
      <formula>C$6=""</formula>
    </cfRule>
  </conditionalFormatting>
  <conditionalFormatting sqref="C28:I28">
    <cfRule type="expression" dxfId="36" priority="11" stopIfTrue="1">
      <formula>C$6=""</formula>
    </cfRule>
  </conditionalFormatting>
  <conditionalFormatting sqref="D36">
    <cfRule type="expression" dxfId="35" priority="9" stopIfTrue="1">
      <formula>D$6=""</formula>
    </cfRule>
  </conditionalFormatting>
  <conditionalFormatting sqref="D6:G16">
    <cfRule type="expression" dxfId="34" priority="3" stopIfTrue="1">
      <formula>D$6=""</formula>
    </cfRule>
  </conditionalFormatting>
  <conditionalFormatting sqref="D18:G18">
    <cfRule type="expression" dxfId="33" priority="20" stopIfTrue="1">
      <formula>D$6=""</formula>
    </cfRule>
  </conditionalFormatting>
  <conditionalFormatting sqref="D20:G24">
    <cfRule type="expression" dxfId="32" priority="2" stopIfTrue="1">
      <formula>D$6=""</formula>
    </cfRule>
  </conditionalFormatting>
  <conditionalFormatting sqref="D27:G27">
    <cfRule type="expression" dxfId="31" priority="14" stopIfTrue="1">
      <formula>D$6=""</formula>
    </cfRule>
  </conditionalFormatting>
  <conditionalFormatting sqref="D30:G34">
    <cfRule type="expression" dxfId="30" priority="1" stopIfTrue="1">
      <formula>D$6=""</formula>
    </cfRule>
  </conditionalFormatting>
  <dataValidations count="2">
    <dataValidation type="list" allowBlank="1" showInputMessage="1" showErrorMessage="1" sqref="B8:B16 B27" xr:uid="{C05164A8-FCB4-D447-A641-AF82C1FC0132}">
      <formula1>current_assets</formula1>
    </dataValidation>
    <dataValidation type="list" allowBlank="1" showInputMessage="1" showErrorMessage="1" sqref="B20:B24 B30:B34" xr:uid="{E7758463-A14F-B541-9130-AEC634E9AF3C}">
      <formula1>current_liabilities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16" zoomScale="66" zoomScaleNormal="94" workbookViewId="0">
      <selection activeCell="B74" sqref="B74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29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60E7-C507-2A4A-AE8A-D4E05E209746}">
  <sheetPr>
    <tabColor theme="4"/>
  </sheetPr>
  <dimension ref="A1:J78"/>
  <sheetViews>
    <sheetView topLeftCell="B2" zoomScale="75" zoomScaleNormal="125" workbookViewId="0">
      <selection activeCell="G79" sqref="G7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10" width="18.66406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55"/>
      <c r="E1" s="55"/>
      <c r="F1" s="55"/>
      <c r="G1" s="55"/>
      <c r="H1" s="55"/>
      <c r="I1" s="55"/>
      <c r="J1" s="49"/>
    </row>
    <row r="2" spans="1:10" ht="16">
      <c r="A2" s="46" t="s">
        <v>1105</v>
      </c>
      <c r="B2" s="47" t="s">
        <v>1102</v>
      </c>
      <c r="C2" s="55"/>
      <c r="D2" s="55"/>
      <c r="E2" s="55"/>
      <c r="F2" s="55"/>
      <c r="G2" s="55"/>
      <c r="H2" s="55"/>
      <c r="I2" s="55"/>
      <c r="J2" s="49"/>
    </row>
    <row r="3" spans="1:10" ht="16">
      <c r="A3" s="46" t="s">
        <v>1075</v>
      </c>
      <c r="B3" s="47" t="s">
        <v>0</v>
      </c>
      <c r="C3" s="55"/>
      <c r="D3" s="55"/>
      <c r="E3" s="55"/>
      <c r="F3" s="55"/>
      <c r="G3" s="55"/>
      <c r="H3" s="55"/>
      <c r="I3" s="55"/>
      <c r="J3" s="49"/>
    </row>
    <row r="4" spans="1:10" ht="17" thickBot="1">
      <c r="A4" s="48" t="s">
        <v>1076</v>
      </c>
      <c r="B4" s="60">
        <f>'Master Info'!C4</f>
        <v>44742</v>
      </c>
      <c r="C4" s="55"/>
      <c r="D4" s="55"/>
      <c r="E4" s="55"/>
      <c r="F4" s="55"/>
      <c r="G4" s="55"/>
      <c r="H4" s="55"/>
      <c r="I4" s="55"/>
      <c r="J4" s="49"/>
    </row>
    <row r="5" spans="1:10" s="52" customFormat="1" ht="16">
      <c r="A5" s="56"/>
      <c r="B5" s="57"/>
      <c r="C5" s="51"/>
      <c r="D5" s="51"/>
      <c r="E5" s="51"/>
      <c r="F5" s="51"/>
      <c r="G5" s="51"/>
      <c r="H5" s="51"/>
      <c r="I5" s="51"/>
      <c r="J5" s="51"/>
    </row>
    <row r="6" spans="1:10" ht="48">
      <c r="A6" s="6" t="s">
        <v>1</v>
      </c>
      <c r="B6" s="11"/>
      <c r="C6" s="12" t="s">
        <v>1756</v>
      </c>
      <c r="D6" s="119" t="str">
        <f>IF(AND('Master Info'!C5="N",'Master Info'!C6="N"), "",  IF('Master Info'!C5="N", "Component Units", "Business-Type Activities - Enterprise Funds"))</f>
        <v>Business-Type Activities - Enterprise Funds</v>
      </c>
      <c r="E6" s="120"/>
      <c r="F6" s="120"/>
      <c r="G6" s="120"/>
      <c r="H6" s="120"/>
      <c r="I6" s="120"/>
      <c r="J6" s="121"/>
    </row>
    <row r="7" spans="1:10" ht="15">
      <c r="A7" s="7"/>
      <c r="B7" s="13" t="s">
        <v>4</v>
      </c>
      <c r="C7" s="14"/>
      <c r="D7" s="14"/>
      <c r="E7" s="14"/>
      <c r="F7" s="14"/>
      <c r="G7" s="14"/>
      <c r="H7" s="14"/>
      <c r="I7" s="14"/>
      <c r="J7" s="14"/>
    </row>
    <row r="8" spans="1:10" ht="15">
      <c r="A8" s="7"/>
      <c r="B8" s="15" t="s">
        <v>5</v>
      </c>
      <c r="C8" s="16"/>
      <c r="D8" s="16"/>
      <c r="E8" s="16"/>
      <c r="F8" s="16"/>
      <c r="G8" s="16"/>
      <c r="H8" s="16"/>
      <c r="I8" s="16"/>
      <c r="J8" s="16" t="s">
        <v>1757</v>
      </c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19"/>
      <c r="E9" s="19"/>
      <c r="F9" s="19"/>
      <c r="G9" s="19"/>
      <c r="H9" s="19"/>
      <c r="I9" s="19"/>
      <c r="J9" s="20">
        <f t="shared" ref="J9:J17" si="0">SUM(D9:I9)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19"/>
      <c r="E10" s="19"/>
      <c r="F10" s="19"/>
      <c r="G10" s="19"/>
      <c r="H10" s="19"/>
      <c r="I10" s="19"/>
      <c r="J10" s="20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19"/>
      <c r="E11" s="19"/>
      <c r="F11" s="19"/>
      <c r="G11" s="19"/>
      <c r="H11" s="19"/>
      <c r="I11" s="19"/>
      <c r="J11" s="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19"/>
      <c r="E12" s="19"/>
      <c r="F12" s="19"/>
      <c r="G12" s="19"/>
      <c r="H12" s="19"/>
      <c r="I12" s="19"/>
      <c r="J12" s="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19"/>
      <c r="E13" s="19"/>
      <c r="F13" s="19"/>
      <c r="G13" s="19"/>
      <c r="H13" s="19"/>
      <c r="I13" s="19"/>
      <c r="J13" s="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19"/>
      <c r="E14" s="19"/>
      <c r="F14" s="19"/>
      <c r="G14" s="19"/>
      <c r="H14" s="19"/>
      <c r="I14" s="19"/>
      <c r="J14" s="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19"/>
      <c r="E15" s="19"/>
      <c r="F15" s="19"/>
      <c r="G15" s="19"/>
      <c r="H15" s="19"/>
      <c r="I15" s="19"/>
      <c r="J15" s="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19"/>
      <c r="E16" s="19"/>
      <c r="F16" s="19"/>
      <c r="G16" s="19"/>
      <c r="H16" s="19"/>
      <c r="I16" s="19"/>
      <c r="J16" s="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19"/>
      <c r="E17" s="19"/>
      <c r="F17" s="19"/>
      <c r="G17" s="19"/>
      <c r="H17" s="19"/>
      <c r="I17" s="19"/>
      <c r="J17" s="20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19"/>
      <c r="E18" s="19"/>
      <c r="F18" s="19"/>
      <c r="G18" s="19"/>
      <c r="H18" s="19"/>
      <c r="I18" s="19"/>
      <c r="J18" s="20">
        <f t="shared" ref="J18:J22" si="1">SUM(D18:I18)</f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19"/>
      <c r="E19" s="19"/>
      <c r="F19" s="19"/>
      <c r="G19" s="19"/>
      <c r="H19" s="19"/>
      <c r="I19" s="19"/>
      <c r="J19" s="20">
        <f t="shared" si="1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19"/>
      <c r="E20" s="19"/>
      <c r="F20" s="19"/>
      <c r="G20" s="19"/>
      <c r="H20" s="19"/>
      <c r="I20" s="19"/>
      <c r="J20" s="20">
        <f t="shared" si="1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19"/>
      <c r="E21" s="19"/>
      <c r="F21" s="19"/>
      <c r="G21" s="19"/>
      <c r="H21" s="19"/>
      <c r="I21" s="19"/>
      <c r="J21" s="20">
        <f t="shared" si="1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19"/>
      <c r="E22" s="19"/>
      <c r="F22" s="19"/>
      <c r="G22" s="19"/>
      <c r="H22" s="19"/>
      <c r="I22" s="19"/>
      <c r="J22" s="20">
        <f t="shared" si="1"/>
        <v>0</v>
      </c>
    </row>
    <row r="23" spans="1:10" ht="15">
      <c r="A23" s="8" t="s">
        <v>10</v>
      </c>
      <c r="B23" s="8" t="s">
        <v>11</v>
      </c>
      <c r="C23" s="17">
        <f>IF(C6="","",SUM(C9:C22))</f>
        <v>0</v>
      </c>
      <c r="D23" s="17"/>
      <c r="E23" s="17"/>
      <c r="F23" s="17"/>
      <c r="G23" s="17"/>
      <c r="H23" s="17"/>
      <c r="I23" s="17"/>
      <c r="J23" s="17">
        <f>IF(D6="","",SUM(J9:J22))</f>
        <v>0</v>
      </c>
    </row>
    <row r="24" spans="1:10" ht="15">
      <c r="A24" s="7"/>
      <c r="B24" s="15" t="s">
        <v>12</v>
      </c>
      <c r="C24" s="15"/>
      <c r="D24" s="15"/>
      <c r="E24" s="15"/>
      <c r="F24" s="15"/>
      <c r="G24" s="15"/>
      <c r="H24" s="15"/>
      <c r="I24" s="15"/>
      <c r="J24" s="15"/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19"/>
      <c r="E25" s="19"/>
      <c r="F25" s="19"/>
      <c r="G25" s="19"/>
      <c r="H25" s="19"/>
      <c r="I25" s="19"/>
      <c r="J25" s="20"/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19"/>
      <c r="E26" s="19"/>
      <c r="F26" s="19"/>
      <c r="G26" s="19"/>
      <c r="H26" s="19"/>
      <c r="I26" s="19"/>
      <c r="J26" s="20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9"/>
      <c r="F30" s="19"/>
      <c r="G30" s="19"/>
      <c r="H30" s="19"/>
      <c r="I30" s="19"/>
      <c r="J30" s="19"/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9"/>
      <c r="F32" s="19"/>
      <c r="G32" s="19"/>
      <c r="H32" s="19"/>
      <c r="I32" s="19"/>
      <c r="J32" s="19"/>
    </row>
    <row r="33" spans="1:10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9"/>
      <c r="F33" s="19"/>
      <c r="G33" s="19"/>
      <c r="H33" s="19"/>
      <c r="I33" s="19"/>
      <c r="J33" s="19"/>
    </row>
    <row r="34" spans="1:10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9"/>
      <c r="F34" s="19"/>
      <c r="G34" s="19"/>
      <c r="H34" s="19"/>
      <c r="I34" s="19"/>
      <c r="J34" s="19"/>
    </row>
    <row r="35" spans="1:10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9"/>
      <c r="F35" s="19"/>
      <c r="G35" s="19"/>
      <c r="H35" s="19"/>
      <c r="I35" s="19"/>
      <c r="J35" s="19"/>
    </row>
    <row r="36" spans="1:10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9"/>
      <c r="F36" s="19"/>
      <c r="G36" s="19"/>
      <c r="H36" s="19"/>
      <c r="I36" s="19"/>
      <c r="J36" s="19"/>
    </row>
    <row r="37" spans="1:10" s="52" customFormat="1" ht="15">
      <c r="A37" s="8" t="s">
        <v>17</v>
      </c>
      <c r="B37" s="8" t="s">
        <v>18</v>
      </c>
      <c r="C37" s="17">
        <f ca="1">SUM(_xlfn.XLOOKUP("Total Noncurrent Assets",$B:$B,C:C))</f>
        <v>0</v>
      </c>
      <c r="D37" s="17"/>
      <c r="E37" s="17"/>
      <c r="F37" s="17"/>
      <c r="G37" s="17"/>
      <c r="H37" s="17"/>
      <c r="I37" s="17"/>
      <c r="J37" s="17">
        <f>IF(D6="","",SUM(J25:J36))</f>
        <v>0</v>
      </c>
    </row>
    <row r="38" spans="1:10" ht="15">
      <c r="A38" s="8" t="s">
        <v>19</v>
      </c>
      <c r="B38" s="10" t="s">
        <v>20</v>
      </c>
      <c r="C38" s="23">
        <f ca="1">SUM(_xlfn.XLOOKUP("Total Current Assets",$B:$B,C:C),(_xlfn.XLOOKUP("Total Noncurrent Assets",$B:$B,C:C)))</f>
        <v>0</v>
      </c>
      <c r="D38" s="23"/>
      <c r="E38" s="23"/>
      <c r="F38" s="23"/>
      <c r="G38" s="23"/>
      <c r="H38" s="23"/>
      <c r="I38" s="23"/>
      <c r="J38" s="23">
        <f>IF(D6="", "", IF(D$6="", "",SUM(_xlfn.XLOOKUP("Total Current Assets",$B:$B,J:J),(_xlfn.XLOOKUP("Total Noncurrent Assets",$B:$B,J:J)))))</f>
        <v>0</v>
      </c>
    </row>
    <row r="39" spans="1:10" ht="15">
      <c r="A39" s="7"/>
      <c r="B39" s="7"/>
      <c r="C39" s="24"/>
      <c r="D39" s="24"/>
      <c r="E39" s="24"/>
      <c r="F39" s="24"/>
      <c r="G39" s="24"/>
      <c r="H39" s="24"/>
      <c r="I39" s="24"/>
      <c r="J39" s="24"/>
    </row>
    <row r="40" spans="1:10" ht="15">
      <c r="A40" s="7"/>
      <c r="B40" s="13" t="s">
        <v>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7"/>
      <c r="B41" s="15" t="s">
        <v>1078</v>
      </c>
      <c r="C41" s="16"/>
      <c r="D41" s="16"/>
      <c r="E41" s="16"/>
      <c r="F41" s="16"/>
      <c r="G41" s="16"/>
      <c r="H41" s="16"/>
      <c r="I41" s="16"/>
      <c r="J41" s="16"/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19"/>
      <c r="E42" s="19"/>
      <c r="F42" s="19"/>
      <c r="G42" s="19"/>
      <c r="H42" s="19"/>
      <c r="I42" s="19"/>
      <c r="J42" s="19"/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20"/>
      <c r="D43" s="20"/>
      <c r="E43" s="20"/>
      <c r="F43" s="20"/>
      <c r="G43" s="20"/>
      <c r="H43" s="20"/>
      <c r="I43" s="20"/>
      <c r="J43" s="19"/>
    </row>
    <row r="44" spans="1:10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19"/>
      <c r="E44" s="19"/>
      <c r="F44" s="19"/>
      <c r="G44" s="19"/>
      <c r="H44" s="19"/>
      <c r="I44" s="19"/>
      <c r="J44" s="20"/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19"/>
      <c r="E45" s="19"/>
      <c r="F45" s="19"/>
      <c r="G45" s="19"/>
      <c r="H45" s="19"/>
      <c r="I45" s="19"/>
      <c r="J45" s="20"/>
    </row>
    <row r="46" spans="1:10" ht="16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19"/>
      <c r="E46" s="19"/>
      <c r="F46" s="19"/>
      <c r="G46" s="19"/>
      <c r="H46" s="19"/>
      <c r="I46" s="19"/>
      <c r="J46" s="20"/>
    </row>
    <row r="47" spans="1:10" ht="16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6" hidden="1" customHeight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19"/>
      <c r="E48" s="19"/>
      <c r="F48" s="19"/>
      <c r="G48" s="19"/>
      <c r="H48" s="19"/>
      <c r="I48" s="19"/>
      <c r="J48" s="20"/>
    </row>
    <row r="49" spans="1:10" ht="16" hidden="1" customHeight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19"/>
      <c r="E49" s="19"/>
      <c r="F49" s="19"/>
      <c r="G49" s="19"/>
      <c r="H49" s="19"/>
      <c r="I49" s="19"/>
      <c r="J49" s="20"/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19"/>
      <c r="E50" s="19"/>
      <c r="F50" s="19"/>
      <c r="G50" s="19"/>
      <c r="H50" s="19"/>
      <c r="I50" s="19"/>
      <c r="J50" s="20"/>
    </row>
    <row r="51" spans="1:10" ht="15" hidden="1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19"/>
      <c r="E51" s="19"/>
      <c r="F51" s="19"/>
      <c r="G51" s="19"/>
      <c r="H51" s="19"/>
      <c r="I51" s="19"/>
      <c r="J51" s="20"/>
    </row>
    <row r="52" spans="1:10" ht="15" hidden="1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19"/>
      <c r="E52" s="19"/>
      <c r="F52" s="19"/>
      <c r="G52" s="19"/>
      <c r="H52" s="19"/>
      <c r="I52" s="19"/>
      <c r="J52" s="20"/>
    </row>
    <row r="53" spans="1:10" ht="15">
      <c r="A53" s="8" t="s">
        <v>33</v>
      </c>
      <c r="B53" s="8" t="s">
        <v>34</v>
      </c>
      <c r="C53" s="17">
        <f>IF(C6="","",SUM(C42:C52))</f>
        <v>0</v>
      </c>
      <c r="D53" s="17"/>
      <c r="E53" s="17"/>
      <c r="F53" s="17"/>
      <c r="G53" s="17"/>
      <c r="H53" s="17"/>
      <c r="I53" s="17"/>
      <c r="J53" s="17">
        <f>IF(D6="","",SUM(J42:J52))</f>
        <v>0</v>
      </c>
    </row>
    <row r="54" spans="1:10" ht="15">
      <c r="A54" s="7"/>
      <c r="B54" s="15" t="s">
        <v>1079</v>
      </c>
      <c r="C54" s="15"/>
      <c r="D54" s="15"/>
      <c r="E54" s="15"/>
      <c r="F54" s="15"/>
      <c r="G54" s="15"/>
      <c r="H54" s="15"/>
      <c r="I54" s="15"/>
      <c r="J54" s="15"/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9"/>
      <c r="F55" s="19"/>
      <c r="G55" s="19"/>
      <c r="H55" s="19"/>
      <c r="I55" s="19"/>
      <c r="J55" s="20"/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19"/>
      <c r="E57" s="19"/>
      <c r="F57" s="19"/>
      <c r="G57" s="19"/>
      <c r="H57" s="19"/>
      <c r="I57" s="19"/>
      <c r="J57" s="20"/>
    </row>
    <row r="58" spans="1:10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19"/>
      <c r="E58" s="19"/>
      <c r="F58" s="19"/>
      <c r="G58" s="19"/>
      <c r="H58" s="19"/>
      <c r="I58" s="19"/>
      <c r="J58" s="20"/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19"/>
      <c r="E59" s="19"/>
      <c r="F59" s="19"/>
      <c r="G59" s="19"/>
      <c r="H59" s="19"/>
      <c r="I59" s="19"/>
      <c r="J59" s="20"/>
    </row>
    <row r="60" spans="1:10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19"/>
      <c r="E60" s="19"/>
      <c r="F60" s="19"/>
      <c r="G60" s="19"/>
      <c r="H60" s="19"/>
      <c r="I60" s="19"/>
      <c r="J60" s="20"/>
    </row>
    <row r="61" spans="1:10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19"/>
      <c r="E61" s="19"/>
      <c r="F61" s="19"/>
      <c r="G61" s="19"/>
      <c r="H61" s="19"/>
      <c r="I61" s="19"/>
      <c r="J61" s="20"/>
    </row>
    <row r="62" spans="1:10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19"/>
      <c r="E62" s="19"/>
      <c r="F62" s="19"/>
      <c r="G62" s="19"/>
      <c r="H62" s="19"/>
      <c r="I62" s="19"/>
      <c r="J62" s="20"/>
    </row>
    <row r="63" spans="1:10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19"/>
      <c r="E63" s="19"/>
      <c r="F63" s="19"/>
      <c r="G63" s="19"/>
      <c r="H63" s="19"/>
      <c r="I63" s="19"/>
      <c r="J63" s="20"/>
    </row>
    <row r="64" spans="1:10" ht="15">
      <c r="A64" s="8" t="s">
        <v>38</v>
      </c>
      <c r="B64" s="8" t="s">
        <v>39</v>
      </c>
      <c r="C64" s="17">
        <f ca="1">SUM(_xlfn.XLOOKUP("Total Noncurrent Liabilities",$B:$B,C:C))</f>
        <v>0</v>
      </c>
      <c r="D64" s="17"/>
      <c r="E64" s="17"/>
      <c r="F64" s="17"/>
      <c r="G64" s="17"/>
      <c r="H64" s="17"/>
      <c r="I64" s="17"/>
      <c r="J64" s="17">
        <f>IF(D$6="","",SUM(J55:J63))</f>
        <v>0</v>
      </c>
    </row>
    <row r="65" spans="1:10" ht="15">
      <c r="A65" s="9" t="s">
        <v>40</v>
      </c>
      <c r="B65" s="10" t="s">
        <v>41</v>
      </c>
      <c r="C65" s="23">
        <f ca="1">SUM(_xlfn.XLOOKUP("Total Current Liabilities",$B:$B,C:C),(_xlfn.XLOOKUP("Total Noncurrent Liabilities",$B:$B,C:C)))</f>
        <v>0</v>
      </c>
      <c r="D65" s="23"/>
      <c r="E65" s="23"/>
      <c r="F65" s="23"/>
      <c r="G65" s="23"/>
      <c r="H65" s="23"/>
      <c r="I65" s="23"/>
      <c r="J65" s="23">
        <f>IF(D$6="","", SUM(_xlfn.XLOOKUP("Total Current Liabilities",$B:$B,J:J),(_xlfn.XLOOKUP("Total Noncurrent Liabilities",$B:$B,J:J))))</f>
        <v>0</v>
      </c>
    </row>
    <row r="66" spans="1:10" ht="15">
      <c r="A66" s="7"/>
      <c r="B66" s="7"/>
      <c r="C66" s="24"/>
      <c r="D66" s="24"/>
      <c r="E66" s="24"/>
      <c r="F66" s="24"/>
      <c r="G66" s="24"/>
      <c r="H66" s="24"/>
      <c r="I66" s="24"/>
      <c r="J66" s="24"/>
    </row>
    <row r="67" spans="1:10" ht="15">
      <c r="A67" s="7"/>
      <c r="B67" s="13" t="s">
        <v>47</v>
      </c>
      <c r="C67" s="13"/>
      <c r="D67" s="13"/>
      <c r="E67" s="13"/>
      <c r="F67" s="13"/>
      <c r="G67" s="13"/>
      <c r="H67" s="13"/>
      <c r="I67" s="13"/>
      <c r="J67" s="13"/>
    </row>
    <row r="68" spans="1:10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19"/>
      <c r="E68" s="19"/>
      <c r="F68" s="19"/>
      <c r="G68" s="19"/>
      <c r="H68" s="19"/>
      <c r="I68" s="19"/>
      <c r="J68" s="19"/>
    </row>
    <row r="69" spans="1:10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19"/>
      <c r="E69" s="19"/>
      <c r="F69" s="19"/>
      <c r="G69" s="19"/>
      <c r="H69" s="19"/>
      <c r="I69" s="19"/>
      <c r="J69" s="19"/>
    </row>
    <row r="70" spans="1:10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19"/>
      <c r="E70" s="19"/>
      <c r="F70" s="19"/>
      <c r="G70" s="19"/>
      <c r="H70" s="19"/>
      <c r="I70" s="19"/>
      <c r="J70" s="19"/>
    </row>
    <row r="71" spans="1:10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19"/>
      <c r="E71" s="19"/>
      <c r="F71" s="19"/>
      <c r="G71" s="19"/>
      <c r="H71" s="19"/>
      <c r="I71" s="19"/>
      <c r="J71" s="19"/>
    </row>
    <row r="72" spans="1:10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19"/>
      <c r="E72" s="19"/>
      <c r="F72" s="19"/>
      <c r="G72" s="19"/>
      <c r="H72" s="19"/>
      <c r="I72" s="19"/>
      <c r="J72" s="19"/>
    </row>
    <row r="73" spans="1:10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19"/>
      <c r="E73" s="19"/>
      <c r="F73" s="19"/>
      <c r="G73" s="19"/>
      <c r="H73" s="19"/>
      <c r="I73" s="19"/>
      <c r="J73" s="19"/>
    </row>
    <row r="74" spans="1:10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19"/>
      <c r="E74" s="19"/>
      <c r="F74" s="19"/>
      <c r="G74" s="19"/>
      <c r="H74" s="19"/>
      <c r="I74" s="19"/>
      <c r="J74" s="19"/>
    </row>
    <row r="75" spans="1:10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19"/>
      <c r="E75" s="19"/>
      <c r="F75" s="19"/>
      <c r="G75" s="19"/>
      <c r="H75" s="19"/>
      <c r="I75" s="19"/>
      <c r="J75" s="20"/>
    </row>
    <row r="76" spans="1:10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19"/>
      <c r="E76" s="19"/>
      <c r="F76" s="19"/>
      <c r="G76" s="19"/>
      <c r="H76" s="19"/>
      <c r="I76" s="19"/>
      <c r="J76" s="19"/>
    </row>
    <row r="77" spans="1:10" ht="15">
      <c r="A77" s="10" t="s">
        <v>51</v>
      </c>
      <c r="B77" s="10" t="s">
        <v>52</v>
      </c>
      <c r="C77" s="23">
        <f>IF(C6="","",SUM(C68:C76))</f>
        <v>0</v>
      </c>
      <c r="D77" s="23"/>
      <c r="E77" s="23"/>
      <c r="F77" s="23"/>
      <c r="G77" s="23"/>
      <c r="H77" s="23"/>
      <c r="I77" s="23"/>
      <c r="J77" s="23">
        <f>IF(D6="","",SUM(J68:J76))</f>
        <v>0</v>
      </c>
    </row>
    <row r="78" spans="1:10" ht="16">
      <c r="C78" s="53"/>
      <c r="D78" s="53"/>
      <c r="E78" s="53"/>
      <c r="F78" s="53"/>
      <c r="G78" s="53"/>
      <c r="H78" s="53"/>
      <c r="I78" s="53"/>
      <c r="J78" s="54"/>
    </row>
  </sheetData>
  <sheetProtection formatRows="0" insertRows="0" deleteRows="0"/>
  <mergeCells count="1">
    <mergeCell ref="D6:J6"/>
  </mergeCells>
  <conditionalFormatting sqref="C77:J77">
    <cfRule type="cellIs" dxfId="28" priority="3" stopIfTrue="1" operator="equal">
      <formula>0</formula>
    </cfRule>
    <cfRule type="cellIs" dxfId="27" priority="4" stopIfTrue="1" operator="equal">
      <formula>#REF!</formula>
    </cfRule>
    <cfRule type="cellIs" dxfId="26" priority="5" operator="notEqual">
      <formula>#REF!</formula>
    </cfRule>
  </conditionalFormatting>
  <conditionalFormatting sqref="D6 C23 E23:I23 C37 E37:I37 C53 E53:I53 C64:C65 E64:I65 C77 E77:I77">
    <cfRule type="expression" dxfId="25" priority="2" stopIfTrue="1">
      <formula>C$6=""</formula>
    </cfRule>
  </conditionalFormatting>
  <conditionalFormatting sqref="D77 D23 D37 D53 D64:D65">
    <cfRule type="expression" dxfId="24" priority="52" stopIfTrue="1">
      <formula>#REF!=""</formula>
    </cfRule>
  </conditionalFormatting>
  <conditionalFormatting sqref="J1:J1048576">
    <cfRule type="expression" dxfId="23" priority="1" stopIfTrue="1">
      <formula>COUNTA(D2:I2)=1</formula>
    </cfRule>
  </conditionalFormatting>
  <conditionalFormatting sqref="J7:J77">
    <cfRule type="expression" dxfId="22" priority="63" stopIfTrue="1">
      <formula>D$6=""</formula>
    </cfRule>
  </conditionalFormatting>
  <dataValidations count="5">
    <dataValidation type="list" allowBlank="1" showInputMessage="1" showErrorMessage="1" sqref="B9:B22" xr:uid="{4ACEF289-BA82-0D45-BE07-7C664A3BFA9F}">
      <formula1>current_assets</formula1>
    </dataValidation>
    <dataValidation type="list" allowBlank="1" showInputMessage="1" showErrorMessage="1" sqref="B25:B36" xr:uid="{50343035-3D84-CE4B-BD07-B450B6534013}">
      <formula1>noncurrent_assets</formula1>
    </dataValidation>
    <dataValidation type="list" allowBlank="1" showInputMessage="1" showErrorMessage="1" sqref="B68:B76" xr:uid="{65B0B3CB-CAE4-9F49-9204-BCF554447293}">
      <formula1>net_position</formula1>
    </dataValidation>
    <dataValidation type="list" allowBlank="1" showInputMessage="1" showErrorMessage="1" sqref="B55:B63" xr:uid="{537F271F-BE04-EA40-A07A-DAF7A262A683}">
      <formula1>noncurrent_liabilities</formula1>
    </dataValidation>
    <dataValidation type="list" allowBlank="1" showInputMessage="1" showErrorMessage="1" sqref="B42:B52" xr:uid="{A09DF45D-000F-084D-9A3D-7620B2077E7C}">
      <formula1>current_liabilities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7883-0BB6-024A-B9AD-CD98BD0C7298}">
  <sheetPr>
    <tabColor theme="4"/>
  </sheetPr>
  <dimension ref="A1:J77"/>
  <sheetViews>
    <sheetView tabSelected="1" zoomScale="75" zoomScaleNormal="125" workbookViewId="0">
      <selection activeCell="E81" sqref="E81:E82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10" width="18.66406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55"/>
      <c r="E1" s="55"/>
      <c r="F1" s="55"/>
      <c r="G1" s="55"/>
      <c r="H1" s="55"/>
      <c r="I1" s="55"/>
      <c r="J1" s="49"/>
    </row>
    <row r="2" spans="1:10" ht="16">
      <c r="A2" s="46" t="s">
        <v>1105</v>
      </c>
      <c r="B2" s="47" t="s">
        <v>1102</v>
      </c>
      <c r="C2" s="55"/>
      <c r="D2" s="55"/>
      <c r="E2" s="55"/>
      <c r="F2" s="55"/>
      <c r="G2" s="55"/>
      <c r="H2" s="55"/>
      <c r="I2" s="55"/>
      <c r="J2" s="49"/>
    </row>
    <row r="3" spans="1:10" ht="34">
      <c r="A3" s="46" t="s">
        <v>1075</v>
      </c>
      <c r="B3" s="61" t="s">
        <v>1758</v>
      </c>
      <c r="C3" s="126"/>
      <c r="D3" s="55"/>
      <c r="E3" s="55"/>
      <c r="F3" s="55"/>
      <c r="G3" s="55"/>
      <c r="H3" s="55"/>
      <c r="I3" s="55"/>
      <c r="J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55"/>
      <c r="E4" s="55"/>
      <c r="F4" s="55"/>
      <c r="G4" s="55"/>
      <c r="H4" s="55"/>
      <c r="I4" s="55"/>
      <c r="J4" s="49"/>
    </row>
    <row r="5" spans="1:10" s="52" customFormat="1" ht="16">
      <c r="A5" s="56"/>
      <c r="B5" s="57"/>
      <c r="C5" s="51"/>
      <c r="D5" s="51"/>
      <c r="E5" s="51"/>
      <c r="F5" s="51"/>
      <c r="G5" s="51"/>
      <c r="H5" s="51"/>
      <c r="I5" s="51"/>
      <c r="J5" s="51"/>
    </row>
    <row r="6" spans="1:10" ht="48">
      <c r="A6" s="6" t="s">
        <v>1</v>
      </c>
      <c r="B6" s="11"/>
      <c r="C6" s="12" t="s">
        <v>1756</v>
      </c>
      <c r="D6" s="119" t="str">
        <f>IF(AND('Master Info'!C5="N",'Master Info'!C6="N"), "",  IF('Master Info'!C5="N", "Component Units", "Business-Type Activities - Enterprise Funds"))</f>
        <v>Business-Type Activities - Enterprise Funds</v>
      </c>
      <c r="E6" s="120"/>
      <c r="F6" s="120"/>
      <c r="G6" s="120"/>
      <c r="H6" s="120"/>
      <c r="I6" s="120"/>
      <c r="J6" s="121"/>
    </row>
    <row r="7" spans="1:10" ht="15">
      <c r="A7" s="7"/>
      <c r="B7" s="13"/>
      <c r="C7" s="14"/>
      <c r="D7" s="14"/>
      <c r="E7" s="14"/>
      <c r="F7" s="14"/>
      <c r="G7" s="14"/>
      <c r="H7" s="14"/>
      <c r="I7" s="14"/>
      <c r="J7" s="14"/>
    </row>
    <row r="8" spans="1:10" ht="15">
      <c r="A8" s="7"/>
      <c r="B8" s="15" t="s">
        <v>1759</v>
      </c>
      <c r="C8" s="16"/>
      <c r="D8" s="16"/>
      <c r="E8" s="16"/>
      <c r="F8" s="16"/>
      <c r="G8" s="16"/>
      <c r="H8" s="16"/>
      <c r="I8" s="16"/>
      <c r="J8" s="16" t="s">
        <v>1757</v>
      </c>
    </row>
    <row r="9" spans="1:10" ht="15">
      <c r="A9" s="8" t="str">
        <f>IF(B9="", "Choose from drop-down --&gt;", _xlfn.XLOOKUP(B9,'lookup prop exp'!$B$2:$B$305,'lookup prop exp'!$C$2:$C$305))</f>
        <v>Choose from drop-down --&gt;</v>
      </c>
      <c r="B9" s="18"/>
      <c r="C9" s="19"/>
      <c r="D9" s="19"/>
      <c r="E9" s="19"/>
      <c r="F9" s="19"/>
      <c r="G9" s="19"/>
      <c r="H9" s="19"/>
      <c r="I9" s="19"/>
      <c r="J9" s="20">
        <f t="shared" ref="J9:J22" si="0">SUM(D9:I9)</f>
        <v>0</v>
      </c>
    </row>
    <row r="10" spans="1:10" ht="15">
      <c r="A10" s="8" t="str">
        <f>IF(B10="", "Choose from drop-down --&gt;", _xlfn.XLOOKUP(B10,'lookup prop exp'!$B$2:$B$305,'lookup prop exp'!$C$2:$C$305))</f>
        <v>Choose from drop-down --&gt;</v>
      </c>
      <c r="B10" s="18"/>
      <c r="C10" s="19"/>
      <c r="D10" s="19"/>
      <c r="E10" s="19"/>
      <c r="F10" s="19"/>
      <c r="G10" s="19"/>
      <c r="H10" s="19"/>
      <c r="I10" s="19"/>
      <c r="J10" s="20">
        <f t="shared" si="0"/>
        <v>0</v>
      </c>
    </row>
    <row r="11" spans="1:10" ht="15">
      <c r="A11" s="8" t="str">
        <f>IF(B11="", "Choose from drop-down --&gt;", _xlfn.XLOOKUP(B11,'lookup prop exp'!$B$2:$B$305,'lookup prop exp'!$C$2:$C$305))</f>
        <v>Choose from drop-down --&gt;</v>
      </c>
      <c r="B11" s="18"/>
      <c r="C11" s="19"/>
      <c r="D11" s="19"/>
      <c r="E11" s="19"/>
      <c r="F11" s="19"/>
      <c r="G11" s="19"/>
      <c r="H11" s="19"/>
      <c r="I11" s="19"/>
      <c r="J11" s="20">
        <f t="shared" si="0"/>
        <v>0</v>
      </c>
    </row>
    <row r="12" spans="1:10" ht="15">
      <c r="A12" s="8" t="str">
        <f>IF(B12="", "Choose from drop-down --&gt;", _xlfn.XLOOKUP(B12,'lookup prop exp'!$B$2:$B$305,'lookup prop exp'!$C$2:$C$305))</f>
        <v>Choose from drop-down --&gt;</v>
      </c>
      <c r="B12" s="18"/>
      <c r="C12" s="19"/>
      <c r="D12" s="19"/>
      <c r="E12" s="19"/>
      <c r="F12" s="19"/>
      <c r="G12" s="19"/>
      <c r="H12" s="19"/>
      <c r="I12" s="19"/>
      <c r="J12" s="20">
        <f t="shared" si="0"/>
        <v>0</v>
      </c>
    </row>
    <row r="13" spans="1:10" ht="15">
      <c r="A13" s="8" t="str">
        <f>IF(B13="", "Choose from drop-down --&gt;", _xlfn.XLOOKUP(B13,'lookup prop exp'!$B$2:$B$305,'lookup prop exp'!$C$2:$C$305))</f>
        <v>Choose from drop-down --&gt;</v>
      </c>
      <c r="B13" s="18"/>
      <c r="C13" s="19"/>
      <c r="D13" s="19"/>
      <c r="E13" s="19"/>
      <c r="F13" s="19"/>
      <c r="G13" s="19"/>
      <c r="H13" s="19"/>
      <c r="I13" s="19"/>
      <c r="J13" s="20">
        <f t="shared" si="0"/>
        <v>0</v>
      </c>
    </row>
    <row r="14" spans="1:10" ht="15">
      <c r="A14" s="8" t="str">
        <f>IF(B14="", "Choose from drop-down --&gt;", _xlfn.XLOOKUP(B14,'lookup prop exp'!$B$2:$B$305,'lookup prop exp'!$C$2:$C$305))</f>
        <v>Choose from drop-down --&gt;</v>
      </c>
      <c r="B14" s="18"/>
      <c r="C14" s="19"/>
      <c r="D14" s="19"/>
      <c r="E14" s="19"/>
      <c r="F14" s="19"/>
      <c r="G14" s="19"/>
      <c r="H14" s="19"/>
      <c r="I14" s="19"/>
      <c r="J14" s="20">
        <f t="shared" si="0"/>
        <v>0</v>
      </c>
    </row>
    <row r="15" spans="1:10" ht="15">
      <c r="A15" s="8" t="str">
        <f>IF(B15="", "Choose from drop-down --&gt;", _xlfn.XLOOKUP(B15,'lookup prop exp'!$B$2:$B$305,'lookup prop exp'!$C$2:$C$305))</f>
        <v>Choose from drop-down --&gt;</v>
      </c>
      <c r="B15" s="18"/>
      <c r="C15" s="19"/>
      <c r="D15" s="19"/>
      <c r="E15" s="19"/>
      <c r="F15" s="19"/>
      <c r="G15" s="19"/>
      <c r="H15" s="19"/>
      <c r="I15" s="19"/>
      <c r="J15" s="20">
        <f t="shared" si="0"/>
        <v>0</v>
      </c>
    </row>
    <row r="16" spans="1:10" ht="15">
      <c r="A16" s="8" t="str">
        <f>IF(B16="", "Choose from drop-down --&gt;", _xlfn.XLOOKUP(B16,'lookup prop exp'!$B$2:$B$305,'lookup prop exp'!$C$2:$C$305))</f>
        <v>Choose from drop-down --&gt;</v>
      </c>
      <c r="B16" s="18"/>
      <c r="C16" s="19"/>
      <c r="D16" s="19"/>
      <c r="E16" s="19"/>
      <c r="F16" s="19"/>
      <c r="G16" s="19"/>
      <c r="H16" s="19"/>
      <c r="I16" s="19"/>
      <c r="J16" s="20">
        <f t="shared" si="0"/>
        <v>0</v>
      </c>
    </row>
    <row r="17" spans="1:10" ht="15">
      <c r="A17" s="8" t="str">
        <f>IF(B17="", "Choose from drop-down --&gt;", _xlfn.XLOOKUP(B17,'lookup prop exp'!$B$2:$B$305,'lookup prop exp'!$C$2:$C$305))</f>
        <v>Choose from drop-down --&gt;</v>
      </c>
      <c r="B17" s="18"/>
      <c r="C17" s="19"/>
      <c r="D17" s="19"/>
      <c r="E17" s="19"/>
      <c r="F17" s="19"/>
      <c r="G17" s="19"/>
      <c r="H17" s="19"/>
      <c r="I17" s="19"/>
      <c r="J17" s="20">
        <f t="shared" si="0"/>
        <v>0</v>
      </c>
    </row>
    <row r="18" spans="1:10" ht="15" hidden="1">
      <c r="A18" s="8" t="str">
        <f>IF(B18="", "Choose from drop-down --&gt;", _xlfn.XLOOKUP(B18,'lookup prop exp'!$B$2:$B$305,'lookup prop exp'!$C$2:$C$305))</f>
        <v>Choose from drop-down --&gt;</v>
      </c>
      <c r="B18" s="18"/>
      <c r="C18" s="19"/>
      <c r="D18" s="19"/>
      <c r="E18" s="19"/>
      <c r="F18" s="19"/>
      <c r="G18" s="19"/>
      <c r="H18" s="19"/>
      <c r="I18" s="19"/>
      <c r="J18" s="20">
        <f t="shared" si="0"/>
        <v>0</v>
      </c>
    </row>
    <row r="19" spans="1:10" ht="15" hidden="1">
      <c r="A19" s="8" t="str">
        <f>IF(B19="", "Choose from drop-down --&gt;", _xlfn.XLOOKUP(B19,'lookup prop exp'!$B$2:$B$305,'lookup prop exp'!$C$2:$C$305))</f>
        <v>Choose from drop-down --&gt;</v>
      </c>
      <c r="B19" s="18"/>
      <c r="C19" s="19"/>
      <c r="D19" s="19"/>
      <c r="E19" s="19"/>
      <c r="F19" s="19"/>
      <c r="G19" s="19"/>
      <c r="H19" s="19"/>
      <c r="I19" s="19"/>
      <c r="J19" s="20">
        <f t="shared" si="0"/>
        <v>0</v>
      </c>
    </row>
    <row r="20" spans="1:10" ht="15" hidden="1">
      <c r="A20" s="8" t="str">
        <f>IF(B20="", "Choose from drop-down --&gt;", _xlfn.XLOOKUP(B20,'lookup prop exp'!$B$2:$B$305,'lookup prop exp'!$C$2:$C$305))</f>
        <v>Choose from drop-down --&gt;</v>
      </c>
      <c r="B20" s="18"/>
      <c r="C20" s="19"/>
      <c r="D20" s="19"/>
      <c r="E20" s="19"/>
      <c r="F20" s="19"/>
      <c r="G20" s="19"/>
      <c r="H20" s="19"/>
      <c r="I20" s="19"/>
      <c r="J20" s="20">
        <f t="shared" si="0"/>
        <v>0</v>
      </c>
    </row>
    <row r="21" spans="1:10" ht="15" hidden="1">
      <c r="A21" s="8" t="str">
        <f>IF(B21="", "Choose from drop-down --&gt;", _xlfn.XLOOKUP(B21,'lookup prop exp'!$B$2:$B$305,'lookup prop exp'!$C$2:$C$305))</f>
        <v>Choose from drop-down --&gt;</v>
      </c>
      <c r="B21" s="18"/>
      <c r="C21" s="19"/>
      <c r="D21" s="19"/>
      <c r="E21" s="19"/>
      <c r="F21" s="19"/>
      <c r="G21" s="19"/>
      <c r="H21" s="19"/>
      <c r="I21" s="19"/>
      <c r="J21" s="20">
        <f t="shared" si="0"/>
        <v>0</v>
      </c>
    </row>
    <row r="22" spans="1:10" ht="15">
      <c r="A22" s="8" t="str">
        <f>IF(B22="", "Choose from drop-down --&gt;", _xlfn.XLOOKUP(B22,'lookup prop exp'!$B$2:$B$305,'lookup prop exp'!$C$2:$C$305))</f>
        <v>Choose from drop-down --&gt;</v>
      </c>
      <c r="B22" s="18"/>
      <c r="C22" s="19"/>
      <c r="D22" s="19"/>
      <c r="E22" s="19"/>
      <c r="F22" s="19"/>
      <c r="G22" s="19"/>
      <c r="H22" s="19"/>
      <c r="I22" s="19"/>
      <c r="J22" s="20">
        <f t="shared" si="0"/>
        <v>0</v>
      </c>
    </row>
    <row r="23" spans="1:10" ht="15">
      <c r="A23" s="8" t="s">
        <v>1768</v>
      </c>
      <c r="B23" s="8" t="s">
        <v>1760</v>
      </c>
      <c r="C23" s="17">
        <f>IF(C6="","",SUM(C9:C22))</f>
        <v>0</v>
      </c>
      <c r="D23" s="17"/>
      <c r="E23" s="17"/>
      <c r="F23" s="17"/>
      <c r="G23" s="17"/>
      <c r="H23" s="17"/>
      <c r="I23" s="17"/>
      <c r="J23" s="17">
        <f>IF(D6="","",SUM(J9:J22))</f>
        <v>0</v>
      </c>
    </row>
    <row r="24" spans="1:10" ht="15">
      <c r="A24" s="7"/>
      <c r="B24" s="15" t="s">
        <v>1761</v>
      </c>
      <c r="C24" s="15"/>
      <c r="D24" s="15"/>
      <c r="E24" s="15"/>
      <c r="F24" s="15"/>
      <c r="G24" s="15"/>
      <c r="H24" s="15"/>
      <c r="I24" s="15"/>
      <c r="J24" s="15"/>
    </row>
    <row r="25" spans="1:10" ht="15">
      <c r="A25" s="8" t="str">
        <f>IF(B25="", "Choose from drop-down --&gt;", _xlfn.XLOOKUP(B25,'lookup prop exp'!$B$2:$B$305,'lookup prop exp'!$C$2:$C$305))</f>
        <v>Choose from drop-down --&gt;</v>
      </c>
      <c r="B25" s="18"/>
      <c r="C25" s="19"/>
      <c r="D25" s="19"/>
      <c r="E25" s="19"/>
      <c r="F25" s="19"/>
      <c r="G25" s="19"/>
      <c r="H25" s="19"/>
      <c r="I25" s="19"/>
      <c r="J25" s="20"/>
    </row>
    <row r="26" spans="1:10" ht="15">
      <c r="A26" s="8" t="str">
        <f>IF(B26="", "Choose from drop-down --&gt;", _xlfn.XLOOKUP(B26,'lookup prop exp'!$B$2:$B$305,'lookup prop exp'!$C$2:$C$305))</f>
        <v>Choose from drop-down --&gt;</v>
      </c>
      <c r="B26" s="18"/>
      <c r="C26" s="19"/>
      <c r="D26" s="19"/>
      <c r="E26" s="19"/>
      <c r="F26" s="19"/>
      <c r="G26" s="19"/>
      <c r="H26" s="19"/>
      <c r="I26" s="19"/>
      <c r="J26" s="20"/>
    </row>
    <row r="27" spans="1:10" ht="15">
      <c r="A27" s="8" t="str">
        <f>IF(B27="", "Choose from drop-down --&gt;", _xlfn.XLOOKUP(B27,'lookup prop exp'!$B$2:$B$305,'lookup prop exp'!$C$2:$C$305))</f>
        <v>Choose from drop-down --&gt;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15">
      <c r="A28" s="8" t="str">
        <f>IF(B28="", "Choose from drop-down --&gt;", _xlfn.XLOOKUP(B28,'lookup prop exp'!$B$2:$B$305,'lookup prop exp'!$C$2:$C$305))</f>
        <v>Choose from drop-down --&gt;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 ht="15">
      <c r="A29" s="8" t="str">
        <f>IF(B29="", "Choose from drop-down --&gt;", _xlfn.XLOOKUP(B29,'lookup prop exp'!$B$2:$B$305,'lookup prop exp'!$C$2:$C$305))</f>
        <v>Choose from drop-down --&gt;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15">
      <c r="A30" s="8" t="str">
        <f>IF(B30="", "Choose from drop-down --&gt;", _xlfn.XLOOKUP(B30,'lookup prop exp'!$B$2:$B$305,'lookup prop exp'!$C$2:$C$305))</f>
        <v>Choose from drop-down --&gt;</v>
      </c>
      <c r="B30" s="18"/>
      <c r="C30" s="19"/>
      <c r="D30" s="19"/>
      <c r="E30" s="19"/>
      <c r="F30" s="19"/>
      <c r="G30" s="19"/>
      <c r="H30" s="19"/>
      <c r="I30" s="19"/>
      <c r="J30" s="19"/>
    </row>
    <row r="31" spans="1:10" ht="15">
      <c r="A31" s="8" t="str">
        <f>IF(B31="", "Choose from drop-down --&gt;", _xlfn.XLOOKUP(B31,'lookup prop exp'!$B$2:$B$305,'lookup prop exp'!$C$2:$C$305))</f>
        <v>Choose from drop-down --&gt;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9"/>
      <c r="F32" s="19"/>
      <c r="G32" s="19"/>
      <c r="H32" s="19"/>
      <c r="I32" s="19"/>
      <c r="J32" s="19"/>
    </row>
    <row r="33" spans="1:10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9"/>
      <c r="F33" s="19"/>
      <c r="G33" s="19"/>
      <c r="H33" s="19"/>
      <c r="I33" s="19"/>
      <c r="J33" s="19"/>
    </row>
    <row r="34" spans="1:10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9"/>
      <c r="F34" s="19"/>
      <c r="G34" s="19"/>
      <c r="H34" s="19"/>
      <c r="I34" s="19"/>
      <c r="J34" s="19"/>
    </row>
    <row r="35" spans="1:10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9"/>
      <c r="F35" s="19"/>
      <c r="G35" s="19"/>
      <c r="H35" s="19"/>
      <c r="I35" s="19"/>
      <c r="J35" s="19"/>
    </row>
    <row r="36" spans="1:10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9"/>
      <c r="F36" s="19"/>
      <c r="G36" s="19"/>
      <c r="H36" s="19"/>
      <c r="I36" s="19"/>
      <c r="J36" s="19"/>
    </row>
    <row r="37" spans="1:10" s="52" customFormat="1" ht="15">
      <c r="A37" s="8" t="s">
        <v>1769</v>
      </c>
      <c r="B37" s="8" t="s">
        <v>1762</v>
      </c>
      <c r="C37" s="17">
        <f>IF(C6="","",SUM(C25:C31))</f>
        <v>0</v>
      </c>
      <c r="D37" s="17"/>
      <c r="E37" s="17"/>
      <c r="F37" s="17"/>
      <c r="G37" s="17"/>
      <c r="H37" s="17"/>
      <c r="I37" s="17"/>
      <c r="J37" s="17">
        <f>IF(D6="","",SUM(J25:J36))</f>
        <v>0</v>
      </c>
    </row>
    <row r="38" spans="1:10" ht="15">
      <c r="A38" s="7"/>
      <c r="B38" s="7"/>
      <c r="C38" s="24"/>
      <c r="D38" s="24"/>
      <c r="E38" s="24"/>
      <c r="F38" s="24"/>
      <c r="G38" s="24"/>
      <c r="H38" s="24"/>
      <c r="I38" s="24"/>
      <c r="J38" s="24"/>
    </row>
    <row r="39" spans="1:10" ht="15">
      <c r="A39" s="7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5">
      <c r="A40" s="7"/>
      <c r="B40" s="15" t="s">
        <v>1763</v>
      </c>
      <c r="C40" s="16"/>
      <c r="D40" s="16"/>
      <c r="E40" s="16"/>
      <c r="F40" s="16"/>
      <c r="G40" s="16"/>
      <c r="H40" s="16"/>
      <c r="I40" s="16"/>
      <c r="J40" s="16"/>
    </row>
    <row r="41" spans="1:10" ht="15">
      <c r="A41" s="8" t="str">
        <f>IF(B41="", "Choose from drop-down --&gt;", _xlfn.XLOOKUP(B41,'lookup prop exp'!$B$2:$B$305,'lookup prop exp'!$C$2:$C$305))</f>
        <v>Choose from drop-down --&gt;</v>
      </c>
      <c r="B41" s="18"/>
      <c r="C41" s="19"/>
      <c r="D41" s="19"/>
      <c r="E41" s="19"/>
      <c r="F41" s="19"/>
      <c r="G41" s="19"/>
      <c r="H41" s="19"/>
      <c r="I41" s="19"/>
      <c r="J41" s="19"/>
    </row>
    <row r="42" spans="1:10" ht="15">
      <c r="A42" s="8" t="str">
        <f>IF(B42="", "Choose from drop-down --&gt;", _xlfn.XLOOKUP(B42,'lookup prop exp'!$B$2:$B$305,'lookup prop exp'!$C$2:$C$305))</f>
        <v>Choose from drop-down --&gt;</v>
      </c>
      <c r="B42" s="18"/>
      <c r="C42" s="20"/>
      <c r="D42" s="20"/>
      <c r="E42" s="20"/>
      <c r="F42" s="20"/>
      <c r="G42" s="20"/>
      <c r="H42" s="20"/>
      <c r="I42" s="20"/>
      <c r="J42" s="19"/>
    </row>
    <row r="43" spans="1:10" ht="15">
      <c r="A43" s="8" t="str">
        <f>IF(B43="", "Choose from drop-down --&gt;", _xlfn.XLOOKUP(B43,'lookup prop exp'!$B$2:$B$305,'lookup prop exp'!$C$2:$C$305))</f>
        <v>Choose from drop-down --&gt;</v>
      </c>
      <c r="B43" s="18"/>
      <c r="C43" s="19"/>
      <c r="D43" s="19"/>
      <c r="E43" s="19"/>
      <c r="F43" s="19"/>
      <c r="G43" s="19"/>
      <c r="H43" s="19"/>
      <c r="I43" s="19"/>
      <c r="J43" s="20"/>
    </row>
    <row r="44" spans="1:10" ht="16" customHeight="1">
      <c r="A44" s="8" t="str">
        <f>IF(B44="", "Choose from drop-down --&gt;", _xlfn.XLOOKUP(B44,'lookup prop exp'!$B$2:$B$305,'lookup prop exp'!$C$2:$C$305))</f>
        <v>Choose from drop-down --&gt;</v>
      </c>
      <c r="B44" s="18"/>
      <c r="C44" s="19"/>
      <c r="D44" s="19"/>
      <c r="E44" s="19"/>
      <c r="F44" s="19"/>
      <c r="G44" s="19"/>
      <c r="H44" s="19"/>
      <c r="I44" s="19"/>
      <c r="J44" s="20"/>
    </row>
    <row r="45" spans="1:10" ht="16" customHeight="1">
      <c r="A45" s="8" t="str">
        <f>IF(B45="", "Choose from drop-down --&gt;", _xlfn.XLOOKUP(B45,'lookup prop exp'!$B$2:$B$305,'lookup prop exp'!$C$2:$C$305))</f>
        <v>Choose from drop-down --&gt;</v>
      </c>
      <c r="B45" s="18"/>
      <c r="C45" s="19"/>
      <c r="D45" s="19"/>
      <c r="E45" s="19"/>
      <c r="F45" s="19"/>
      <c r="G45" s="19"/>
      <c r="H45" s="19"/>
      <c r="I45" s="19"/>
      <c r="J45" s="20"/>
    </row>
    <row r="46" spans="1:10" ht="16" customHeight="1">
      <c r="A46" s="8" t="str">
        <f>IF(B46="", "Choose from drop-down --&gt;", _xlfn.XLOOKUP(B46,'lookup prop exp'!$B$2:$B$305,'lookup prop exp'!$C$2:$C$305))</f>
        <v>Choose from drop-down --&gt;</v>
      </c>
      <c r="B46" s="18"/>
      <c r="C46" s="19"/>
      <c r="D46" s="19"/>
      <c r="E46" s="19"/>
      <c r="F46" s="19"/>
      <c r="G46" s="19"/>
      <c r="H46" s="19"/>
      <c r="I46" s="19"/>
      <c r="J46" s="20"/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6" hidden="1" customHeight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19"/>
      <c r="E48" s="19"/>
      <c r="F48" s="19"/>
      <c r="G48" s="19"/>
      <c r="H48" s="19"/>
      <c r="I48" s="19"/>
      <c r="J48" s="20"/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19"/>
      <c r="E49" s="19"/>
      <c r="F49" s="19"/>
      <c r="G49" s="19"/>
      <c r="H49" s="19"/>
      <c r="I49" s="19"/>
      <c r="J49" s="20"/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19"/>
      <c r="E50" s="19"/>
      <c r="F50" s="19"/>
      <c r="G50" s="19"/>
      <c r="H50" s="19"/>
      <c r="I50" s="19"/>
      <c r="J50" s="20"/>
    </row>
    <row r="51" spans="1:10" ht="15" hidden="1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19"/>
      <c r="E51" s="19"/>
      <c r="F51" s="19"/>
      <c r="G51" s="19"/>
      <c r="H51" s="19"/>
      <c r="I51" s="19"/>
      <c r="J51" s="20"/>
    </row>
    <row r="52" spans="1:10" ht="15">
      <c r="A52" s="8" t="s">
        <v>1770</v>
      </c>
      <c r="B52" s="8" t="s">
        <v>1764</v>
      </c>
      <c r="C52" s="17">
        <f>IF(C6="","",SUM(C41:C51))</f>
        <v>0</v>
      </c>
      <c r="D52" s="17"/>
      <c r="E52" s="17"/>
      <c r="F52" s="17"/>
      <c r="G52" s="17"/>
      <c r="H52" s="17"/>
      <c r="I52" s="17"/>
      <c r="J52" s="17">
        <f>IF(D6="","",SUM(J41:J51))</f>
        <v>0</v>
      </c>
    </row>
    <row r="53" spans="1:10" ht="15">
      <c r="A53" s="7"/>
      <c r="B53" s="15" t="s">
        <v>1765</v>
      </c>
      <c r="C53" s="15"/>
      <c r="D53" s="15"/>
      <c r="E53" s="15"/>
      <c r="F53" s="15"/>
      <c r="G53" s="15"/>
      <c r="H53" s="15"/>
      <c r="I53" s="15"/>
      <c r="J53" s="15"/>
    </row>
    <row r="54" spans="1:10" ht="15">
      <c r="A54" s="8" t="str">
        <f>IF(B54="", "Choose from drop-down --&gt;", _xlfn.XLOOKUP(B54,'lookup prop exp'!$B$2:$B$305,'lookup prop exp'!$C$2:$C$305))</f>
        <v>Choose from drop-down --&gt;</v>
      </c>
      <c r="B54" s="18"/>
      <c r="C54" s="19"/>
      <c r="D54" s="19"/>
      <c r="E54" s="19"/>
      <c r="F54" s="19"/>
      <c r="G54" s="19"/>
      <c r="H54" s="19"/>
      <c r="I54" s="19"/>
      <c r="J54" s="20"/>
    </row>
    <row r="55" spans="1:10" ht="15">
      <c r="A55" s="8" t="str">
        <f>IF(B55="", "Choose from drop-down --&gt;", _xlfn.XLOOKUP(B55,'lookup prop exp'!$B$2:$B$305,'lookup prop exp'!$C$2:$C$305))</f>
        <v>Choose from drop-down --&gt;</v>
      </c>
      <c r="B55" s="18"/>
      <c r="C55" s="19"/>
      <c r="D55" s="19"/>
      <c r="E55" s="19"/>
      <c r="F55" s="19"/>
      <c r="G55" s="19"/>
      <c r="H55" s="19"/>
      <c r="I55" s="19"/>
      <c r="J55" s="20"/>
    </row>
    <row r="56" spans="1:10" ht="15">
      <c r="A56" s="8" t="str">
        <f>IF(B56="", "Choose from drop-down --&gt;", _xlfn.XLOOKUP(B56,'lookup prop exp'!$B$2:$B$305,'lookup prop exp'!$C$2:$C$305))</f>
        <v>Choose from drop-down --&gt;</v>
      </c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15">
      <c r="A57" s="8" t="str">
        <f>IF(B57="", "Choose from drop-down --&gt;", _xlfn.XLOOKUP(B57,'lookup prop exp'!$B$2:$B$305,'lookup prop exp'!$C$2:$C$305))</f>
        <v>Choose from drop-down --&gt;</v>
      </c>
      <c r="B57" s="18"/>
      <c r="C57" s="19"/>
      <c r="D57" s="19"/>
      <c r="E57" s="19"/>
      <c r="F57" s="19"/>
      <c r="G57" s="19"/>
      <c r="H57" s="19"/>
      <c r="I57" s="19"/>
      <c r="J57" s="20"/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19"/>
      <c r="E58" s="19"/>
      <c r="F58" s="19"/>
      <c r="G58" s="19"/>
      <c r="H58" s="19"/>
      <c r="I58" s="19"/>
      <c r="J58" s="20"/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19"/>
      <c r="E59" s="19"/>
      <c r="F59" s="19"/>
      <c r="G59" s="19"/>
      <c r="H59" s="19"/>
      <c r="I59" s="19"/>
      <c r="J59" s="20"/>
    </row>
    <row r="60" spans="1:10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19"/>
      <c r="E60" s="19"/>
      <c r="F60" s="19"/>
      <c r="G60" s="19"/>
      <c r="H60" s="19"/>
      <c r="I60" s="19"/>
      <c r="J60" s="20"/>
    </row>
    <row r="61" spans="1:10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19"/>
      <c r="E61" s="19"/>
      <c r="F61" s="19"/>
      <c r="G61" s="19"/>
      <c r="H61" s="19"/>
      <c r="I61" s="19"/>
      <c r="J61" s="20"/>
    </row>
    <row r="62" spans="1:10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19"/>
      <c r="E62" s="19"/>
      <c r="F62" s="19"/>
      <c r="G62" s="19"/>
      <c r="H62" s="19"/>
      <c r="I62" s="19"/>
      <c r="J62" s="20"/>
    </row>
    <row r="63" spans="1:10" ht="15">
      <c r="A63" s="8" t="s">
        <v>1771</v>
      </c>
      <c r="B63" s="8" t="s">
        <v>1766</v>
      </c>
      <c r="C63" s="17">
        <f>IF(C6="","",SUM(C54:C57))</f>
        <v>0</v>
      </c>
      <c r="D63" s="17"/>
      <c r="E63" s="17"/>
      <c r="F63" s="17"/>
      <c r="G63" s="17"/>
      <c r="H63" s="17"/>
      <c r="I63" s="17"/>
      <c r="J63" s="17">
        <f>IF(D$6="","",SUM(J54:J62))</f>
        <v>0</v>
      </c>
    </row>
    <row r="64" spans="1:10" ht="15">
      <c r="A64" s="9"/>
      <c r="B64" s="10"/>
      <c r="C64" s="23"/>
      <c r="D64" s="23"/>
      <c r="E64" s="23"/>
      <c r="F64" s="23"/>
      <c r="G64" s="23"/>
      <c r="H64" s="23"/>
      <c r="I64" s="23"/>
      <c r="J64" s="23"/>
    </row>
    <row r="65" spans="1:10" ht="15">
      <c r="A65" s="7"/>
      <c r="B65" s="7"/>
      <c r="C65" s="24"/>
      <c r="D65" s="24"/>
      <c r="E65" s="24"/>
      <c r="F65" s="24"/>
      <c r="G65" s="24"/>
      <c r="H65" s="24"/>
      <c r="I65" s="24"/>
      <c r="J65" s="24"/>
    </row>
    <row r="66" spans="1:10" ht="15">
      <c r="A66" s="7"/>
      <c r="B66" s="13" t="s">
        <v>1134</v>
      </c>
      <c r="C66" s="13"/>
      <c r="D66" s="13"/>
      <c r="E66" s="13"/>
      <c r="F66" s="13"/>
      <c r="G66" s="13"/>
      <c r="H66" s="13"/>
      <c r="I66" s="13"/>
      <c r="J66" s="13"/>
    </row>
    <row r="67" spans="1:10" ht="15">
      <c r="A67" s="8" t="str">
        <f>IF(B67="", "Choose from drop-down --&gt;", _xlfn.XLOOKUP(B67,'lookup prop exp'!$B$2:$B$305,'lookup prop exp'!$C$2:$C$305))</f>
        <v>Choose from drop-down --&gt;</v>
      </c>
      <c r="B67" s="18"/>
      <c r="C67" s="19"/>
      <c r="D67" s="19"/>
      <c r="E67" s="19"/>
      <c r="F67" s="19"/>
      <c r="G67" s="19"/>
      <c r="H67" s="19"/>
      <c r="I67" s="19"/>
      <c r="J67" s="19"/>
    </row>
    <row r="68" spans="1:10" ht="15">
      <c r="A68" s="8" t="str">
        <f>IF(B68="", "Choose from drop-down --&gt;", _xlfn.XLOOKUP(B68,'lookup prop exp'!$B$2:$B$305,'lookup prop exp'!$C$2:$C$305))</f>
        <v>Choose from drop-down --&gt;</v>
      </c>
      <c r="B68" s="18"/>
      <c r="C68" s="19"/>
      <c r="D68" s="19"/>
      <c r="E68" s="19"/>
      <c r="F68" s="19"/>
      <c r="G68" s="19"/>
      <c r="H68" s="19"/>
      <c r="I68" s="19"/>
      <c r="J68" s="19"/>
    </row>
    <row r="69" spans="1:10" ht="15">
      <c r="A69" s="8" t="str">
        <f>IF(B69="", "Choose from drop-down --&gt;", _xlfn.XLOOKUP(B69,'lookup prop exp'!$B$2:$B$305,'lookup prop exp'!$C$2:$C$305))</f>
        <v>Choose from drop-down --&gt;</v>
      </c>
      <c r="B69" s="18"/>
      <c r="C69" s="19"/>
      <c r="D69" s="19"/>
      <c r="E69" s="19"/>
      <c r="F69" s="19"/>
      <c r="G69" s="19"/>
      <c r="H69" s="19"/>
      <c r="I69" s="19"/>
      <c r="J69" s="19"/>
    </row>
    <row r="70" spans="1:10" ht="15">
      <c r="A70" s="8" t="str">
        <f>IF(B70="", "Choose from drop-down --&gt;", _xlfn.XLOOKUP(B70,'lookup prop exp'!$B$2:$B$305,'lookup prop exp'!$C$2:$C$305))</f>
        <v>Choose from drop-down --&gt;</v>
      </c>
      <c r="B70" s="18"/>
      <c r="C70" s="19"/>
      <c r="D70" s="19"/>
      <c r="E70" s="19"/>
      <c r="F70" s="19"/>
      <c r="G70" s="19"/>
      <c r="H70" s="19"/>
      <c r="I70" s="19"/>
      <c r="J70" s="19"/>
    </row>
    <row r="71" spans="1:10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19"/>
      <c r="E71" s="19"/>
      <c r="F71" s="19"/>
      <c r="G71" s="19"/>
      <c r="H71" s="19"/>
      <c r="I71" s="19"/>
      <c r="J71" s="19"/>
    </row>
    <row r="72" spans="1:10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19"/>
      <c r="E72" s="19"/>
      <c r="F72" s="19"/>
      <c r="G72" s="19"/>
      <c r="H72" s="19"/>
      <c r="I72" s="19"/>
      <c r="J72" s="19"/>
    </row>
    <row r="73" spans="1:10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19"/>
      <c r="E73" s="19"/>
      <c r="F73" s="19"/>
      <c r="G73" s="19"/>
      <c r="H73" s="19"/>
      <c r="I73" s="19"/>
      <c r="J73" s="19"/>
    </row>
    <row r="74" spans="1:10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19"/>
      <c r="E74" s="19"/>
      <c r="F74" s="19"/>
      <c r="G74" s="19"/>
      <c r="H74" s="19"/>
      <c r="I74" s="19"/>
      <c r="J74" s="20"/>
    </row>
    <row r="75" spans="1:10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19"/>
      <c r="E75" s="19"/>
      <c r="F75" s="19"/>
      <c r="G75" s="19"/>
      <c r="H75" s="19"/>
      <c r="I75" s="19"/>
      <c r="J75" s="19"/>
    </row>
    <row r="76" spans="1:10" ht="15">
      <c r="A76" s="10" t="s">
        <v>51</v>
      </c>
      <c r="B76" s="10" t="s">
        <v>1767</v>
      </c>
      <c r="C76" s="23">
        <f>IF(C6="","",SUM(C67:C75))</f>
        <v>0</v>
      </c>
      <c r="D76" s="23"/>
      <c r="E76" s="23"/>
      <c r="F76" s="23"/>
      <c r="G76" s="23"/>
      <c r="H76" s="23"/>
      <c r="I76" s="23"/>
      <c r="J76" s="23">
        <f>IF(D6="","",SUM(J67:J75))</f>
        <v>0</v>
      </c>
    </row>
    <row r="77" spans="1:10" ht="16">
      <c r="C77" s="53"/>
      <c r="D77" s="53"/>
      <c r="E77" s="53"/>
      <c r="F77" s="53"/>
      <c r="G77" s="53"/>
      <c r="H77" s="53"/>
      <c r="I77" s="53"/>
      <c r="J77" s="54"/>
    </row>
  </sheetData>
  <sheetProtection formatRows="0" insertRows="0" deleteRows="0"/>
  <mergeCells count="1">
    <mergeCell ref="D6:J6"/>
  </mergeCells>
  <conditionalFormatting sqref="C76:J76">
    <cfRule type="cellIs" dxfId="21" priority="3" stopIfTrue="1" operator="equal">
      <formula>0</formula>
    </cfRule>
    <cfRule type="cellIs" dxfId="20" priority="4" stopIfTrue="1" operator="equal">
      <formula>#REF!</formula>
    </cfRule>
    <cfRule type="cellIs" dxfId="19" priority="5" operator="notEqual">
      <formula>#REF!</formula>
    </cfRule>
  </conditionalFormatting>
  <conditionalFormatting sqref="D6 C23 E23:I23 C37 E37:I37 C52 E52:I52 C63:C64 E63:I64 C76 E76:I76">
    <cfRule type="expression" dxfId="18" priority="2" stopIfTrue="1">
      <formula>C$6=""</formula>
    </cfRule>
  </conditionalFormatting>
  <conditionalFormatting sqref="D76 D23 D37 D52 D63:D64">
    <cfRule type="expression" dxfId="17" priority="6" stopIfTrue="1">
      <formula>#REF!=""</formula>
    </cfRule>
  </conditionalFormatting>
  <conditionalFormatting sqref="J1:J1048574">
    <cfRule type="expression" dxfId="16" priority="1" stopIfTrue="1">
      <formula>COUNTA(D2:I2)=1</formula>
    </cfRule>
  </conditionalFormatting>
  <conditionalFormatting sqref="J7:J76">
    <cfRule type="expression" dxfId="15" priority="7" stopIfTrue="1">
      <formula>D$6=""</formula>
    </cfRule>
  </conditionalFormatting>
  <conditionalFormatting sqref="J1048575:J1048576">
    <cfRule type="expression" dxfId="14" priority="65" stopIfTrue="1">
      <formula>COUNTA(D1:I1)=1</formula>
    </cfRule>
  </conditionalFormatting>
  <dataValidations count="4">
    <dataValidation type="list" allowBlank="1" showInputMessage="1" showErrorMessage="1" sqref="B47:B51" xr:uid="{5DD7FA2B-EA2D-2941-A9A9-23CB026BC9DF}">
      <formula1>current_liabilities</formula1>
    </dataValidation>
    <dataValidation type="list" allowBlank="1" showInputMessage="1" showErrorMessage="1" sqref="B58:B62" xr:uid="{7035815D-B5A0-2F46-9193-AA0F1CF8062F}">
      <formula1>noncurrent_liabilities</formula1>
    </dataValidation>
    <dataValidation type="list" allowBlank="1" showInputMessage="1" showErrorMessage="1" sqref="B71:B75" xr:uid="{FA95C261-F6AF-1E4D-BD9F-E4E196C24A52}">
      <formula1>net_position</formula1>
    </dataValidation>
    <dataValidation type="list" allowBlank="1" showInputMessage="1" showErrorMessage="1" sqref="B32:B36" xr:uid="{194BC1BE-35ED-1745-914E-51068BE19F83}">
      <formula1>noncurrent_assets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0C0F25-C194-8C4E-B42D-807F5793A098}">
          <x14:formula1>
            <xm:f>'lookup prop exp'!$B$2:$B$305</xm:f>
          </x14:formula1>
          <xm:sqref>B9:B22 B25:B31 B41:B46 B54:B57 B67:B70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47D7-157B-CF46-B64B-9560C4F4732F}">
  <dimension ref="A1:D305"/>
  <sheetViews>
    <sheetView workbookViewId="0">
      <selection activeCell="A8" sqref="A8"/>
    </sheetView>
  </sheetViews>
  <sheetFormatPr baseColWidth="10" defaultRowHeight="13"/>
  <cols>
    <col min="1" max="1" width="31.5" style="2" customWidth="1"/>
    <col min="2" max="3" width="42.33203125" style="2" customWidth="1"/>
    <col min="4" max="4" width="10.83203125" style="2"/>
  </cols>
  <sheetData>
    <row r="1" spans="1:4" s="125" customFormat="1">
      <c r="A1" s="128" t="s">
        <v>1953</v>
      </c>
      <c r="B1" s="128" t="s">
        <v>2218</v>
      </c>
      <c r="C1" s="128" t="s">
        <v>2219</v>
      </c>
      <c r="D1" s="128" t="s">
        <v>1678</v>
      </c>
    </row>
    <row r="2" spans="1:4" ht="14">
      <c r="A2" s="127" t="s">
        <v>1772</v>
      </c>
      <c r="B2" s="2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2" t="str">
        <f>"acfr:"&amp;A2</f>
        <v>acfr:ProprietaryFundsRevenuesExpensesAbstract</v>
      </c>
      <c r="D2" s="127" t="s">
        <v>1954</v>
      </c>
    </row>
    <row r="3" spans="1:4" ht="14">
      <c r="A3" s="127" t="s">
        <v>1773</v>
      </c>
      <c r="B3" s="2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2" t="str">
        <f t="shared" ref="C3:C66" si="0">"acfr:"&amp;A3</f>
        <v>acfr:ProprietaryFundsRevenuesExpensesTable</v>
      </c>
      <c r="D3" s="127" t="s">
        <v>1955</v>
      </c>
    </row>
    <row r="4" spans="1:4" ht="14">
      <c r="A4" s="127" t="s">
        <v>1774</v>
      </c>
      <c r="B4" s="2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2" t="str">
        <f t="shared" si="0"/>
        <v>acfr:TypeOfActivitiesProprietaryFundsAxis</v>
      </c>
      <c r="D4" s="127" t="s">
        <v>1956</v>
      </c>
    </row>
    <row r="5" spans="1:4" ht="14">
      <c r="A5" s="127" t="s">
        <v>1775</v>
      </c>
      <c r="B5" s="2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2" t="str">
        <f t="shared" si="0"/>
        <v>acfr:ProprietaryFundsMember</v>
      </c>
      <c r="D5" s="127" t="s">
        <v>1957</v>
      </c>
    </row>
    <row r="6" spans="1:4" ht="14">
      <c r="A6" s="127" t="s">
        <v>1776</v>
      </c>
      <c r="B6" s="2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2" t="str">
        <f t="shared" si="0"/>
        <v>acfr:BusinessTypeActivitiesEnterpriseFundsMember</v>
      </c>
      <c r="D6" s="127" t="s">
        <v>1958</v>
      </c>
    </row>
    <row r="7" spans="1:4" ht="14">
      <c r="A7" s="127" t="s">
        <v>1777</v>
      </c>
      <c r="B7" s="2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2" t="str">
        <f t="shared" si="0"/>
        <v>acfr:InternalServiceFundsMember</v>
      </c>
      <c r="D7" s="127" t="s">
        <v>1959</v>
      </c>
    </row>
    <row r="8" spans="1:4" ht="14">
      <c r="A8" s="127" t="s">
        <v>1778</v>
      </c>
      <c r="B8" s="2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2" t="str">
        <f t="shared" si="0"/>
        <v>acfr:ProprietaryFundsRevenuesExpensesLineItems</v>
      </c>
      <c r="D8" s="127" t="s">
        <v>1960</v>
      </c>
    </row>
    <row r="9" spans="1:4" ht="14">
      <c r="A9" s="127" t="s">
        <v>1779</v>
      </c>
      <c r="B9" s="2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2" t="str">
        <f t="shared" si="0"/>
        <v>acfr:OperatingRevenuesAbstract</v>
      </c>
      <c r="D9" s="127" t="s">
        <v>1961</v>
      </c>
    </row>
    <row r="10" spans="1:4" ht="14">
      <c r="A10" s="127" t="s">
        <v>1780</v>
      </c>
      <c r="B10" s="2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Abstract</v>
      </c>
      <c r="C10" s="2" t="str">
        <f t="shared" si="0"/>
        <v>acfr:ChargesForServicesAbstract</v>
      </c>
      <c r="D10" s="127" t="s">
        <v>1962</v>
      </c>
    </row>
    <row r="11" spans="1:4" ht="14">
      <c r="A11" s="127" t="s">
        <v>1189</v>
      </c>
      <c r="B11" s="2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Charges For Services Court Related Charges</v>
      </c>
      <c r="C11" s="2" t="str">
        <f t="shared" si="0"/>
        <v>acfr:ChargesForServicesCourtRelatedCharges</v>
      </c>
      <c r="D11" s="127" t="s">
        <v>1963</v>
      </c>
    </row>
    <row r="12" spans="1:4" ht="14">
      <c r="A12" s="127" t="s">
        <v>1190</v>
      </c>
      <c r="B12" s="2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Charges For Services Fees</v>
      </c>
      <c r="C12" s="2" t="str">
        <f t="shared" si="0"/>
        <v>acfr:ChargesForServicesFees</v>
      </c>
      <c r="D12" s="127" t="s">
        <v>1964</v>
      </c>
    </row>
    <row r="13" spans="1:4" ht="14">
      <c r="A13" s="127" t="s">
        <v>1191</v>
      </c>
      <c r="B13" s="2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Charges For Services Court Filing Fees</v>
      </c>
      <c r="C13" s="2" t="str">
        <f t="shared" si="0"/>
        <v>acfr:ChargesForServicesCourtFilingFees</v>
      </c>
      <c r="D13" s="127" t="s">
        <v>1965</v>
      </c>
    </row>
    <row r="14" spans="1:4" ht="14">
      <c r="A14" s="127" t="s">
        <v>1192</v>
      </c>
      <c r="B14" s="2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Charges For Services Jury Demand Fees</v>
      </c>
      <c r="C14" s="2" t="str">
        <f t="shared" si="0"/>
        <v>acfr:ChargesForServicesJuryDemandFees</v>
      </c>
      <c r="D14" s="127" t="s">
        <v>1966</v>
      </c>
    </row>
    <row r="15" spans="1:4" ht="14">
      <c r="A15" s="127" t="s">
        <v>1193</v>
      </c>
      <c r="B15" s="2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Charges For Services Writ Of Garnishment Restitution Attachment Or Execution</v>
      </c>
      <c r="C15" s="2" t="str">
        <f t="shared" si="0"/>
        <v>acfr:ChargesForServicesWritOfGarnishmentRestitutionAttachmentOrExecution</v>
      </c>
      <c r="D15" s="127" t="s">
        <v>1967</v>
      </c>
    </row>
    <row r="16" spans="1:4" ht="14">
      <c r="A16" s="127" t="s">
        <v>1194</v>
      </c>
      <c r="B16" s="2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Charges For Services Attorney Fee Reimbursement</v>
      </c>
      <c r="C16" s="2" t="str">
        <f t="shared" si="0"/>
        <v>acfr:ChargesForServicesAttorneyFeeReimbursement</v>
      </c>
      <c r="D16" s="127" t="s">
        <v>1968</v>
      </c>
    </row>
    <row r="17" spans="1:4" ht="14">
      <c r="A17" s="127" t="s">
        <v>1195</v>
      </c>
      <c r="B17" s="2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Charges For Services Guardian Ad Litem Reimbursement</v>
      </c>
      <c r="C17" s="2" t="str">
        <f t="shared" si="0"/>
        <v>acfr:ChargesForServicesGuardianAdLitemReimbursement</v>
      </c>
      <c r="D17" s="127" t="s">
        <v>1969</v>
      </c>
    </row>
    <row r="18" spans="1:4" ht="14">
      <c r="A18" s="127" t="s">
        <v>1196</v>
      </c>
      <c r="B18" s="2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Charges For Services Probation Oversight Fee</v>
      </c>
      <c r="C18" s="2" t="str">
        <f t="shared" si="0"/>
        <v>acfr:ChargesForServicesProbationOversightFee</v>
      </c>
      <c r="D18" s="127" t="s">
        <v>1970</v>
      </c>
    </row>
    <row r="19" spans="1:4" ht="14">
      <c r="A19" s="127" t="s">
        <v>1197</v>
      </c>
      <c r="B19" s="2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Charges For Services Estate Inventory Fee</v>
      </c>
      <c r="C19" s="2" t="str">
        <f t="shared" si="0"/>
        <v>acfr:ChargesForServicesEstateInventoryFee</v>
      </c>
      <c r="D19" s="127" t="s">
        <v>1971</v>
      </c>
    </row>
    <row r="20" spans="1:4" ht="14">
      <c r="A20" s="127" t="s">
        <v>1198</v>
      </c>
      <c r="B20" s="2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Charges For Services Friend Of The Court Statutory Handling Fee</v>
      </c>
      <c r="C20" s="2" t="str">
        <f t="shared" si="0"/>
        <v>acfr:ChargesForServicesFriendOfTheCourtStatutoryHandlingFee</v>
      </c>
      <c r="D20" s="127" t="s">
        <v>1972</v>
      </c>
    </row>
    <row r="21" spans="1:4" ht="14">
      <c r="A21" s="127" t="s">
        <v>1199</v>
      </c>
      <c r="B21" s="2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Charges For Services Friend Of The Court Service Fee</v>
      </c>
      <c r="C21" s="2" t="str">
        <f t="shared" si="0"/>
        <v>acfr:ChargesForServicesFriendOfTheCourtServiceFee</v>
      </c>
      <c r="D21" s="127" t="s">
        <v>1973</v>
      </c>
    </row>
    <row r="22" spans="1:4" ht="14">
      <c r="A22" s="127" t="s">
        <v>1200</v>
      </c>
      <c r="B22" s="2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Charges For Services Miscellaneous Court Costs And Fees</v>
      </c>
      <c r="C22" s="2" t="str">
        <f t="shared" si="0"/>
        <v>acfr:ChargesForServicesMiscellaneousCourtCostsAndFees</v>
      </c>
      <c r="D22" s="127" t="s">
        <v>1974</v>
      </c>
    </row>
    <row r="23" spans="1:4" ht="14">
      <c r="A23" s="127" t="s">
        <v>1201</v>
      </c>
      <c r="B23" s="2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Charges For Services Services Rendered</v>
      </c>
      <c r="C23" s="2" t="str">
        <f t="shared" si="0"/>
        <v>acfr:ChargesForServicesServicesRendered</v>
      </c>
      <c r="D23" s="127" t="s">
        <v>1975</v>
      </c>
    </row>
    <row r="24" spans="1:4" ht="14">
      <c r="A24" s="127" t="s">
        <v>1202</v>
      </c>
      <c r="B24" s="2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Charges For Services Building Inspection Fees</v>
      </c>
      <c r="C24" s="2" t="str">
        <f t="shared" si="0"/>
        <v>acfr:ChargesForServicesBuildingInspectionFees</v>
      </c>
      <c r="D24" s="127" t="s">
        <v>1976</v>
      </c>
    </row>
    <row r="25" spans="1:4" ht="14">
      <c r="A25" s="127" t="s">
        <v>1203</v>
      </c>
      <c r="B25" s="2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Charges For Services Ambulance Transport Fees</v>
      </c>
      <c r="C25" s="2" t="str">
        <f t="shared" si="0"/>
        <v>acfr:ChargesForServicesAmbulanceTransportFees</v>
      </c>
      <c r="D25" s="127" t="s">
        <v>1977</v>
      </c>
    </row>
    <row r="26" spans="1:4" ht="14">
      <c r="A26" s="127" t="s">
        <v>1204</v>
      </c>
      <c r="B26" s="2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Charges For Services Title Search Fee</v>
      </c>
      <c r="C26" s="2" t="str">
        <f t="shared" si="0"/>
        <v>acfr:ChargesForServicesTitleSearchFee</v>
      </c>
      <c r="D26" s="127" t="s">
        <v>1978</v>
      </c>
    </row>
    <row r="27" spans="1:4" ht="14">
      <c r="A27" s="127" t="s">
        <v>1205</v>
      </c>
      <c r="B27" s="2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Charges For Services Pre Forfeiture Mailing Notice Cost</v>
      </c>
      <c r="C27" s="2" t="str">
        <f t="shared" si="0"/>
        <v>acfr:ChargesForServicesPreForfeitureMailingNoticeCost</v>
      </c>
      <c r="D27" s="127" t="s">
        <v>1979</v>
      </c>
    </row>
    <row r="28" spans="1:4" ht="14">
      <c r="A28" s="127" t="s">
        <v>1206</v>
      </c>
      <c r="B28" s="2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Charges For Services Sales</v>
      </c>
      <c r="C28" s="2" t="str">
        <f t="shared" si="0"/>
        <v>acfr:ChargesForServicesSales</v>
      </c>
      <c r="D28" s="127" t="s">
        <v>1980</v>
      </c>
    </row>
    <row r="29" spans="1:4" ht="14">
      <c r="A29" s="127" t="s">
        <v>1207</v>
      </c>
      <c r="B29" s="2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Charges For Services Use And Admission Fees</v>
      </c>
      <c r="C29" s="2" t="str">
        <f t="shared" si="0"/>
        <v>acfr:ChargesForServicesUseAndAdmissionFees</v>
      </c>
      <c r="D29" s="127" t="s">
        <v>1981</v>
      </c>
    </row>
    <row r="30" spans="1:4" ht="14">
      <c r="A30" s="127" t="s">
        <v>1208</v>
      </c>
      <c r="B30" s="2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Revenue From Parking Facilities</v>
      </c>
      <c r="C30" s="2" t="str">
        <f t="shared" si="0"/>
        <v>acfr:ChargesForServicesRevenueFromParkingFacilities</v>
      </c>
      <c r="D30" s="127" t="s">
        <v>1982</v>
      </c>
    </row>
    <row r="31" spans="1:4" ht="14">
      <c r="A31" s="127" t="s">
        <v>1209</v>
      </c>
      <c r="B31" s="2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</v>
      </c>
      <c r="C31" s="2" t="str">
        <f t="shared" si="0"/>
        <v>acfr:ChargesForServices</v>
      </c>
      <c r="D31" s="127" t="s">
        <v>1983</v>
      </c>
    </row>
    <row r="32" spans="1:4" ht="14">
      <c r="A32" s="127" t="s">
        <v>1781</v>
      </c>
      <c r="B32" s="2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Fines And Forfeitures Abstract</v>
      </c>
      <c r="C32" s="2" t="str">
        <f t="shared" si="0"/>
        <v>acfr:ChargesForServicesFinesAndForfeituresAbstract</v>
      </c>
      <c r="D32" s="127" t="s">
        <v>1984</v>
      </c>
    </row>
    <row r="33" spans="1:4" ht="14">
      <c r="A33" s="127" t="s">
        <v>1211</v>
      </c>
      <c r="B33" s="2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Traffic Violations</v>
      </c>
      <c r="C33" s="2" t="str">
        <f t="shared" si="0"/>
        <v>acfr:ChargesForServicesTrafficViolations</v>
      </c>
      <c r="D33" s="127" t="s">
        <v>1210</v>
      </c>
    </row>
    <row r="34" spans="1:4" ht="14">
      <c r="A34" s="127" t="s">
        <v>1213</v>
      </c>
      <c r="B34" s="2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Ordinance Fines And Costs</v>
      </c>
      <c r="C34" s="2" t="str">
        <f t="shared" si="0"/>
        <v>acfr:ChargesForServicesOrdinanceFinesAndCosts</v>
      </c>
      <c r="D34" s="127" t="s">
        <v>1212</v>
      </c>
    </row>
    <row r="35" spans="1:4" ht="14">
      <c r="A35" s="127" t="s">
        <v>1215</v>
      </c>
      <c r="B35" s="2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Statute Costs</v>
      </c>
      <c r="C35" s="2" t="str">
        <f t="shared" si="0"/>
        <v>acfr:ChargesForServicesStatuteCosts</v>
      </c>
      <c r="D35" s="127" t="s">
        <v>1214</v>
      </c>
    </row>
    <row r="36" spans="1:4" ht="14">
      <c r="A36" s="127" t="s">
        <v>1217</v>
      </c>
      <c r="B36" s="2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Bond Forfeitures And Bond Costs</v>
      </c>
      <c r="C36" s="2" t="str">
        <f t="shared" si="0"/>
        <v>acfr:ChargesForServicesBondForfeituresAndBondCosts</v>
      </c>
      <c r="D36" s="127" t="s">
        <v>1216</v>
      </c>
    </row>
    <row r="37" spans="1:4" ht="14">
      <c r="A37" s="127" t="s">
        <v>1219</v>
      </c>
      <c r="B37" s="2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Revenue From Fines And Forfeitures And Penalties</v>
      </c>
      <c r="C37" s="2" t="str">
        <f t="shared" si="0"/>
        <v>acfr:RevenueFromFinesAndForfeituresAndPenalties</v>
      </c>
      <c r="D37" s="127" t="s">
        <v>1218</v>
      </c>
    </row>
    <row r="38" spans="1:4" ht="14">
      <c r="A38" s="127" t="s">
        <v>1782</v>
      </c>
      <c r="B38" s="2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Licenses And Permits Revenues Abstract</v>
      </c>
      <c r="C38" s="2" t="str">
        <f t="shared" si="0"/>
        <v>acfr:ChargesForServicesLicensesAndPermitsRevenuesAbstract</v>
      </c>
      <c r="D38" s="127" t="s">
        <v>1985</v>
      </c>
    </row>
    <row r="39" spans="1:4" ht="14">
      <c r="A39" s="127" t="s">
        <v>1221</v>
      </c>
      <c r="B39" s="2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Business Licenses And Permits</v>
      </c>
      <c r="C39" s="2" t="str">
        <f t="shared" si="0"/>
        <v>acfr:ChargesForServicesBusinessLicensesAndPermits</v>
      </c>
      <c r="D39" s="127" t="s">
        <v>1220</v>
      </c>
    </row>
    <row r="40" spans="1:4" ht="14">
      <c r="A40" s="127" t="s">
        <v>1223</v>
      </c>
      <c r="B40" s="2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Cable T V Franchise Fees</v>
      </c>
      <c r="C40" s="2" t="str">
        <f t="shared" si="0"/>
        <v>acfr:ChargesForServicesCableTVFranchiseFees</v>
      </c>
      <c r="D40" s="127" t="s">
        <v>1222</v>
      </c>
    </row>
    <row r="41" spans="1:4" ht="14">
      <c r="A41" s="127" t="s">
        <v>1225</v>
      </c>
      <c r="B41" s="2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Non Business Licenses And Permits</v>
      </c>
      <c r="C41" s="2" t="str">
        <f t="shared" si="0"/>
        <v>acfr:ChargesForServicesNonBusinessLicensesAndPermits</v>
      </c>
      <c r="D41" s="127" t="s">
        <v>1224</v>
      </c>
    </row>
    <row r="42" spans="1:4" ht="14">
      <c r="A42" s="127" t="s">
        <v>1227</v>
      </c>
      <c r="B42" s="2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Licenses And Permits And Franchise Fees</v>
      </c>
      <c r="C42" s="2" t="str">
        <f t="shared" si="0"/>
        <v>acfr:ChargesForServicesLicensesAndPermitsAndFranchiseFees</v>
      </c>
      <c r="D42" s="127" t="s">
        <v>1226</v>
      </c>
    </row>
    <row r="43" spans="1:4" ht="14">
      <c r="A43" s="127" t="s">
        <v>1783</v>
      </c>
      <c r="B43" s="2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Revenue From Tuition And Fees</v>
      </c>
      <c r="C43" s="2" t="str">
        <f t="shared" si="0"/>
        <v>acfr:RevenueFromTuitionAndFees</v>
      </c>
      <c r="D43" s="127" t="s">
        <v>1986</v>
      </c>
    </row>
    <row r="44" spans="1:4" ht="14">
      <c r="A44" s="127" t="s">
        <v>1784</v>
      </c>
      <c r="B44" s="2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Tax Collection Fees For Tax Fund</v>
      </c>
      <c r="C44" s="2" t="str">
        <f t="shared" si="0"/>
        <v>acfr:TaxCollectionFeesForTaxFund</v>
      </c>
      <c r="D44" s="127" t="s">
        <v>1987</v>
      </c>
    </row>
    <row r="45" spans="1:4" ht="14">
      <c r="A45" s="127" t="s">
        <v>1785</v>
      </c>
      <c r="B45" s="2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Interest And Penalties For Tax Fund</v>
      </c>
      <c r="C45" s="2" t="str">
        <f t="shared" si="0"/>
        <v>acfr:InterestAndPenaltiesForTaxFund</v>
      </c>
      <c r="D45" s="127" t="s">
        <v>1988</v>
      </c>
    </row>
    <row r="46" spans="1:4" ht="14">
      <c r="A46" s="127" t="s">
        <v>1786</v>
      </c>
      <c r="B46" s="2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Revenue From Tuition And Fees Net Of Allowances</v>
      </c>
      <c r="C46" s="2" t="str">
        <f t="shared" si="0"/>
        <v>acfr:RevenueFromTuitionAndFeesNetOfAllowances</v>
      </c>
      <c r="D46" s="127" t="s">
        <v>1989</v>
      </c>
    </row>
    <row r="47" spans="1:4" ht="14">
      <c r="A47" s="127" t="s">
        <v>1787</v>
      </c>
      <c r="B47" s="2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Scholarship Allowances</v>
      </c>
      <c r="C47" s="2" t="str">
        <f t="shared" si="0"/>
        <v>acfr:ScholarshipAllowances</v>
      </c>
      <c r="D47" s="127" t="s">
        <v>1990</v>
      </c>
    </row>
    <row r="48" spans="1:4" ht="14">
      <c r="A48" s="127" t="s">
        <v>1788</v>
      </c>
      <c r="B48" s="2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Tuition And Fees Allowances</v>
      </c>
      <c r="C48" s="2" t="str">
        <f t="shared" si="0"/>
        <v>acfr:TuitionAndFeesAllowances</v>
      </c>
      <c r="D48" s="127" t="s">
        <v>1991</v>
      </c>
    </row>
    <row r="49" spans="1:4" ht="14">
      <c r="A49" s="127" t="s">
        <v>1789</v>
      </c>
      <c r="B49" s="2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To Other Funds</v>
      </c>
      <c r="C49" s="2" t="str">
        <f t="shared" si="0"/>
        <v>acfr:ChargesToOtherFunds</v>
      </c>
      <c r="D49" s="127" t="s">
        <v>1992</v>
      </c>
    </row>
    <row r="50" spans="1:4" ht="14">
      <c r="A50" s="127" t="s">
        <v>1790</v>
      </c>
      <c r="B50" s="2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Revenue Fares</v>
      </c>
      <c r="C50" s="2" t="str">
        <f t="shared" si="0"/>
        <v>acfr:RevenueFares</v>
      </c>
      <c r="D50" s="127" t="s">
        <v>1993</v>
      </c>
    </row>
    <row r="51" spans="1:4" ht="14">
      <c r="A51" s="127" t="s">
        <v>1791</v>
      </c>
      <c r="B51" s="2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Regulated Operating Revenue Waste Water</v>
      </c>
      <c r="C51" s="2" t="str">
        <f t="shared" si="0"/>
        <v>acfr:RegulatedOperatingRevenueWasteWater</v>
      </c>
      <c r="D51" s="127" t="s">
        <v>1994</v>
      </c>
    </row>
    <row r="52" spans="1:4" ht="14">
      <c r="A52" s="127" t="s">
        <v>1792</v>
      </c>
      <c r="B52" s="2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Regulated Operating Revenue Water</v>
      </c>
      <c r="C52" s="2" t="str">
        <f t="shared" si="0"/>
        <v>acfr:RegulatedOperatingRevenueWater</v>
      </c>
      <c r="D52" s="127" t="s">
        <v>1995</v>
      </c>
    </row>
    <row r="53" spans="1:4" ht="14">
      <c r="A53" s="127" t="s">
        <v>1793</v>
      </c>
      <c r="B53" s="2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Revenuefrom Auxiliary Enterprises</v>
      </c>
      <c r="C53" s="2" t="str">
        <f t="shared" si="0"/>
        <v>acfr:RevenuefromAuxiliaryEnterprises</v>
      </c>
      <c r="D53" s="127" t="s">
        <v>1996</v>
      </c>
    </row>
    <row r="54" spans="1:4" ht="14">
      <c r="A54" s="127" t="s">
        <v>1794</v>
      </c>
      <c r="B54" s="2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Revenue From Connection Fees</v>
      </c>
      <c r="C54" s="2" t="str">
        <f t="shared" si="0"/>
        <v>acfr:RevenueFromConnectionFees</v>
      </c>
      <c r="D54" s="127" t="s">
        <v>1997</v>
      </c>
    </row>
    <row r="55" spans="1:4" ht="14">
      <c r="A55" s="127" t="s">
        <v>1795</v>
      </c>
      <c r="B55" s="2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Revenue From Rents</v>
      </c>
      <c r="C55" s="2" t="str">
        <f t="shared" si="0"/>
        <v>acfr:RevenueFromRents</v>
      </c>
      <c r="D55" s="127" t="s">
        <v>1998</v>
      </c>
    </row>
    <row r="56" spans="1:4" ht="14">
      <c r="A56" s="127" t="s">
        <v>1796</v>
      </c>
      <c r="B56" s="2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Installation Fees</v>
      </c>
      <c r="C56" s="2" t="str">
        <f t="shared" si="0"/>
        <v>acfr:RevenueFromInstallationFees</v>
      </c>
      <c r="D56" s="127" t="s">
        <v>1999</v>
      </c>
    </row>
    <row r="57" spans="1:4" ht="14">
      <c r="A57" s="127" t="s">
        <v>1797</v>
      </c>
      <c r="B57" s="2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Revenue From Charges For Utilities</v>
      </c>
      <c r="C57" s="2" t="str">
        <f t="shared" si="0"/>
        <v>acfr:RevenueFromChargesForUtilities</v>
      </c>
      <c r="D57" s="127" t="s">
        <v>2000</v>
      </c>
    </row>
    <row r="58" spans="1:4" ht="14">
      <c r="A58" s="127" t="s">
        <v>1798</v>
      </c>
      <c r="B58" s="2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Revenue From Sale Of Fuel</v>
      </c>
      <c r="C58" s="2" t="str">
        <f t="shared" si="0"/>
        <v>acfr:RevenueFromSaleOfFuel</v>
      </c>
      <c r="D58" s="127" t="s">
        <v>2001</v>
      </c>
    </row>
    <row r="59" spans="1:4" ht="14">
      <c r="A59" s="127" t="s">
        <v>1624</v>
      </c>
      <c r="B59" s="2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Revenue From Refunds And Rebates</v>
      </c>
      <c r="C59" s="2" t="str">
        <f t="shared" si="0"/>
        <v>acfr:RevenueFromRefundsAndRebates</v>
      </c>
      <c r="D59" s="127" t="s">
        <v>2002</v>
      </c>
    </row>
    <row r="60" spans="1:4" ht="14">
      <c r="A60" s="127" t="s">
        <v>1625</v>
      </c>
      <c r="B60" s="2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Revenue From Reimbursements</v>
      </c>
      <c r="C60" s="2" t="str">
        <f t="shared" si="0"/>
        <v>acfr:RevenueFromReimbursements</v>
      </c>
      <c r="D60" s="127" t="s">
        <v>2003</v>
      </c>
    </row>
    <row r="61" spans="1:4" ht="14">
      <c r="A61" s="127" t="s">
        <v>1799</v>
      </c>
      <c r="B61" s="2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Lottery Revenues Abstract</v>
      </c>
      <c r="C61" s="2" t="str">
        <f t="shared" si="0"/>
        <v>acfr:LotteryRevenuesAbstract</v>
      </c>
      <c r="D61" s="127" t="s">
        <v>2004</v>
      </c>
    </row>
    <row r="62" spans="1:4" ht="14">
      <c r="A62" s="127" t="s">
        <v>1800</v>
      </c>
      <c r="B62" s="2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Lottery Ticket Sales</v>
      </c>
      <c r="C62" s="2" t="str">
        <f t="shared" si="0"/>
        <v>acfr:RevenueFromLotteryTicketSales</v>
      </c>
      <c r="D62" s="127" t="s">
        <v>2005</v>
      </c>
    </row>
    <row r="63" spans="1:4" ht="14">
      <c r="A63" s="127" t="s">
        <v>1801</v>
      </c>
      <c r="B63" s="2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Revenue From Lottery License Application Fees</v>
      </c>
      <c r="C63" s="2" t="str">
        <f t="shared" si="0"/>
        <v>acfr:RevenueFromLotteryLicenseApplicationFees</v>
      </c>
      <c r="D63" s="127" t="s">
        <v>2006</v>
      </c>
    </row>
    <row r="64" spans="1:4" ht="14">
      <c r="A64" s="127" t="s">
        <v>1802</v>
      </c>
      <c r="B64" s="2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Revenue From Lottery Security Proceeds</v>
      </c>
      <c r="C64" s="2" t="str">
        <f t="shared" si="0"/>
        <v>acfr:RevenueFromLotterySecurityProceeds</v>
      </c>
      <c r="D64" s="127" t="s">
        <v>2007</v>
      </c>
    </row>
    <row r="65" spans="1:4" ht="14">
      <c r="A65" s="127" t="s">
        <v>1803</v>
      </c>
      <c r="B65" s="2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Expenses For Lottery License Application Fees</v>
      </c>
      <c r="C65" s="2" t="str">
        <f t="shared" si="0"/>
        <v>acfr:ExpensesForLotteryLicenseApplicationFees</v>
      </c>
      <c r="D65" s="127" t="s">
        <v>2006</v>
      </c>
    </row>
    <row r="66" spans="1:4" ht="14">
      <c r="A66" s="127" t="s">
        <v>1804</v>
      </c>
      <c r="B66" s="2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Operating Contributions And Premiums</v>
      </c>
      <c r="C66" s="2" t="str">
        <f t="shared" si="0"/>
        <v>acfr:OperatingContributionsAndPremiums</v>
      </c>
      <c r="D66" s="127" t="s">
        <v>2008</v>
      </c>
    </row>
    <row r="67" spans="1:4" ht="14">
      <c r="A67" s="127" t="s">
        <v>1805</v>
      </c>
      <c r="B67" s="2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Operating Grants</v>
      </c>
      <c r="C67" s="2" t="str">
        <f t="shared" ref="C67:C130" si="1">"acfr:"&amp;A67</f>
        <v>acfr:OperatingGrants</v>
      </c>
      <c r="D67" s="127" t="s">
        <v>2009</v>
      </c>
    </row>
    <row r="68" spans="1:4" ht="14">
      <c r="A68" s="127" t="s">
        <v>1806</v>
      </c>
      <c r="B68" s="2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Other Operating Revenue</v>
      </c>
      <c r="C68" s="2" t="str">
        <f t="shared" si="1"/>
        <v>acfr:OtherOperatingRevenue</v>
      </c>
      <c r="D68" s="127" t="s">
        <v>2010</v>
      </c>
    </row>
    <row r="69" spans="1:4" ht="14">
      <c r="A69" s="127" t="s">
        <v>1807</v>
      </c>
      <c r="B69" s="2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Operating</v>
      </c>
      <c r="C69" s="2" t="str">
        <f t="shared" si="1"/>
        <v>acfr:RevenueOperating</v>
      </c>
      <c r="D69" s="127" t="s">
        <v>2011</v>
      </c>
    </row>
    <row r="70" spans="1:4" ht="14">
      <c r="A70" s="127" t="s">
        <v>1808</v>
      </c>
      <c r="B70" s="2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Operating Expenses Abstract</v>
      </c>
      <c r="C70" s="2" t="str">
        <f t="shared" si="1"/>
        <v>acfr:OperatingExpensesAbstract</v>
      </c>
      <c r="D70" s="127" t="s">
        <v>2012</v>
      </c>
    </row>
    <row r="71" spans="1:4" ht="14">
      <c r="A71" s="127" t="s">
        <v>1809</v>
      </c>
      <c r="B71" s="2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Public Works Operating Expenses Abstract</v>
      </c>
      <c r="C71" s="2" t="str">
        <f t="shared" si="1"/>
        <v>acfr:PublicWorksOperatingExpensesAbstract</v>
      </c>
      <c r="D71" s="127" t="s">
        <v>2013</v>
      </c>
    </row>
    <row r="72" spans="1:4" ht="14">
      <c r="A72" s="127" t="s">
        <v>1810</v>
      </c>
      <c r="B72" s="2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Expenses For Department Of Public Works D P W</v>
      </c>
      <c r="C72" s="2" t="str">
        <f t="shared" si="1"/>
        <v>acfr:ExpensesForDepartmentOfPublicWorksDPW</v>
      </c>
      <c r="D72" s="127" t="s">
        <v>2014</v>
      </c>
    </row>
    <row r="73" spans="1:4" ht="14">
      <c r="A73" s="127" t="s">
        <v>1811</v>
      </c>
      <c r="B73" s="2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Expenses For Engineers Engineering</v>
      </c>
      <c r="C73" s="2" t="str">
        <f t="shared" si="1"/>
        <v>acfr:ExpensesForEngineersEngineering</v>
      </c>
      <c r="D73" s="127" t="s">
        <v>2015</v>
      </c>
    </row>
    <row r="74" spans="1:4" ht="14">
      <c r="A74" s="127" t="s">
        <v>1812</v>
      </c>
      <c r="B74" s="2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Expenses For Sanitation Department</v>
      </c>
      <c r="C74" s="2" t="str">
        <f t="shared" si="1"/>
        <v>acfr:ExpensesForSanitationDepartment</v>
      </c>
      <c r="D74" s="127" t="s">
        <v>2016</v>
      </c>
    </row>
    <row r="75" spans="1:4" ht="14">
      <c r="A75" s="127" t="s">
        <v>1813</v>
      </c>
      <c r="B75" s="2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Expenses For Sanitary Landfill</v>
      </c>
      <c r="C75" s="2" t="str">
        <f t="shared" si="1"/>
        <v>acfr:ExpensesForSanitaryLandfill</v>
      </c>
      <c r="D75" s="127" t="s">
        <v>2017</v>
      </c>
    </row>
    <row r="76" spans="1:4" ht="14">
      <c r="A76" s="127" t="s">
        <v>1814</v>
      </c>
      <c r="B76" s="2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Expenses For Sewage Disposal</v>
      </c>
      <c r="C76" s="2" t="str">
        <f t="shared" si="1"/>
        <v>acfr:ExpensesForSewageDisposal</v>
      </c>
      <c r="D76" s="127" t="s">
        <v>2018</v>
      </c>
    </row>
    <row r="77" spans="1:4" ht="14">
      <c r="A77" s="127" t="s">
        <v>1815</v>
      </c>
      <c r="B77" s="2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Expenses For Water And Sewer Systems</v>
      </c>
      <c r="C77" s="2" t="str">
        <f t="shared" si="1"/>
        <v>acfr:ExpensesForWaterAndSewerSystems</v>
      </c>
      <c r="D77" s="127" t="s">
        <v>2019</v>
      </c>
    </row>
    <row r="78" spans="1:4" ht="14">
      <c r="A78" s="127" t="s">
        <v>1816</v>
      </c>
      <c r="B78" s="2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Expenses For Rubbish Collection</v>
      </c>
      <c r="C78" s="2" t="str">
        <f t="shared" si="1"/>
        <v>acfr:ExpensesForRubbishCollection</v>
      </c>
      <c r="D78" s="127" t="s">
        <v>2020</v>
      </c>
    </row>
    <row r="79" spans="1:4" ht="14">
      <c r="A79" s="127" t="s">
        <v>1291</v>
      </c>
      <c r="B79" s="2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Expenses For Airports Services</v>
      </c>
      <c r="C79" s="2" t="str">
        <f t="shared" si="1"/>
        <v>acfr:ExpensesForAirportsServices</v>
      </c>
      <c r="D79" s="127" t="s">
        <v>2021</v>
      </c>
    </row>
    <row r="80" spans="1:4" ht="14">
      <c r="A80" s="127" t="s">
        <v>1292</v>
      </c>
      <c r="B80" s="2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Expenses For Transportation Services</v>
      </c>
      <c r="C80" s="2" t="str">
        <f t="shared" si="1"/>
        <v>acfr:ExpensesForTransportationServices</v>
      </c>
      <c r="D80" s="127" t="s">
        <v>2022</v>
      </c>
    </row>
    <row r="81" spans="1:4" ht="14">
      <c r="A81" s="127" t="s">
        <v>1285</v>
      </c>
      <c r="B81" s="2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Expenses For Harbor Services</v>
      </c>
      <c r="C81" s="2" t="str">
        <f t="shared" si="1"/>
        <v>acfr:ExpensesForHarborServices</v>
      </c>
      <c r="D81" s="127" t="s">
        <v>2023</v>
      </c>
    </row>
    <row r="82" spans="1:4" ht="14">
      <c r="A82" s="127" t="s">
        <v>1817</v>
      </c>
      <c r="B82" s="2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Health Operating Expenses Abstract</v>
      </c>
      <c r="C82" s="2" t="str">
        <f t="shared" si="1"/>
        <v>acfr:HealthOperatingExpensesAbstract</v>
      </c>
      <c r="D82" s="127" t="s">
        <v>2024</v>
      </c>
    </row>
    <row r="83" spans="1:4" ht="14">
      <c r="A83" s="127" t="s">
        <v>1818</v>
      </c>
      <c r="B83" s="2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Expenses For Hospitalization</v>
      </c>
      <c r="C83" s="2" t="str">
        <f t="shared" si="1"/>
        <v>acfr:ExpensesForHospitalization</v>
      </c>
      <c r="D83" s="127" t="s">
        <v>2025</v>
      </c>
    </row>
    <row r="84" spans="1:4" ht="14">
      <c r="A84" s="127" t="s">
        <v>1269</v>
      </c>
      <c r="B84" s="2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Ambulance</v>
      </c>
      <c r="C84" s="2" t="str">
        <f t="shared" si="1"/>
        <v>acfr:ExpensesForAmbulance</v>
      </c>
      <c r="D84" s="127" t="s">
        <v>2026</v>
      </c>
    </row>
    <row r="85" spans="1:4" ht="14">
      <c r="A85" s="127" t="s">
        <v>1819</v>
      </c>
      <c r="B85" s="2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Expenses For Hospital Operations</v>
      </c>
      <c r="C85" s="2" t="str">
        <f t="shared" si="1"/>
        <v>acfr:ExpensesForHospitalOperations</v>
      </c>
      <c r="D85" s="127" t="s">
        <v>2027</v>
      </c>
    </row>
    <row r="86" spans="1:4" ht="14">
      <c r="A86" s="127" t="s">
        <v>1820</v>
      </c>
      <c r="B86" s="2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Recreation And Culture Operating Expenses Abstract</v>
      </c>
      <c r="C86" s="2" t="str">
        <f t="shared" si="1"/>
        <v>acfr:RecreationAndCultureOperatingExpensesAbstract</v>
      </c>
      <c r="D86" s="127" t="s">
        <v>2028</v>
      </c>
    </row>
    <row r="87" spans="1:4" ht="14">
      <c r="A87" s="127" t="s">
        <v>1821</v>
      </c>
      <c r="B87" s="2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Expenses For Parks And Recreation Department</v>
      </c>
      <c r="C87" s="2" t="str">
        <f t="shared" si="1"/>
        <v>acfr:ExpensesForParksAndRecreationDepartment</v>
      </c>
      <c r="D87" s="127" t="s">
        <v>2029</v>
      </c>
    </row>
    <row r="88" spans="1:4" ht="14">
      <c r="A88" s="127" t="s">
        <v>1822</v>
      </c>
      <c r="B88" s="2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Expenses For Parks Administration</v>
      </c>
      <c r="C88" s="2" t="str">
        <f t="shared" si="1"/>
        <v>acfr:ExpensesForParksAdministration</v>
      </c>
      <c r="D88" s="127" t="s">
        <v>2030</v>
      </c>
    </row>
    <row r="89" spans="1:4" ht="14">
      <c r="A89" s="127" t="s">
        <v>1823</v>
      </c>
      <c r="B89" s="2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Parks Facilities</v>
      </c>
      <c r="C89" s="2" t="str">
        <f t="shared" si="1"/>
        <v>acfr:ExpensesForParksFacilities</v>
      </c>
      <c r="D89" s="127" t="s">
        <v>2031</v>
      </c>
    </row>
    <row r="90" spans="1:4" ht="14">
      <c r="A90" s="127" t="s">
        <v>1824</v>
      </c>
      <c r="B90" s="2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Parks Supervision</v>
      </c>
      <c r="C90" s="2" t="str">
        <f t="shared" si="1"/>
        <v>acfr:ExpensesForParksSupervision</v>
      </c>
      <c r="D90" s="127" t="s">
        <v>2032</v>
      </c>
    </row>
    <row r="91" spans="1:4" ht="14">
      <c r="A91" s="127" t="s">
        <v>1825</v>
      </c>
      <c r="B91" s="2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Parks Policing</v>
      </c>
      <c r="C91" s="2" t="str">
        <f t="shared" si="1"/>
        <v>acfr:ExpensesForParksPolicing</v>
      </c>
      <c r="D91" s="127" t="s">
        <v>2033</v>
      </c>
    </row>
    <row r="92" spans="1:4" ht="14">
      <c r="A92" s="127" t="s">
        <v>1826</v>
      </c>
      <c r="B92" s="2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Parks Lighting</v>
      </c>
      <c r="C92" s="2" t="str">
        <f t="shared" si="1"/>
        <v>acfr:ExpensesForParksLighting</v>
      </c>
      <c r="D92" s="127" t="s">
        <v>2034</v>
      </c>
    </row>
    <row r="93" spans="1:4" ht="14">
      <c r="A93" s="127" t="s">
        <v>1827</v>
      </c>
      <c r="B93" s="2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Parks Maintenance</v>
      </c>
      <c r="C93" s="2" t="str">
        <f t="shared" si="1"/>
        <v>acfr:ExpensesForParksMaintenance</v>
      </c>
      <c r="D93" s="127" t="s">
        <v>2035</v>
      </c>
    </row>
    <row r="94" spans="1:4" ht="14">
      <c r="A94" s="127" t="s">
        <v>1287</v>
      </c>
      <c r="B94" s="2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Parks And Recreation</v>
      </c>
      <c r="C94" s="2" t="str">
        <f t="shared" si="1"/>
        <v>acfr:ExpensesForParksAndRecreation</v>
      </c>
      <c r="D94" s="127" t="s">
        <v>2036</v>
      </c>
    </row>
    <row r="95" spans="1:4" ht="14">
      <c r="A95" s="127" t="s">
        <v>1828</v>
      </c>
      <c r="B95" s="2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Academic Support</v>
      </c>
      <c r="C95" s="2" t="str">
        <f t="shared" si="1"/>
        <v>acfr:ExpensesForAcademicSupport</v>
      </c>
      <c r="D95" s="127" t="s">
        <v>2037</v>
      </c>
    </row>
    <row r="96" spans="1:4" ht="14">
      <c r="A96" s="127" t="s">
        <v>1829</v>
      </c>
      <c r="B96" s="2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Auditorium Civic Center</v>
      </c>
      <c r="C96" s="2" t="str">
        <f t="shared" si="1"/>
        <v>acfr:ExpensesForAuditoriumCivicCenter</v>
      </c>
      <c r="D96" s="127" t="s">
        <v>2038</v>
      </c>
    </row>
    <row r="97" spans="1:4" ht="14">
      <c r="A97" s="127" t="s">
        <v>1322</v>
      </c>
      <c r="B97" s="2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Other Public Services</v>
      </c>
      <c r="C97" s="2" t="str">
        <f t="shared" si="1"/>
        <v>acfr:ExpensesForOtherPublicServices</v>
      </c>
      <c r="D97" s="127" t="s">
        <v>2039</v>
      </c>
    </row>
    <row r="98" spans="1:4" ht="14">
      <c r="A98" s="127" t="s">
        <v>1830</v>
      </c>
      <c r="B98" s="2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Instruction</v>
      </c>
      <c r="C98" s="2" t="str">
        <f t="shared" si="1"/>
        <v>acfr:ExpensesForInstruction</v>
      </c>
      <c r="D98" s="127" t="s">
        <v>2040</v>
      </c>
    </row>
    <row r="99" spans="1:4" ht="14">
      <c r="A99" s="127" t="s">
        <v>1831</v>
      </c>
      <c r="B99" s="2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Student Grants And Scholarships</v>
      </c>
      <c r="C99" s="2" t="str">
        <f t="shared" si="1"/>
        <v>acfr:ExpensesForStudentGrantsAndScholarships</v>
      </c>
      <c r="D99" s="127" t="s">
        <v>2041</v>
      </c>
    </row>
    <row r="100" spans="1:4" ht="14">
      <c r="A100" s="127" t="s">
        <v>1313</v>
      </c>
      <c r="B100" s="2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Financial And Tax Administration Information Technology</v>
      </c>
      <c r="C100" s="2" t="str">
        <f t="shared" si="1"/>
        <v>acfr:ExpensesForFinancialAndTaxAdministrationInformationTechnology</v>
      </c>
      <c r="D100" s="127" t="s">
        <v>2042</v>
      </c>
    </row>
    <row r="101" spans="1:4" ht="14">
      <c r="A101" s="127" t="s">
        <v>1832</v>
      </c>
      <c r="B101" s="2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Student Service</v>
      </c>
      <c r="C101" s="2" t="str">
        <f t="shared" si="1"/>
        <v>acfr:ExpensesForStudentService</v>
      </c>
      <c r="D101" s="127" t="s">
        <v>2043</v>
      </c>
    </row>
    <row r="102" spans="1:4" ht="14">
      <c r="A102" s="127" t="s">
        <v>1833</v>
      </c>
      <c r="B102" s="2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Salaries And Benefits</v>
      </c>
      <c r="C102" s="2" t="str">
        <f t="shared" si="1"/>
        <v>acfr:ExpensesForSalariesAndBenefits</v>
      </c>
      <c r="D102" s="127" t="s">
        <v>2044</v>
      </c>
    </row>
    <row r="103" spans="1:4" ht="14">
      <c r="A103" s="127" t="s">
        <v>1834</v>
      </c>
      <c r="B103" s="2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Benefits Expense Pension And O P E B Abstract</v>
      </c>
      <c r="C103" s="2" t="str">
        <f t="shared" si="1"/>
        <v>acfr:BenefitsExpensePensionAndOPEBAbstract</v>
      </c>
      <c r="D103" s="127" t="s">
        <v>2045</v>
      </c>
    </row>
    <row r="104" spans="1:4" ht="14">
      <c r="A104" s="127" t="s">
        <v>1835</v>
      </c>
      <c r="B104" s="2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O P E B Expense</v>
      </c>
      <c r="C104" s="2" t="str">
        <f t="shared" si="1"/>
        <v>acfr:OPEBExpense</v>
      </c>
      <c r="D104" s="127" t="s">
        <v>2046</v>
      </c>
    </row>
    <row r="105" spans="1:4" ht="14">
      <c r="A105" s="127" t="s">
        <v>1836</v>
      </c>
      <c r="B105" s="2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Pension Expense</v>
      </c>
      <c r="C105" s="2" t="str">
        <f t="shared" si="1"/>
        <v>acfr:PensionExpense</v>
      </c>
      <c r="D105" s="127" t="s">
        <v>2047</v>
      </c>
    </row>
    <row r="106" spans="1:4" ht="14">
      <c r="A106" s="127" t="s">
        <v>1837</v>
      </c>
      <c r="B106" s="2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Benefits Expense Pension And O P E B</v>
      </c>
      <c r="C106" s="2" t="str">
        <f t="shared" si="1"/>
        <v>acfr:BenefitsExpensePensionAndOPEB</v>
      </c>
      <c r="D106" s="127" t="s">
        <v>2048</v>
      </c>
    </row>
    <row r="107" spans="1:4" ht="14">
      <c r="A107" s="127" t="s">
        <v>1838</v>
      </c>
      <c r="B107" s="2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Benefits Expense</v>
      </c>
      <c r="C107" s="2" t="str">
        <f t="shared" si="1"/>
        <v>acfr:BenefitsExpense</v>
      </c>
      <c r="D107" s="127" t="s">
        <v>2049</v>
      </c>
    </row>
    <row r="108" spans="1:4" ht="14">
      <c r="A108" s="127" t="s">
        <v>1839</v>
      </c>
      <c r="B108" s="2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Interest Expense</v>
      </c>
      <c r="C108" s="2" t="str">
        <f t="shared" si="1"/>
        <v>acfr:InterestExpense</v>
      </c>
      <c r="D108" s="127" t="s">
        <v>2050</v>
      </c>
    </row>
    <row r="109" spans="1:4" ht="14">
      <c r="A109" s="127" t="s">
        <v>1840</v>
      </c>
      <c r="B109" s="2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Communication Expense</v>
      </c>
      <c r="C109" s="2" t="str">
        <f t="shared" si="1"/>
        <v>acfr:CommunicationExpense</v>
      </c>
      <c r="D109" s="127" t="s">
        <v>2051</v>
      </c>
    </row>
    <row r="110" spans="1:4" ht="14">
      <c r="A110" s="127" t="s">
        <v>1841</v>
      </c>
      <c r="B110" s="2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Community Promotion Expense</v>
      </c>
      <c r="C110" s="2" t="str">
        <f t="shared" si="1"/>
        <v>acfr:CommunityPromotionExpense</v>
      </c>
      <c r="D110" s="127" t="s">
        <v>2052</v>
      </c>
    </row>
    <row r="111" spans="1:4" ht="14">
      <c r="A111" s="127" t="s">
        <v>1842</v>
      </c>
      <c r="B111" s="2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Printing And Publishing Expense</v>
      </c>
      <c r="C111" s="2" t="str">
        <f t="shared" si="1"/>
        <v>acfr:PrintingAndPublishingExpense</v>
      </c>
      <c r="D111" s="127" t="s">
        <v>2053</v>
      </c>
    </row>
    <row r="112" spans="1:4" ht="14">
      <c r="A112" s="127" t="s">
        <v>1843</v>
      </c>
      <c r="B112" s="2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Claims And Judgments</v>
      </c>
      <c r="C112" s="2" t="str">
        <f t="shared" si="1"/>
        <v>acfr:ExpensesForClaimsAndJudgments</v>
      </c>
      <c r="D112" s="127" t="s">
        <v>2054</v>
      </c>
    </row>
    <row r="113" spans="1:4" ht="14">
      <c r="A113" s="127" t="s">
        <v>1844</v>
      </c>
      <c r="B113" s="2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Services And Supplies</v>
      </c>
      <c r="C113" s="2" t="str">
        <f t="shared" si="1"/>
        <v>acfr:ExpensesForServicesAndSupplies</v>
      </c>
      <c r="D113" s="127" t="s">
        <v>2055</v>
      </c>
    </row>
    <row r="114" spans="1:4" ht="14">
      <c r="A114" s="127" t="s">
        <v>1845</v>
      </c>
      <c r="B114" s="2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State Institutions</v>
      </c>
      <c r="C114" s="2" t="str">
        <f t="shared" si="1"/>
        <v>acfr:ExpensesForStateInstitutions</v>
      </c>
      <c r="D114" s="127" t="s">
        <v>2056</v>
      </c>
    </row>
    <row r="115" spans="1:4" ht="14">
      <c r="A115" s="127" t="s">
        <v>1846</v>
      </c>
      <c r="B115" s="2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Auxiliary Enterprises</v>
      </c>
      <c r="C115" s="2" t="str">
        <f t="shared" si="1"/>
        <v>acfr:ExpensesForAuxiliaryEnterprises</v>
      </c>
      <c r="D115" s="127" t="s">
        <v>2057</v>
      </c>
    </row>
    <row r="116" spans="1:4" ht="14">
      <c r="A116" s="127" t="s">
        <v>1847</v>
      </c>
      <c r="B116" s="2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Refunds And Rebates</v>
      </c>
      <c r="C116" s="2" t="str">
        <f t="shared" si="1"/>
        <v>acfr:ExpensesForRefundsAndRebates</v>
      </c>
      <c r="D116" s="127" t="s">
        <v>2058</v>
      </c>
    </row>
    <row r="117" spans="1:4" ht="14">
      <c r="A117" s="127" t="s">
        <v>1848</v>
      </c>
      <c r="B117" s="2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Professional Services</v>
      </c>
      <c r="C117" s="2" t="str">
        <f t="shared" si="1"/>
        <v>acfr:ExpensesForProfessionalServices</v>
      </c>
      <c r="D117" s="127" t="s">
        <v>2059</v>
      </c>
    </row>
    <row r="118" spans="1:4" ht="14">
      <c r="A118" s="127" t="s">
        <v>1308</v>
      </c>
      <c r="B118" s="2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Expenses For Equipment And Equipment Rental</v>
      </c>
      <c r="C118" s="2" t="str">
        <f t="shared" si="1"/>
        <v>acfr:ExpensesForEquipmentAndEquipmentRental</v>
      </c>
      <c r="D118" s="127" t="s">
        <v>2060</v>
      </c>
    </row>
    <row r="119" spans="1:4" ht="14">
      <c r="A119" s="127" t="s">
        <v>1849</v>
      </c>
      <c r="B119" s="2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Rent Expense</v>
      </c>
      <c r="C119" s="2" t="str">
        <f t="shared" si="1"/>
        <v>acfr:RentExpense</v>
      </c>
      <c r="D119" s="127" t="s">
        <v>2061</v>
      </c>
    </row>
    <row r="120" spans="1:4" ht="14">
      <c r="A120" s="127" t="s">
        <v>1850</v>
      </c>
      <c r="B120" s="2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Expenses For Special Assessments</v>
      </c>
      <c r="C120" s="2" t="str">
        <f t="shared" si="1"/>
        <v>acfr:ExpensesForSpecialAssessments</v>
      </c>
      <c r="D120" s="127" t="s">
        <v>2062</v>
      </c>
    </row>
    <row r="121" spans="1:4" ht="14">
      <c r="A121" s="127" t="s">
        <v>1851</v>
      </c>
      <c r="B121" s="2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Repair And Maintenance</v>
      </c>
      <c r="C121" s="2" t="str">
        <f t="shared" si="1"/>
        <v>acfr:RepairAndMaintenance</v>
      </c>
      <c r="D121" s="127" t="s">
        <v>2063</v>
      </c>
    </row>
    <row r="122" spans="1:4" ht="14">
      <c r="A122" s="127" t="s">
        <v>1258</v>
      </c>
      <c r="B122" s="2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Expenses For General Government Services</v>
      </c>
      <c r="C122" s="2" t="str">
        <f t="shared" si="1"/>
        <v>acfr:ExpensesForGeneralGovernmentServices</v>
      </c>
      <c r="D122" s="127" t="s">
        <v>2064</v>
      </c>
    </row>
    <row r="123" spans="1:4" ht="14">
      <c r="A123" s="127" t="s">
        <v>1852</v>
      </c>
      <c r="B123" s="2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Expenses For Institutional Support</v>
      </c>
      <c r="C123" s="2" t="str">
        <f t="shared" si="1"/>
        <v>acfr:ExpensesForInstitutionalSupport</v>
      </c>
      <c r="D123" s="127" t="s">
        <v>2065</v>
      </c>
    </row>
    <row r="124" spans="1:4" ht="14">
      <c r="A124" s="127" t="s">
        <v>1853</v>
      </c>
      <c r="B124" s="2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Cost Of Materials And Services Rendered</v>
      </c>
      <c r="C124" s="2" t="str">
        <f t="shared" si="1"/>
        <v>acfr:CostOfMaterialsAndServicesRendered</v>
      </c>
      <c r="D124" s="127" t="s">
        <v>2066</v>
      </c>
    </row>
    <row r="125" spans="1:4" ht="14">
      <c r="A125" s="127" t="s">
        <v>1324</v>
      </c>
      <c r="B125" s="2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Depreciation Expense</v>
      </c>
      <c r="C125" s="2" t="str">
        <f t="shared" si="1"/>
        <v>acfr:DepreciationExpense</v>
      </c>
      <c r="D125" s="127" t="s">
        <v>1334</v>
      </c>
    </row>
    <row r="126" spans="1:4" ht="14">
      <c r="A126" s="127" t="s">
        <v>1854</v>
      </c>
      <c r="B126" s="2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Amortization Expense</v>
      </c>
      <c r="C126" s="2" t="str">
        <f t="shared" si="1"/>
        <v>acfr:AmortizationExpense</v>
      </c>
      <c r="D126" s="127" t="s">
        <v>2067</v>
      </c>
    </row>
    <row r="127" spans="1:4" ht="14">
      <c r="A127" s="127" t="s">
        <v>1855</v>
      </c>
      <c r="B127" s="2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Depletion Depreciation And Amortization Expense</v>
      </c>
      <c r="C127" s="2" t="str">
        <f t="shared" si="1"/>
        <v>acfr:DepletionDepreciationAndAmortizationExpense</v>
      </c>
      <c r="D127" s="127" t="s">
        <v>2068</v>
      </c>
    </row>
    <row r="128" spans="1:4" ht="14">
      <c r="A128" s="127" t="s">
        <v>1856</v>
      </c>
      <c r="B128" s="2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Bad Debt Expense</v>
      </c>
      <c r="C128" s="2" t="str">
        <f t="shared" si="1"/>
        <v>acfr:BadDebtExpense</v>
      </c>
      <c r="D128" s="127" t="s">
        <v>2069</v>
      </c>
    </row>
    <row r="129" spans="1:4" ht="14">
      <c r="A129" s="127" t="s">
        <v>1857</v>
      </c>
      <c r="B129" s="2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Utilities</v>
      </c>
      <c r="C129" s="2" t="str">
        <f t="shared" si="1"/>
        <v>acfr:ExpensesForUtilities</v>
      </c>
      <c r="D129" s="127" t="s">
        <v>2070</v>
      </c>
    </row>
    <row r="130" spans="1:4" ht="14">
      <c r="A130" s="127" t="s">
        <v>1858</v>
      </c>
      <c r="B130" s="2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Housing Assistance Payments Expense</v>
      </c>
      <c r="C130" s="2" t="str">
        <f t="shared" si="1"/>
        <v>acfr:HousingAssistancePaymentsExpense</v>
      </c>
      <c r="D130" s="127" t="s">
        <v>2071</v>
      </c>
    </row>
    <row r="131" spans="1:4" ht="14">
      <c r="A131" s="127" t="s">
        <v>1859</v>
      </c>
      <c r="B131" s="2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Tenant Services Expenses</v>
      </c>
      <c r="C131" s="2" t="str">
        <f t="shared" ref="C131:C194" si="2">"acfr:"&amp;A131</f>
        <v>acfr:TenantServicesExpenses</v>
      </c>
      <c r="D131" s="127" t="s">
        <v>2072</v>
      </c>
    </row>
    <row r="132" spans="1:4" ht="14">
      <c r="A132" s="127" t="s">
        <v>1860</v>
      </c>
      <c r="B132" s="2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Insurance Expense</v>
      </c>
      <c r="C132" s="2" t="str">
        <f t="shared" si="2"/>
        <v>acfr:InsuranceExpense</v>
      </c>
      <c r="D132" s="127" t="s">
        <v>2073</v>
      </c>
    </row>
    <row r="133" spans="1:4" ht="14">
      <c r="A133" s="127" t="s">
        <v>1861</v>
      </c>
      <c r="B133" s="2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State Trunkline Overhead Expense</v>
      </c>
      <c r="C133" s="2" t="str">
        <f t="shared" si="2"/>
        <v>acfr:StateTrunklineOverheadExpense</v>
      </c>
      <c r="D133" s="127" t="s">
        <v>2074</v>
      </c>
    </row>
    <row r="134" spans="1:4" ht="14">
      <c r="A134" s="127" t="s">
        <v>1862</v>
      </c>
      <c r="B134" s="2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Health Services Expense</v>
      </c>
      <c r="C134" s="2" t="str">
        <f t="shared" si="2"/>
        <v>acfr:HealthServicesExpense</v>
      </c>
      <c r="D134" s="127" t="s">
        <v>2075</v>
      </c>
    </row>
    <row r="135" spans="1:4" ht="14">
      <c r="A135" s="127" t="s">
        <v>1863</v>
      </c>
      <c r="B135" s="2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Protective Services</v>
      </c>
      <c r="C135" s="2" t="str">
        <f t="shared" si="2"/>
        <v>acfr:ExpensesForProtectiveServices</v>
      </c>
      <c r="D135" s="127" t="s">
        <v>2076</v>
      </c>
    </row>
    <row r="136" spans="1:4" ht="14">
      <c r="A136" s="127" t="s">
        <v>1864</v>
      </c>
      <c r="B136" s="2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Sewage Treatment Expense</v>
      </c>
      <c r="C136" s="2" t="str">
        <f t="shared" si="2"/>
        <v>acfr:SewageTreatmentExpense</v>
      </c>
      <c r="D136" s="127" t="s">
        <v>2077</v>
      </c>
    </row>
    <row r="137" spans="1:4" ht="14">
      <c r="A137" s="127" t="s">
        <v>1865</v>
      </c>
      <c r="B137" s="2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Materials And Supplies Expense</v>
      </c>
      <c r="C137" s="2" t="str">
        <f t="shared" si="2"/>
        <v>acfr:MaterialsAndSuppliesExpense</v>
      </c>
      <c r="D137" s="127" t="s">
        <v>2078</v>
      </c>
    </row>
    <row r="138" spans="1:4" ht="14">
      <c r="A138" s="127" t="s">
        <v>1866</v>
      </c>
      <c r="B138" s="2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Financial Aid Expense</v>
      </c>
      <c r="C138" s="2" t="str">
        <f t="shared" si="2"/>
        <v>acfr:FinancialAidExpense</v>
      </c>
      <c r="D138" s="127" t="s">
        <v>2079</v>
      </c>
    </row>
    <row r="139" spans="1:4" ht="14">
      <c r="A139" s="127" t="s">
        <v>1867</v>
      </c>
      <c r="B139" s="2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Expenses For Lottery Activities Abstract</v>
      </c>
      <c r="C139" s="2" t="str">
        <f t="shared" si="2"/>
        <v>acfr:ExpensesForLotteryActivitiesAbstract</v>
      </c>
      <c r="D139" s="127" t="s">
        <v>2080</v>
      </c>
    </row>
    <row r="140" spans="1:4" ht="14">
      <c r="A140" s="127" t="s">
        <v>1301</v>
      </c>
      <c r="B140" s="2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Expenses For Lottery Prize Awards</v>
      </c>
      <c r="C140" s="2" t="str">
        <f t="shared" si="2"/>
        <v>acfr:ExpensesForLotteryPrizeAwards</v>
      </c>
      <c r="D140" s="127" t="s">
        <v>2081</v>
      </c>
    </row>
    <row r="141" spans="1:4" ht="14">
      <c r="A141" s="127" t="s">
        <v>1868</v>
      </c>
      <c r="B141" s="2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Expenses For Lottery Game Costs</v>
      </c>
      <c r="C141" s="2" t="str">
        <f t="shared" si="2"/>
        <v>acfr:ExpensesForLotteryGameCosts</v>
      </c>
      <c r="D141" s="127" t="s">
        <v>2082</v>
      </c>
    </row>
    <row r="142" spans="1:4" ht="14">
      <c r="A142" s="127" t="s">
        <v>1869</v>
      </c>
      <c r="B142" s="2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Expenses For Lottery Retailer Commissions</v>
      </c>
      <c r="C142" s="2" t="str">
        <f t="shared" si="2"/>
        <v>acfr:ExpensesForLotteryRetailerCommissions</v>
      </c>
      <c r="D142" s="127" t="s">
        <v>2083</v>
      </c>
    </row>
    <row r="143" spans="1:4" ht="14">
      <c r="A143" s="127" t="s">
        <v>1870</v>
      </c>
      <c r="B143" s="2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Expenses For Lottery Retailer Bonuses</v>
      </c>
      <c r="C143" s="2" t="str">
        <f t="shared" si="2"/>
        <v>acfr:ExpensesForLotteryRetailerBonuses</v>
      </c>
      <c r="D143" s="127" t="s">
        <v>2084</v>
      </c>
    </row>
    <row r="144" spans="1:4" ht="14">
      <c r="A144" s="127" t="s">
        <v>1871</v>
      </c>
      <c r="B144" s="2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Lottery Operator Fees</v>
      </c>
      <c r="C144" s="2" t="str">
        <f t="shared" si="2"/>
        <v>acfr:ExpensesForLotteryOperatorFees</v>
      </c>
      <c r="D144" s="127" t="s">
        <v>2085</v>
      </c>
    </row>
    <row r="145" spans="1:4" ht="14">
      <c r="A145" s="127" t="s">
        <v>1872</v>
      </c>
      <c r="B145" s="2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Expenses For Lottery Promotion Public Relations And Point Of Sale</v>
      </c>
      <c r="C145" s="2" t="str">
        <f t="shared" si="2"/>
        <v>acfr:ExpensesForLotteryPromotionPublicRelationsAndPointOfSale</v>
      </c>
      <c r="D145" s="127" t="s">
        <v>2086</v>
      </c>
    </row>
    <row r="146" spans="1:4" ht="14">
      <c r="A146" s="127" t="s">
        <v>1873</v>
      </c>
      <c r="B146" s="2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Interest Expense Imputed On Annuitized Prize Liability</v>
      </c>
      <c r="C146" s="2" t="str">
        <f t="shared" si="2"/>
        <v>acfr:InterestExpenseImputedOnAnnuitizedPrizeLiability</v>
      </c>
      <c r="D146" s="127" t="s">
        <v>2087</v>
      </c>
    </row>
    <row r="147" spans="1:4" ht="14">
      <c r="A147" s="127" t="s">
        <v>1874</v>
      </c>
      <c r="B147" s="2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Other Lottery Costs</v>
      </c>
      <c r="C147" s="2" t="str">
        <f t="shared" si="2"/>
        <v>acfr:OtherLotteryCosts</v>
      </c>
      <c r="D147" s="127" t="s">
        <v>2088</v>
      </c>
    </row>
    <row r="148" spans="1:4" ht="14">
      <c r="A148" s="127" t="s">
        <v>1875</v>
      </c>
      <c r="B148" s="2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Other Operating Expenses</v>
      </c>
      <c r="C148" s="2" t="str">
        <f t="shared" si="2"/>
        <v>acfr:OtherOperatingExpenses</v>
      </c>
      <c r="D148" s="127" t="s">
        <v>2089</v>
      </c>
    </row>
    <row r="149" spans="1:4" ht="14">
      <c r="A149" s="127" t="s">
        <v>1876</v>
      </c>
      <c r="B149" s="2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Operating Expense</v>
      </c>
      <c r="C149" s="2" t="str">
        <f t="shared" si="2"/>
        <v>acfr:OperatingExpense</v>
      </c>
      <c r="D149" s="127" t="s">
        <v>2090</v>
      </c>
    </row>
    <row r="150" spans="1:4" ht="14">
      <c r="A150" s="127" t="s">
        <v>1877</v>
      </c>
      <c r="B150" s="2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Operating Income Loss</v>
      </c>
      <c r="C150" s="2" t="str">
        <f t="shared" si="2"/>
        <v>acfr:OperatingIncomeLoss</v>
      </c>
      <c r="D150" s="127" t="s">
        <v>2091</v>
      </c>
    </row>
    <row r="151" spans="1:4" ht="14">
      <c r="A151" s="127" t="s">
        <v>1878</v>
      </c>
      <c r="B151" s="2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Nonoperating Revenues Expenses Abstract</v>
      </c>
      <c r="C151" s="2" t="str">
        <f t="shared" si="2"/>
        <v>acfr:NonoperatingRevenuesExpensesAbstract</v>
      </c>
      <c r="D151" s="127" t="s">
        <v>2092</v>
      </c>
    </row>
    <row r="152" spans="1:4" ht="14">
      <c r="A152" s="127" t="s">
        <v>1879</v>
      </c>
      <c r="B152" s="2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Nonoperating Revenues Abstract</v>
      </c>
      <c r="C152" s="2" t="str">
        <f t="shared" si="2"/>
        <v>acfr:NonoperatingRevenuesAbstract</v>
      </c>
      <c r="D152" s="127" t="s">
        <v>2093</v>
      </c>
    </row>
    <row r="153" spans="1:4" ht="14">
      <c r="A153" s="127" t="s">
        <v>1880</v>
      </c>
      <c r="B153" s="2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Tax And Tax Related Revenues Abstract</v>
      </c>
      <c r="C153" s="2" t="str">
        <f t="shared" si="2"/>
        <v>acfr:TaxAndTaxRelatedRevenuesAbstract</v>
      </c>
      <c r="D153" s="127" t="s">
        <v>2094</v>
      </c>
    </row>
    <row r="154" spans="1:4" ht="14">
      <c r="A154" s="127" t="s">
        <v>1881</v>
      </c>
      <c r="B154" s="2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Tax Revenues Abstract</v>
      </c>
      <c r="C154" s="2" t="str">
        <f t="shared" si="2"/>
        <v>acfr:TaxRevenuesAbstract</v>
      </c>
      <c r="D154" s="127" t="s">
        <v>2095</v>
      </c>
    </row>
    <row r="155" spans="1:4" ht="14">
      <c r="A155" s="127" t="s">
        <v>1549</v>
      </c>
      <c r="B155" s="2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Revenue From National Forest Reserve Taxes</v>
      </c>
      <c r="C155" s="2" t="str">
        <f t="shared" si="2"/>
        <v>acfr:RevenueFromNationalForestReserveTaxes</v>
      </c>
      <c r="D155" s="127" t="s">
        <v>2096</v>
      </c>
    </row>
    <row r="156" spans="1:4" ht="14">
      <c r="A156" s="127" t="s">
        <v>1550</v>
      </c>
      <c r="B156" s="2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Revenue From Trailer Tax</v>
      </c>
      <c r="C156" s="2" t="str">
        <f t="shared" si="2"/>
        <v>acfr:RevenueFromTrailerTax</v>
      </c>
      <c r="D156" s="127" t="s">
        <v>2097</v>
      </c>
    </row>
    <row r="157" spans="1:4" ht="14">
      <c r="A157" s="127" t="s">
        <v>1551</v>
      </c>
      <c r="B157" s="2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Revenue From Accomodations Tax</v>
      </c>
      <c r="C157" s="2" t="str">
        <f t="shared" si="2"/>
        <v>acfr:RevenueFromAccomodationsTax</v>
      </c>
      <c r="D157" s="127" t="s">
        <v>2098</v>
      </c>
    </row>
    <row r="158" spans="1:4" ht="14">
      <c r="A158" s="127" t="s">
        <v>1552</v>
      </c>
      <c r="B158" s="2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Revenue From Parking Occupancy Tax</v>
      </c>
      <c r="C158" s="2" t="str">
        <f t="shared" si="2"/>
        <v>acfr:RevenueFromParkingOccupancyTax</v>
      </c>
      <c r="D158" s="127" t="s">
        <v>2099</v>
      </c>
    </row>
    <row r="159" spans="1:4" ht="14">
      <c r="A159" s="127" t="s">
        <v>1553</v>
      </c>
      <c r="B159" s="2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Revenue From Industrial Facilities Tax</v>
      </c>
      <c r="C159" s="2" t="str">
        <f t="shared" si="2"/>
        <v>acfr:RevenueFromIndustrialFacilitiesTax</v>
      </c>
      <c r="D159" s="127" t="s">
        <v>2100</v>
      </c>
    </row>
    <row r="160" spans="1:4" ht="14">
      <c r="A160" s="127" t="s">
        <v>1554</v>
      </c>
      <c r="B160" s="2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Revenue From Commercial Facilities Tax</v>
      </c>
      <c r="C160" s="2" t="str">
        <f t="shared" si="2"/>
        <v>acfr:RevenueFromCommercialFacilitiesTax</v>
      </c>
      <c r="D160" s="127" t="s">
        <v>2101</v>
      </c>
    </row>
    <row r="161" spans="1:4" ht="14">
      <c r="A161" s="127" t="s">
        <v>1555</v>
      </c>
      <c r="B161" s="2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Revenue From Income Tax</v>
      </c>
      <c r="C161" s="2" t="str">
        <f t="shared" si="2"/>
        <v>acfr:RevenueFromIncomeTax</v>
      </c>
      <c r="D161" s="127" t="s">
        <v>2102</v>
      </c>
    </row>
    <row r="162" spans="1:4" ht="14">
      <c r="A162" s="127" t="s">
        <v>1556</v>
      </c>
      <c r="B162" s="2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Revenue From Transaction Privilege Tax</v>
      </c>
      <c r="C162" s="2" t="str">
        <f t="shared" si="2"/>
        <v>acfr:RevenueFromTransactionPrivilegeTax</v>
      </c>
      <c r="D162" s="127" t="s">
        <v>2103</v>
      </c>
    </row>
    <row r="163" spans="1:4" ht="14">
      <c r="A163" s="127" t="s">
        <v>1882</v>
      </c>
      <c r="B163" s="2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Property Tax Abstract</v>
      </c>
      <c r="C163" s="2" t="str">
        <f t="shared" si="2"/>
        <v>acfr:PropertyTaxAbstract</v>
      </c>
      <c r="D163" s="127" t="s">
        <v>2104</v>
      </c>
    </row>
    <row r="164" spans="1:4" ht="14">
      <c r="A164" s="127" t="s">
        <v>1557</v>
      </c>
      <c r="B164" s="2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Revenue From Current Property Taxes Extra Or Special Voted</v>
      </c>
      <c r="C164" s="2" t="str">
        <f t="shared" si="2"/>
        <v>acfr:RevenueFromCurrentPropertyTaxesExtraOrSpecialVoted</v>
      </c>
      <c r="D164" s="127" t="s">
        <v>2105</v>
      </c>
    </row>
    <row r="165" spans="1:4" ht="14">
      <c r="A165" s="127" t="s">
        <v>1558</v>
      </c>
      <c r="B165" s="2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Revenue From Current Personal Property Tax</v>
      </c>
      <c r="C165" s="2" t="str">
        <f t="shared" si="2"/>
        <v>acfr:RevenueFromCurrentPersonalPropertyTax</v>
      </c>
      <c r="D165" s="127" t="s">
        <v>2106</v>
      </c>
    </row>
    <row r="166" spans="1:4" ht="14">
      <c r="A166" s="127" t="s">
        <v>1559</v>
      </c>
      <c r="B166" s="2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Revenues From Current Real Property Tax</v>
      </c>
      <c r="C166" s="2" t="str">
        <f t="shared" si="2"/>
        <v>acfr:RevenuesFromCurrentRealPropertyTax</v>
      </c>
      <c r="D166" s="127" t="s">
        <v>2107</v>
      </c>
    </row>
    <row r="167" spans="1:4" ht="14">
      <c r="A167" s="127" t="s">
        <v>1560</v>
      </c>
      <c r="B167" s="2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Property Tax</v>
      </c>
      <c r="C167" s="2" t="str">
        <f t="shared" si="2"/>
        <v>acfr:RevenueFromPropertyTax</v>
      </c>
      <c r="D167" s="127" t="s">
        <v>2108</v>
      </c>
    </row>
    <row r="168" spans="1:4" ht="14">
      <c r="A168" s="127" t="s">
        <v>1561</v>
      </c>
      <c r="B168" s="2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Delinquent Real Property Tax</v>
      </c>
      <c r="C168" s="2" t="str">
        <f t="shared" si="2"/>
        <v>acfr:RevenueFromDelinquentRealPropertyTax</v>
      </c>
      <c r="D168" s="127" t="s">
        <v>2109</v>
      </c>
    </row>
    <row r="169" spans="1:4" ht="14">
      <c r="A169" s="127" t="s">
        <v>1562</v>
      </c>
      <c r="B169" s="2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Delinquent Personal Property Tax</v>
      </c>
      <c r="C169" s="2" t="str">
        <f t="shared" si="2"/>
        <v>acfr:RevenueFromDelinquentPersonalPropertyTax</v>
      </c>
      <c r="D169" s="127" t="s">
        <v>2110</v>
      </c>
    </row>
    <row r="170" spans="1:4" ht="14">
      <c r="A170" s="127" t="s">
        <v>1589</v>
      </c>
      <c r="B170" s="2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Interest And Penalties On Taxes</v>
      </c>
      <c r="C170" s="2" t="str">
        <f t="shared" si="2"/>
        <v>acfr:RevenueFromInterestAndPenaltiesOnTaxes</v>
      </c>
      <c r="D170" s="127" t="s">
        <v>2111</v>
      </c>
    </row>
    <row r="171" spans="1:4" ht="14">
      <c r="A171" s="127" t="s">
        <v>1571</v>
      </c>
      <c r="B171" s="2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Sales Tax</v>
      </c>
      <c r="C171" s="2" t="str">
        <f t="shared" si="2"/>
        <v>acfr:RevenueFromSalesTax</v>
      </c>
      <c r="D171" s="127" t="s">
        <v>2112</v>
      </c>
    </row>
    <row r="172" spans="1:4" ht="14">
      <c r="A172" s="127" t="s">
        <v>1563</v>
      </c>
      <c r="B172" s="2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Marijuana Tax</v>
      </c>
      <c r="C172" s="2" t="str">
        <f t="shared" si="2"/>
        <v>acfr:RevenueFromMarijuanaTax</v>
      </c>
      <c r="D172" s="127" t="s">
        <v>2113</v>
      </c>
    </row>
    <row r="173" spans="1:4" ht="14">
      <c r="A173" s="127" t="s">
        <v>1568</v>
      </c>
      <c r="B173" s="2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Usage Of Utilities Tax</v>
      </c>
      <c r="C173" s="2" t="str">
        <f t="shared" si="2"/>
        <v>acfr:RevenueFromUsageOfUtilitiesTax</v>
      </c>
      <c r="D173" s="127" t="s">
        <v>2114</v>
      </c>
    </row>
    <row r="174" spans="1:4" ht="14">
      <c r="A174" s="127" t="s">
        <v>1564</v>
      </c>
      <c r="B174" s="2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Revenue From City Utility Users Tax</v>
      </c>
      <c r="C174" s="2" t="str">
        <f t="shared" si="2"/>
        <v>acfr:RevenueFromCityUtilityUsersTax</v>
      </c>
      <c r="D174" s="127" t="s">
        <v>2115</v>
      </c>
    </row>
    <row r="175" spans="1:4" ht="14">
      <c r="A175" s="127" t="s">
        <v>1570</v>
      </c>
      <c r="B175" s="2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Sales And Use Tax</v>
      </c>
      <c r="C175" s="2" t="str">
        <f t="shared" si="2"/>
        <v>acfr:RevenueFromSalesAndUseTax</v>
      </c>
      <c r="D175" s="127" t="s">
        <v>2116</v>
      </c>
    </row>
    <row r="176" spans="1:4" ht="14">
      <c r="A176" s="127" t="s">
        <v>1565</v>
      </c>
      <c r="B176" s="2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Motor Fuel Tax</v>
      </c>
      <c r="C176" s="2" t="str">
        <f t="shared" si="2"/>
        <v>acfr:RevenueFromMotorFuelTax</v>
      </c>
      <c r="D176" s="127" t="s">
        <v>2117</v>
      </c>
    </row>
    <row r="177" spans="1:4" ht="14">
      <c r="A177" s="127" t="s">
        <v>1566</v>
      </c>
      <c r="B177" s="2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 From Lottery For Education Lottery Proceeds</v>
      </c>
      <c r="C177" s="2" t="str">
        <f t="shared" si="2"/>
        <v>acfr:RevenueFromLotteryForEducationLotteryProceeds</v>
      </c>
      <c r="D177" s="127" t="s">
        <v>2118</v>
      </c>
    </row>
    <row r="178" spans="1:4" ht="14">
      <c r="A178" s="127" t="s">
        <v>1567</v>
      </c>
      <c r="B178" s="2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Corporate Tax</v>
      </c>
      <c r="C178" s="2" t="str">
        <f t="shared" si="2"/>
        <v>acfr:RevenueFromCorporateTax</v>
      </c>
      <c r="D178" s="127" t="s">
        <v>2119</v>
      </c>
    </row>
    <row r="179" spans="1:4" ht="14">
      <c r="A179" s="127" t="s">
        <v>1569</v>
      </c>
      <c r="B179" s="2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Convention Tax</v>
      </c>
      <c r="C179" s="2" t="str">
        <f t="shared" si="2"/>
        <v>acfr:RevenueFromConventionTax</v>
      </c>
      <c r="D179" s="127" t="s">
        <v>2120</v>
      </c>
    </row>
    <row r="180" spans="1:4" ht="14">
      <c r="A180" s="127" t="s">
        <v>1572</v>
      </c>
      <c r="B180" s="2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Unclaimed Property</v>
      </c>
      <c r="C180" s="2" t="str">
        <f t="shared" si="2"/>
        <v>acfr:RevenueFromUnclaimedProperty</v>
      </c>
      <c r="D180" s="127" t="s">
        <v>2121</v>
      </c>
    </row>
    <row r="181" spans="1:4" ht="14">
      <c r="A181" s="127" t="s">
        <v>1573</v>
      </c>
      <c r="B181" s="2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Nursing Home And Hospital Provider Fees</v>
      </c>
      <c r="C181" s="2" t="str">
        <f t="shared" si="2"/>
        <v>acfr:RevenueFromNursingHomeAndHospitalProviderFees</v>
      </c>
      <c r="D181" s="127" t="s">
        <v>2122</v>
      </c>
    </row>
    <row r="182" spans="1:4" ht="14">
      <c r="A182" s="127" t="s">
        <v>1574</v>
      </c>
      <c r="B182" s="2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Business License Tax</v>
      </c>
      <c r="C182" s="2" t="str">
        <f t="shared" si="2"/>
        <v>acfr:RevenueFromBusinessLicenseTax</v>
      </c>
      <c r="D182" s="127" t="s">
        <v>2123</v>
      </c>
    </row>
    <row r="183" spans="1:4" ht="14">
      <c r="A183" s="127" t="s">
        <v>1575</v>
      </c>
      <c r="B183" s="2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Property Transfer Tax</v>
      </c>
      <c r="C183" s="2" t="str">
        <f t="shared" si="2"/>
        <v>acfr:RevenueFromPropertyTransferTax</v>
      </c>
      <c r="D183" s="127" t="s">
        <v>2124</v>
      </c>
    </row>
    <row r="184" spans="1:4" ht="14">
      <c r="A184" s="127" t="s">
        <v>1576</v>
      </c>
      <c r="B184" s="2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Documents Transfer Tax</v>
      </c>
      <c r="C184" s="2" t="str">
        <f t="shared" si="2"/>
        <v>acfr:RevenueFromDocumentsTransferTax</v>
      </c>
      <c r="D184" s="127" t="s">
        <v>2125</v>
      </c>
    </row>
    <row r="185" spans="1:4" ht="14">
      <c r="A185" s="127" t="s">
        <v>1577</v>
      </c>
      <c r="B185" s="2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Transfer Stamps Tax</v>
      </c>
      <c r="C185" s="2" t="str">
        <f t="shared" si="2"/>
        <v>acfr:RevenueFromTransferStampsTax</v>
      </c>
      <c r="D185" s="127" t="s">
        <v>2126</v>
      </c>
    </row>
    <row r="186" spans="1:4" ht="14">
      <c r="A186" s="127" t="s">
        <v>1578</v>
      </c>
      <c r="B186" s="2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Hotel And Motel Tax</v>
      </c>
      <c r="C186" s="2" t="str">
        <f t="shared" si="2"/>
        <v>acfr:RevenueFromHotelAndMotelTax</v>
      </c>
      <c r="D186" s="127" t="s">
        <v>2127</v>
      </c>
    </row>
    <row r="187" spans="1:4" ht="14">
      <c r="A187" s="127" t="s">
        <v>1579</v>
      </c>
      <c r="B187" s="2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Vehicles Tax</v>
      </c>
      <c r="C187" s="2" t="str">
        <f t="shared" si="2"/>
        <v>acfr:RevenueFromVehiclesTax</v>
      </c>
      <c r="D187" s="127" t="s">
        <v>2128</v>
      </c>
    </row>
    <row r="188" spans="1:4" ht="14">
      <c r="A188" s="127" t="s">
        <v>1552</v>
      </c>
      <c r="B188" s="2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Parking Occupancy Tax</v>
      </c>
      <c r="C188" s="2" t="str">
        <f t="shared" si="2"/>
        <v>acfr:RevenueFromParkingOccupancyTax</v>
      </c>
      <c r="D188" s="127" t="s">
        <v>2099</v>
      </c>
    </row>
    <row r="189" spans="1:4" ht="14">
      <c r="A189" s="127" t="s">
        <v>1580</v>
      </c>
      <c r="B189" s="2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Meals Tax</v>
      </c>
      <c r="C189" s="2" t="str">
        <f t="shared" si="2"/>
        <v>acfr:RevenueFromMealsTax</v>
      </c>
      <c r="D189" s="127" t="s">
        <v>2129</v>
      </c>
    </row>
    <row r="190" spans="1:4" ht="14">
      <c r="A190" s="127" t="s">
        <v>1581</v>
      </c>
      <c r="B190" s="2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Franchise Income Tax</v>
      </c>
      <c r="C190" s="2" t="str">
        <f t="shared" si="2"/>
        <v>acfr:RevenueFromFranchiseIncomeTax</v>
      </c>
      <c r="D190" s="127" t="s">
        <v>2130</v>
      </c>
    </row>
    <row r="191" spans="1:4" ht="14">
      <c r="A191" s="127" t="s">
        <v>1582</v>
      </c>
      <c r="B191" s="2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Other Tax For General Purpose</v>
      </c>
      <c r="C191" s="2" t="str">
        <f t="shared" si="2"/>
        <v>acfr:RevenueFromOtherTaxForGeneralPurpose</v>
      </c>
      <c r="D191" s="127" t="s">
        <v>2131</v>
      </c>
    </row>
    <row r="192" spans="1:4" ht="14">
      <c r="A192" s="127" t="s">
        <v>1583</v>
      </c>
      <c r="B192" s="2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Taxes</v>
      </c>
      <c r="C192" s="2" t="str">
        <f t="shared" si="2"/>
        <v>acfr:RevenueFromTaxes</v>
      </c>
      <c r="D192" s="127" t="s">
        <v>2132</v>
      </c>
    </row>
    <row r="193" spans="1:4" ht="14">
      <c r="A193" s="127" t="s">
        <v>1883</v>
      </c>
      <c r="B193" s="2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Allowance For Taxes Abstract</v>
      </c>
      <c r="C193" s="2" t="str">
        <f t="shared" si="2"/>
        <v>acfr:RevenueFromAllowanceForTaxesAbstract</v>
      </c>
      <c r="D193" s="127" t="s">
        <v>2133</v>
      </c>
    </row>
    <row r="194" spans="1:4" ht="14">
      <c r="A194" s="127" t="s">
        <v>1585</v>
      </c>
      <c r="B194" s="2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Allowance For Chargebacks</v>
      </c>
      <c r="C194" s="2" t="str">
        <f t="shared" si="2"/>
        <v>acfr:AllowanceForChargebacks</v>
      </c>
      <c r="D194" s="127" t="s">
        <v>1584</v>
      </c>
    </row>
    <row r="195" spans="1:4" ht="14">
      <c r="A195" s="127" t="s">
        <v>1587</v>
      </c>
      <c r="B195" s="2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Allowance For Refunds</v>
      </c>
      <c r="C195" s="2" t="str">
        <f t="shared" ref="C195:C258" si="3">"acfr:"&amp;A195</f>
        <v>acfr:AllowanceForRefunds</v>
      </c>
      <c r="D195" s="127" t="s">
        <v>1586</v>
      </c>
    </row>
    <row r="196" spans="1:4" ht="14">
      <c r="A196" s="127" t="s">
        <v>1588</v>
      </c>
      <c r="B196" s="2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Collection Fees</v>
      </c>
      <c r="C196" s="2" t="str">
        <f t="shared" si="3"/>
        <v>acfr:RevenueFromCollectionFees</v>
      </c>
      <c r="D196" s="127" t="s">
        <v>2134</v>
      </c>
    </row>
    <row r="197" spans="1:4" ht="14">
      <c r="A197" s="127" t="s">
        <v>1589</v>
      </c>
      <c r="B197" s="2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Interest And Penalties On Taxes</v>
      </c>
      <c r="C197" s="2" t="str">
        <f t="shared" si="3"/>
        <v>acfr:RevenueFromInterestAndPenaltiesOnTaxes</v>
      </c>
      <c r="D197" s="127" t="s">
        <v>2111</v>
      </c>
    </row>
    <row r="198" spans="1:4" ht="14">
      <c r="A198" s="127" t="s">
        <v>1590</v>
      </c>
      <c r="B198" s="2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Community Wide Special Assessments</v>
      </c>
      <c r="C198" s="2" t="str">
        <f t="shared" si="3"/>
        <v>acfr:RevenueFromCommunityWideSpecialAssessments</v>
      </c>
      <c r="D198" s="127" t="s">
        <v>2135</v>
      </c>
    </row>
    <row r="199" spans="1:4" ht="14">
      <c r="A199" s="127" t="s">
        <v>1592</v>
      </c>
      <c r="B199" s="2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Redemptions And Reconveyance</v>
      </c>
      <c r="C199" s="2" t="str">
        <f t="shared" si="3"/>
        <v>acfr:RedemptionsAndReconveyance</v>
      </c>
      <c r="D199" s="127" t="s">
        <v>1591</v>
      </c>
    </row>
    <row r="200" spans="1:4" ht="14">
      <c r="A200" s="127" t="s">
        <v>1593</v>
      </c>
      <c r="B200" s="2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County Expense Of Sale</v>
      </c>
      <c r="C200" s="2" t="str">
        <f t="shared" si="3"/>
        <v>acfr:RevenueFromCountyExpenseOfSale</v>
      </c>
      <c r="D200" s="127" t="s">
        <v>2136</v>
      </c>
    </row>
    <row r="201" spans="1:4" ht="14">
      <c r="A201" s="127" t="s">
        <v>1594</v>
      </c>
      <c r="B201" s="2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Commercial Forest Reserve</v>
      </c>
      <c r="C201" s="2" t="str">
        <f t="shared" si="3"/>
        <v>acfr:RevenueFromCommercialForestReserve</v>
      </c>
      <c r="D201" s="127" t="s">
        <v>2137</v>
      </c>
    </row>
    <row r="202" spans="1:4" ht="14">
      <c r="A202" s="127" t="s">
        <v>1595</v>
      </c>
      <c r="B202" s="2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Sub Marginal Land Act</v>
      </c>
      <c r="C202" s="2" t="str">
        <f t="shared" si="3"/>
        <v>acfr:RevenueFromSubMarginalLandAct</v>
      </c>
      <c r="D202" s="127" t="s">
        <v>2138</v>
      </c>
    </row>
    <row r="203" spans="1:4" ht="14">
      <c r="A203" s="127" t="s">
        <v>1596</v>
      </c>
      <c r="B203" s="2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 Reverted Property</v>
      </c>
      <c r="C203" s="2" t="str">
        <f t="shared" si="3"/>
        <v>acfr:RevenueFromTaxRevertedProperty</v>
      </c>
      <c r="D203" s="127" t="s">
        <v>2139</v>
      </c>
    </row>
    <row r="204" spans="1:4" ht="14">
      <c r="A204" s="127" t="s">
        <v>1598</v>
      </c>
      <c r="B204" s="2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Payment In Lieu Of Taxes</v>
      </c>
      <c r="C204" s="2" t="str">
        <f t="shared" si="3"/>
        <v>acfr:PaymentInLieuOfTaxes</v>
      </c>
      <c r="D204" s="127" t="s">
        <v>1597</v>
      </c>
    </row>
    <row r="205" spans="1:4" ht="14">
      <c r="A205" s="127" t="s">
        <v>1599</v>
      </c>
      <c r="B205" s="2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Revenue From Property Tax Administration Fee</v>
      </c>
      <c r="C205" s="2" t="str">
        <f t="shared" si="3"/>
        <v>acfr:RevenueFromPropertyTaxAdministrationFee</v>
      </c>
      <c r="D205" s="127" t="s">
        <v>2140</v>
      </c>
    </row>
    <row r="206" spans="1:4" ht="14">
      <c r="A206" s="127" t="s">
        <v>1601</v>
      </c>
      <c r="B206" s="2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Taxes And Tax Related Revenues</v>
      </c>
      <c r="C206" s="2" t="str">
        <f t="shared" si="3"/>
        <v>acfr:TaxesAndTaxRelatedRevenues</v>
      </c>
      <c r="D206" s="127" t="s">
        <v>1600</v>
      </c>
    </row>
    <row r="207" spans="1:4" ht="14">
      <c r="A207" s="127" t="s">
        <v>1884</v>
      </c>
      <c r="B207" s="2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Special Assessments Abstract</v>
      </c>
      <c r="C207" s="2" t="str">
        <f t="shared" si="3"/>
        <v>acfr:SpecialAssessmentsAbstract</v>
      </c>
      <c r="D207" s="127" t="s">
        <v>2141</v>
      </c>
    </row>
    <row r="208" spans="1:4" ht="14">
      <c r="A208" s="127" t="s">
        <v>1602</v>
      </c>
      <c r="B208" s="2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Revenues From Interest And Penalties On Special Assessments</v>
      </c>
      <c r="C208" s="2" t="str">
        <f t="shared" si="3"/>
        <v>acfr:RevenuesFromInterestAndPenaltiesOnSpecialAssessments</v>
      </c>
      <c r="D208" s="127" t="s">
        <v>2142</v>
      </c>
    </row>
    <row r="209" spans="1:4" ht="14">
      <c r="A209" s="127" t="s">
        <v>1603</v>
      </c>
      <c r="B209" s="2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Special Assessments</v>
      </c>
      <c r="C209" s="2" t="str">
        <f t="shared" si="3"/>
        <v>acfr:RevenueFromSpecialAssessments</v>
      </c>
      <c r="D209" s="127" t="s">
        <v>2143</v>
      </c>
    </row>
    <row r="210" spans="1:4" ht="14">
      <c r="A210" s="127" t="s">
        <v>1885</v>
      </c>
      <c r="B210" s="2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Intergovernmental Revenue Abstract</v>
      </c>
      <c r="C210" s="2" t="str">
        <f t="shared" si="3"/>
        <v>acfr:IntergovernmentalRevenueAbstract</v>
      </c>
      <c r="D210" s="127" t="s">
        <v>2144</v>
      </c>
    </row>
    <row r="211" spans="1:4" ht="14">
      <c r="A211" s="127" t="s">
        <v>1886</v>
      </c>
      <c r="B211" s="2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Intergovernmental Revenue From Federal Government Abstract</v>
      </c>
      <c r="C211" s="2" t="str">
        <f t="shared" si="3"/>
        <v>acfr:IntergovernmentalRevenueFromFederalGovernmentAbstract</v>
      </c>
      <c r="D211" s="127" t="s">
        <v>2145</v>
      </c>
    </row>
    <row r="212" spans="1:4" ht="14">
      <c r="A212" s="127" t="s">
        <v>1887</v>
      </c>
      <c r="B212" s="2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Federal Grants General Government</v>
      </c>
      <c r="C212" s="2" t="str">
        <f t="shared" si="3"/>
        <v>acfr:FederalGrantsGeneralGovernment</v>
      </c>
      <c r="D212" s="127" t="s">
        <v>2146</v>
      </c>
    </row>
    <row r="213" spans="1:4" ht="14">
      <c r="A213" s="127" t="s">
        <v>1888</v>
      </c>
      <c r="B213" s="2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Federal Grants Public Safety</v>
      </c>
      <c r="C213" s="2" t="str">
        <f t="shared" si="3"/>
        <v>acfr:FederalGrantsPublicSafety</v>
      </c>
      <c r="D213" s="127" t="s">
        <v>2147</v>
      </c>
    </row>
    <row r="214" spans="1:4" ht="14">
      <c r="A214" s="127" t="s">
        <v>1889</v>
      </c>
      <c r="B214" s="2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Federal Grants Sanitation</v>
      </c>
      <c r="C214" s="2" t="str">
        <f t="shared" si="3"/>
        <v>acfr:FederalGrantsSanitation</v>
      </c>
      <c r="D214" s="127" t="s">
        <v>2148</v>
      </c>
    </row>
    <row r="215" spans="1:4" ht="14">
      <c r="A215" s="127" t="s">
        <v>1890</v>
      </c>
      <c r="B215" s="2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Federal Grants Health And Hospital</v>
      </c>
      <c r="C215" s="2" t="str">
        <f t="shared" si="3"/>
        <v>acfr:FederalGrantsHealthAndHospital</v>
      </c>
      <c r="D215" s="127" t="s">
        <v>2149</v>
      </c>
    </row>
    <row r="216" spans="1:4" ht="14">
      <c r="A216" s="127" t="s">
        <v>1891</v>
      </c>
      <c r="B216" s="2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Federal Grants Welfare</v>
      </c>
      <c r="C216" s="2" t="str">
        <f t="shared" si="3"/>
        <v>acfr:FederalGrantsWelfare</v>
      </c>
      <c r="D216" s="127" t="s">
        <v>2150</v>
      </c>
    </row>
    <row r="217" spans="1:4" ht="14">
      <c r="A217" s="127" t="s">
        <v>1892</v>
      </c>
      <c r="B217" s="2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Federal Grants Culture And Recreation</v>
      </c>
      <c r="C217" s="2" t="str">
        <f t="shared" si="3"/>
        <v>acfr:FederalGrantsCultureAndRecreation</v>
      </c>
      <c r="D217" s="127" t="s">
        <v>2151</v>
      </c>
    </row>
    <row r="218" spans="1:4" ht="14">
      <c r="A218" s="127" t="s">
        <v>1893</v>
      </c>
      <c r="B218" s="2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Federal Grants Community Development Block Grants</v>
      </c>
      <c r="C218" s="2" t="str">
        <f t="shared" si="3"/>
        <v>acfr:FederalGrantsCommunityDevelopmentBlockGrants</v>
      </c>
      <c r="D218" s="127" t="s">
        <v>2152</v>
      </c>
    </row>
    <row r="219" spans="1:4" ht="14">
      <c r="A219" s="127" t="s">
        <v>1894</v>
      </c>
      <c r="B219" s="2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Federal Capital Grants</v>
      </c>
      <c r="C219" s="2" t="str">
        <f t="shared" si="3"/>
        <v>acfr:FederalCapitalGrants</v>
      </c>
      <c r="D219" s="127" t="s">
        <v>2153</v>
      </c>
    </row>
    <row r="220" spans="1:4" ht="14">
      <c r="A220" s="127" t="s">
        <v>1628</v>
      </c>
      <c r="B220" s="2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Grants Contributions And Donations From Federal Governmental Entities</v>
      </c>
      <c r="C220" s="2" t="str">
        <f t="shared" si="3"/>
        <v>acfr:GrantsContributionsAndDonationsFromFederalGovernmentalEntities</v>
      </c>
      <c r="D220" s="127" t="s">
        <v>1627</v>
      </c>
    </row>
    <row r="221" spans="1:4" ht="14">
      <c r="A221" s="127" t="s">
        <v>1895</v>
      </c>
      <c r="B221" s="2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State Government Abstract</v>
      </c>
      <c r="C221" s="2" t="str">
        <f t="shared" si="3"/>
        <v>acfr:IntergovernmentalRevenueFromStateGovernmentAbstract</v>
      </c>
      <c r="D221" s="127" t="s">
        <v>2154</v>
      </c>
    </row>
    <row r="222" spans="1:4" ht="14">
      <c r="A222" s="127" t="s">
        <v>1896</v>
      </c>
      <c r="B222" s="2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State Grants Public Safety</v>
      </c>
      <c r="C222" s="2" t="str">
        <f t="shared" si="3"/>
        <v>acfr:StateGrantsPublicSafety</v>
      </c>
      <c r="D222" s="127" t="s">
        <v>2155</v>
      </c>
    </row>
    <row r="223" spans="1:4" ht="14">
      <c r="A223" s="127" t="s">
        <v>1897</v>
      </c>
      <c r="B223" s="2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State Grants Drunk Driving Case Flow Assistance</v>
      </c>
      <c r="C223" s="2" t="str">
        <f t="shared" si="3"/>
        <v>acfr:StateGrantsDrunkDrivingCaseFlowAssistance</v>
      </c>
      <c r="D223" s="127" t="s">
        <v>2156</v>
      </c>
    </row>
    <row r="224" spans="1:4" ht="14">
      <c r="A224" s="127" t="s">
        <v>1898</v>
      </c>
      <c r="B224" s="2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State Grants Drug Case Information Management Account</v>
      </c>
      <c r="C224" s="2" t="str">
        <f t="shared" si="3"/>
        <v>acfr:StateGrantsDrugCaseInformationManagementAccount</v>
      </c>
      <c r="D224" s="127" t="s">
        <v>2157</v>
      </c>
    </row>
    <row r="225" spans="1:4" ht="14">
      <c r="A225" s="127" t="s">
        <v>1899</v>
      </c>
      <c r="B225" s="2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State Grants Highways And Streets</v>
      </c>
      <c r="C225" s="2" t="str">
        <f t="shared" si="3"/>
        <v>acfr:StateGrantsHighwaysAndStreets</v>
      </c>
      <c r="D225" s="127" t="s">
        <v>2158</v>
      </c>
    </row>
    <row r="226" spans="1:4" ht="14">
      <c r="A226" s="127" t="s">
        <v>1900</v>
      </c>
      <c r="B226" s="2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State Grants Court Equity</v>
      </c>
      <c r="C226" s="2" t="str">
        <f t="shared" si="3"/>
        <v>acfr:StateGrantsCourtEquity</v>
      </c>
      <c r="D226" s="127" t="s">
        <v>2159</v>
      </c>
    </row>
    <row r="227" spans="1:4" ht="14">
      <c r="A227" s="127" t="s">
        <v>1901</v>
      </c>
      <c r="B227" s="2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State Grants Sanitation</v>
      </c>
      <c r="C227" s="2" t="str">
        <f t="shared" si="3"/>
        <v>acfr:StateGrantsSanitation</v>
      </c>
      <c r="D227" s="127" t="s">
        <v>2160</v>
      </c>
    </row>
    <row r="228" spans="1:4" ht="14">
      <c r="A228" s="127" t="s">
        <v>1902</v>
      </c>
      <c r="B228" s="2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State Grants Health</v>
      </c>
      <c r="C228" s="2" t="str">
        <f t="shared" si="3"/>
        <v>acfr:StateGrantsHealth</v>
      </c>
      <c r="D228" s="127" t="s">
        <v>2161</v>
      </c>
    </row>
    <row r="229" spans="1:4" ht="14">
      <c r="A229" s="127" t="s">
        <v>1903</v>
      </c>
      <c r="B229" s="2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State Grants Welfare</v>
      </c>
      <c r="C229" s="2" t="str">
        <f t="shared" si="3"/>
        <v>acfr:StateGrantsWelfare</v>
      </c>
      <c r="D229" s="127" t="s">
        <v>2162</v>
      </c>
    </row>
    <row r="230" spans="1:4" ht="14">
      <c r="A230" s="127" t="s">
        <v>1904</v>
      </c>
      <c r="B230" s="2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State Grants Culture And Recreation</v>
      </c>
      <c r="C230" s="2" t="str">
        <f t="shared" si="3"/>
        <v>acfr:StateGrantsCultureAndRecreation</v>
      </c>
      <c r="D230" s="127" t="s">
        <v>2163</v>
      </c>
    </row>
    <row r="231" spans="1:4" ht="14">
      <c r="A231" s="127" t="s">
        <v>1905</v>
      </c>
      <c r="B231" s="2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State Grants Crime Victims Rights</v>
      </c>
      <c r="C231" s="2" t="str">
        <f t="shared" si="3"/>
        <v>acfr:StateGrantsCrimeVictimsRights</v>
      </c>
      <c r="D231" s="127" t="s">
        <v>2164</v>
      </c>
    </row>
    <row r="232" spans="1:4" ht="14">
      <c r="A232" s="127" t="s">
        <v>1906</v>
      </c>
      <c r="B232" s="2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Indigent Defense Grant</v>
      </c>
      <c r="C232" s="2" t="str">
        <f t="shared" si="3"/>
        <v>acfr:StateGrantsIndigentDefenseGrant</v>
      </c>
      <c r="D232" s="127" t="s">
        <v>2165</v>
      </c>
    </row>
    <row r="233" spans="1:4" ht="14">
      <c r="A233" s="127" t="s">
        <v>1907</v>
      </c>
      <c r="B233" s="2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State Revenue Sharing</v>
      </c>
      <c r="C233" s="2" t="str">
        <f t="shared" si="3"/>
        <v>acfr:StateGrantsStateRevenueSharing</v>
      </c>
      <c r="D233" s="127" t="s">
        <v>2166</v>
      </c>
    </row>
    <row r="234" spans="1:4" ht="14">
      <c r="A234" s="127" t="s">
        <v>1908</v>
      </c>
      <c r="B234" s="2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Local Community Stabilization Share</v>
      </c>
      <c r="C234" s="2" t="str">
        <f t="shared" si="3"/>
        <v>acfr:StateGrantsLocalCommunityStabilizationShare</v>
      </c>
      <c r="D234" s="127" t="s">
        <v>2167</v>
      </c>
    </row>
    <row r="235" spans="1:4" ht="14">
      <c r="A235" s="127" t="s">
        <v>1909</v>
      </c>
      <c r="B235" s="2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Survey And Remonumentation</v>
      </c>
      <c r="C235" s="2" t="str">
        <f t="shared" si="3"/>
        <v>acfr:StateGrantsSurveyAndRemonumentation</v>
      </c>
      <c r="D235" s="127" t="s">
        <v>2168</v>
      </c>
    </row>
    <row r="236" spans="1:4" ht="14">
      <c r="A236" s="127" t="s">
        <v>1910</v>
      </c>
      <c r="B236" s="2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Special Election Reimbursement</v>
      </c>
      <c r="C236" s="2" t="str">
        <f t="shared" si="3"/>
        <v>acfr:StateGrantsSpecialElectionReimbursement</v>
      </c>
      <c r="D236" s="127" t="s">
        <v>2169</v>
      </c>
    </row>
    <row r="237" spans="1:4" ht="14">
      <c r="A237" s="127" t="s">
        <v>1911</v>
      </c>
      <c r="B237" s="2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Capital Grants</v>
      </c>
      <c r="C237" s="2" t="str">
        <f t="shared" si="3"/>
        <v>acfr:StateCapitalGrants</v>
      </c>
      <c r="D237" s="127" t="s">
        <v>2170</v>
      </c>
    </row>
    <row r="238" spans="1:4" ht="14">
      <c r="A238" s="127" t="s">
        <v>1630</v>
      </c>
      <c r="B238" s="2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Grants Contributions And Donations From State Governmental Entities</v>
      </c>
      <c r="C238" s="2" t="str">
        <f t="shared" si="3"/>
        <v>acfr:GrantsContributionsAndDonationsFromStateGovernmentalEntities</v>
      </c>
      <c r="D238" s="127" t="s">
        <v>1629</v>
      </c>
    </row>
    <row r="239" spans="1:4" ht="14">
      <c r="A239" s="127" t="s">
        <v>1912</v>
      </c>
      <c r="B239" s="2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Contributions From Local Units Abstract</v>
      </c>
      <c r="C239" s="2" t="str">
        <f t="shared" si="3"/>
        <v>acfr:ContributionsFromLocalUnitsAbstract</v>
      </c>
      <c r="D239" s="127" t="s">
        <v>2171</v>
      </c>
    </row>
    <row r="240" spans="1:4" ht="14">
      <c r="A240" s="127" t="s">
        <v>1632</v>
      </c>
      <c r="B240" s="2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Grants Contributions And Donations From Local Units</v>
      </c>
      <c r="C240" s="2" t="str">
        <f t="shared" si="3"/>
        <v>acfr:GrantsContributionsAndDonationsFromLocalUnits</v>
      </c>
      <c r="D240" s="127" t="s">
        <v>1631</v>
      </c>
    </row>
    <row r="241" spans="1:4" ht="14">
      <c r="A241" s="127" t="s">
        <v>1913</v>
      </c>
      <c r="B241" s="2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Grants Contributions And Donations Abstract</v>
      </c>
      <c r="C241" s="2" t="str">
        <f t="shared" si="3"/>
        <v>acfr:GrantsContributionsAndDonationsAbstract</v>
      </c>
      <c r="D241" s="127" t="s">
        <v>2172</v>
      </c>
    </row>
    <row r="242" spans="1:4" ht="14">
      <c r="A242" s="127" t="s">
        <v>1634</v>
      </c>
      <c r="B242" s="2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Grants Contributions And Donations From Others</v>
      </c>
      <c r="C242" s="2" t="str">
        <f t="shared" si="3"/>
        <v>acfr:GrantsContributionsAndDonationsFromOthers</v>
      </c>
      <c r="D242" s="127" t="s">
        <v>1633</v>
      </c>
    </row>
    <row r="243" spans="1:4" ht="14">
      <c r="A243" s="127" t="s">
        <v>1640</v>
      </c>
      <c r="B243" s="2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Private Contributions And Donations</v>
      </c>
      <c r="C243" s="2" t="str">
        <f t="shared" si="3"/>
        <v>acfr:PrivateContributionsAndDonations</v>
      </c>
      <c r="D243" s="127" t="s">
        <v>1639</v>
      </c>
    </row>
    <row r="244" spans="1:4" ht="14">
      <c r="A244" s="127" t="s">
        <v>1914</v>
      </c>
      <c r="B244" s="2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Interest And Rents Revenues Abstract</v>
      </c>
      <c r="C244" s="2" t="str">
        <f t="shared" si="3"/>
        <v>acfr:InterestAndRentsRevenuesAbstract</v>
      </c>
      <c r="D244" s="127" t="s">
        <v>2173</v>
      </c>
    </row>
    <row r="245" spans="1:4" ht="14">
      <c r="A245" s="127" t="s">
        <v>1915</v>
      </c>
      <c r="B245" s="2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Revenue From Interest And Dividends Abstract</v>
      </c>
      <c r="C245" s="2" t="str">
        <f t="shared" si="3"/>
        <v>acfr:RevenueFromInterestAndDividendsAbstract</v>
      </c>
      <c r="D245" s="127" t="s">
        <v>2174</v>
      </c>
    </row>
    <row r="246" spans="1:4" ht="14">
      <c r="A246" s="127" t="s">
        <v>1604</v>
      </c>
      <c r="B246" s="2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Revenue From Dividends</v>
      </c>
      <c r="C246" s="2" t="str">
        <f t="shared" si="3"/>
        <v>acfr:RevenueFromDividends</v>
      </c>
      <c r="D246" s="127" t="s">
        <v>2175</v>
      </c>
    </row>
    <row r="247" spans="1:4" ht="14">
      <c r="A247" s="127" t="s">
        <v>1605</v>
      </c>
      <c r="B247" s="2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Revenue From Interest</v>
      </c>
      <c r="C247" s="2" t="str">
        <f t="shared" si="3"/>
        <v>acfr:RevenueFromInterest</v>
      </c>
      <c r="D247" s="127" t="s">
        <v>2176</v>
      </c>
    </row>
    <row r="248" spans="1:4" ht="14">
      <c r="A248" s="127" t="s">
        <v>1606</v>
      </c>
      <c r="B248" s="2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Revenue From Interest And Dividends</v>
      </c>
      <c r="C248" s="2" t="str">
        <f t="shared" si="3"/>
        <v>acfr:RevenueFromInterestAndDividends</v>
      </c>
      <c r="D248" s="127" t="s">
        <v>2177</v>
      </c>
    </row>
    <row r="249" spans="1:4" ht="14">
      <c r="A249" s="127" t="s">
        <v>1916</v>
      </c>
      <c r="B249" s="2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Revenues From Rents And Royalties Abstract</v>
      </c>
      <c r="C249" s="2" t="str">
        <f t="shared" si="3"/>
        <v>acfr:RevenuesFromRentsAndRoyaltiesAbstract</v>
      </c>
      <c r="D249" s="127" t="s">
        <v>2178</v>
      </c>
    </row>
    <row r="250" spans="1:4" ht="14">
      <c r="A250" s="127" t="s">
        <v>1616</v>
      </c>
      <c r="B250" s="2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Revenue From Rent</v>
      </c>
      <c r="C250" s="2" t="str">
        <f t="shared" si="3"/>
        <v>acfr:RevenueFromRent</v>
      </c>
      <c r="D250" s="127" t="s">
        <v>2179</v>
      </c>
    </row>
    <row r="251" spans="1:4" ht="14">
      <c r="A251" s="127" t="s">
        <v>1617</v>
      </c>
      <c r="B251" s="2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Revenue From Royalties</v>
      </c>
      <c r="C251" s="2" t="str">
        <f t="shared" si="3"/>
        <v>acfr:RevenueFromRoyalties</v>
      </c>
      <c r="D251" s="127" t="s">
        <v>2180</v>
      </c>
    </row>
    <row r="252" spans="1:4" ht="14">
      <c r="A252" s="127" t="s">
        <v>1618</v>
      </c>
      <c r="B252" s="2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Rents And Royalties</v>
      </c>
      <c r="C252" s="2" t="str">
        <f t="shared" si="3"/>
        <v>acfr:RevenueFromRentsAndRoyalties</v>
      </c>
      <c r="D252" s="127" t="s">
        <v>2181</v>
      </c>
    </row>
    <row r="253" spans="1:4" ht="14">
      <c r="A253" s="127" t="s">
        <v>1917</v>
      </c>
      <c r="B253" s="2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Investment Income Abstract</v>
      </c>
      <c r="C253" s="2" t="str">
        <f t="shared" si="3"/>
        <v>acfr:InvestmentIncomeAbstract</v>
      </c>
      <c r="D253" s="127" t="s">
        <v>2182</v>
      </c>
    </row>
    <row r="254" spans="1:4" ht="14">
      <c r="A254" s="127" t="s">
        <v>1608</v>
      </c>
      <c r="B254" s="2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Investment Gains Losses</v>
      </c>
      <c r="C254" s="2" t="str">
        <f t="shared" si="3"/>
        <v>acfr:InvestmentGainsLosses</v>
      </c>
      <c r="D254" s="127" t="s">
        <v>1607</v>
      </c>
    </row>
    <row r="255" spans="1:4" ht="14">
      <c r="A255" s="127" t="s">
        <v>1606</v>
      </c>
      <c r="B255" s="2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 From Interest And Dividends</v>
      </c>
      <c r="C255" s="2" t="str">
        <f t="shared" si="3"/>
        <v>acfr:RevenueFromInterestAndDividends</v>
      </c>
      <c r="D255" s="127" t="s">
        <v>2177</v>
      </c>
    </row>
    <row r="256" spans="1:4" ht="14">
      <c r="A256" s="127" t="s">
        <v>1610</v>
      </c>
      <c r="B256" s="2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Investment Income</v>
      </c>
      <c r="C256" s="2" t="str">
        <f t="shared" si="3"/>
        <v>acfr:InvestmentIncome</v>
      </c>
      <c r="D256" s="127" t="s">
        <v>1609</v>
      </c>
    </row>
    <row r="257" spans="1:4" ht="14">
      <c r="A257" s="127" t="s">
        <v>1611</v>
      </c>
      <c r="B257" s="2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Interest And Rent</v>
      </c>
      <c r="C257" s="2" t="str">
        <f t="shared" si="3"/>
        <v>acfr:RevenueFromInterestAndRent</v>
      </c>
      <c r="D257" s="127" t="s">
        <v>2183</v>
      </c>
    </row>
    <row r="258" spans="1:4" ht="14">
      <c r="A258" s="127" t="s">
        <v>1613</v>
      </c>
      <c r="B258" s="2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Lease Investment Income</v>
      </c>
      <c r="C258" s="2" t="str">
        <f t="shared" si="3"/>
        <v>acfr:LeaseInvestmentIncome</v>
      </c>
      <c r="D258" s="127" t="s">
        <v>1612</v>
      </c>
    </row>
    <row r="259" spans="1:4" ht="14">
      <c r="A259" s="127" t="s">
        <v>1615</v>
      </c>
      <c r="B259" s="2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Income And Rentals</v>
      </c>
      <c r="C259" s="2" t="str">
        <f t="shared" ref="C259:C305" si="4">"acfr:"&amp;A259</f>
        <v>acfr:InvestmentIncomeAndRentals</v>
      </c>
      <c r="D259" s="127" t="s">
        <v>1614</v>
      </c>
    </row>
    <row r="260" spans="1:4" ht="14">
      <c r="A260" s="127" t="s">
        <v>1918</v>
      </c>
      <c r="B260" s="2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Subsidies</v>
      </c>
      <c r="C260" s="2" t="str">
        <f t="shared" si="4"/>
        <v>acfr:RevenueFromSubsidies</v>
      </c>
      <c r="D260" s="127" t="s">
        <v>2184</v>
      </c>
    </row>
    <row r="261" spans="1:4" ht="14">
      <c r="A261" s="127" t="s">
        <v>1636</v>
      </c>
      <c r="B261" s="2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Public And Private Contributions</v>
      </c>
      <c r="C261" s="2" t="str">
        <f t="shared" si="4"/>
        <v>acfr:PublicAndPrivateContributions</v>
      </c>
      <c r="D261" s="127" t="s">
        <v>1635</v>
      </c>
    </row>
    <row r="262" spans="1:4" ht="14">
      <c r="A262" s="127" t="s">
        <v>1919</v>
      </c>
      <c r="B262" s="2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Revenues From Connection Fees Nonoperating</v>
      </c>
      <c r="C262" s="2" t="str">
        <f t="shared" si="4"/>
        <v>acfr:RevenuesFromConnectionFeesNonoperating</v>
      </c>
      <c r="D262" s="127" t="s">
        <v>2185</v>
      </c>
    </row>
    <row r="263" spans="1:4" ht="14">
      <c r="A263" s="127" t="s">
        <v>1920</v>
      </c>
      <c r="B263" s="2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State Retirement Plan Contributions</v>
      </c>
      <c r="C263" s="2" t="str">
        <f t="shared" si="4"/>
        <v>acfr:StateRetirementPlanContributions</v>
      </c>
      <c r="D263" s="127" t="s">
        <v>2186</v>
      </c>
    </row>
    <row r="264" spans="1:4" ht="14">
      <c r="A264" s="127" t="s">
        <v>1921</v>
      </c>
      <c r="B264" s="2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State O P E B Contribution</v>
      </c>
      <c r="C264" s="2" t="str">
        <f t="shared" si="4"/>
        <v>acfr:StateOPEBContribution</v>
      </c>
      <c r="D264" s="127" t="s">
        <v>2187</v>
      </c>
    </row>
    <row r="265" spans="1:4" ht="14">
      <c r="A265" s="127" t="s">
        <v>1644</v>
      </c>
      <c r="B265" s="2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Gain Loss On Sale Of Capital Assets</v>
      </c>
      <c r="C265" s="2" t="str">
        <f t="shared" si="4"/>
        <v>acfr:GainLossOnSaleOfCapitalAssets</v>
      </c>
      <c r="D265" s="127" t="s">
        <v>1643</v>
      </c>
    </row>
    <row r="266" spans="1:4" ht="14">
      <c r="A266" s="127" t="s">
        <v>1642</v>
      </c>
      <c r="B266" s="2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Cash Over Or Short</v>
      </c>
      <c r="C266" s="2" t="str">
        <f t="shared" si="4"/>
        <v>acfr:CashOverOrShort</v>
      </c>
      <c r="D266" s="127" t="s">
        <v>1641</v>
      </c>
    </row>
    <row r="267" spans="1:4" ht="14">
      <c r="A267" s="127" t="s">
        <v>1922</v>
      </c>
      <c r="B267" s="2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Gifts</v>
      </c>
      <c r="C267" s="2" t="str">
        <f t="shared" si="4"/>
        <v>acfr:Gifts</v>
      </c>
      <c r="D267" s="127" t="s">
        <v>1922</v>
      </c>
    </row>
    <row r="268" spans="1:4" ht="14">
      <c r="A268" s="127" t="s">
        <v>1923</v>
      </c>
      <c r="B268" s="2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Appropriations</v>
      </c>
      <c r="C268" s="2" t="str">
        <f t="shared" si="4"/>
        <v>acfr:StateAppropriations</v>
      </c>
      <c r="D268" s="127" t="s">
        <v>2188</v>
      </c>
    </row>
    <row r="269" spans="1:4" ht="14">
      <c r="A269" s="127" t="s">
        <v>1924</v>
      </c>
      <c r="B269" s="2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Miscellaneous Other Revenue</v>
      </c>
      <c r="C269" s="2" t="str">
        <f t="shared" si="4"/>
        <v>acfr:MiscellaneousOtherRevenue</v>
      </c>
      <c r="D269" s="127" t="s">
        <v>2189</v>
      </c>
    </row>
    <row r="270" spans="1:4" ht="14">
      <c r="A270" s="127" t="s">
        <v>1925</v>
      </c>
      <c r="B270" s="2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Other Nonoperating Revenues Expenses</v>
      </c>
      <c r="C270" s="2" t="str">
        <f t="shared" si="4"/>
        <v>acfr:OtherNonoperatingRevenuesExpenses</v>
      </c>
      <c r="D270" s="127" t="s">
        <v>2190</v>
      </c>
    </row>
    <row r="271" spans="1:4" ht="14">
      <c r="A271" s="127" t="s">
        <v>1926</v>
      </c>
      <c r="B271" s="2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Nonoperating Revenues</v>
      </c>
      <c r="C271" s="2" t="str">
        <f t="shared" si="4"/>
        <v>acfr:NonoperatingRevenues</v>
      </c>
      <c r="D271" s="127" t="s">
        <v>2191</v>
      </c>
    </row>
    <row r="272" spans="1:4" ht="14">
      <c r="A272" s="127" t="s">
        <v>1927</v>
      </c>
      <c r="B272" s="2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Nonoperating Expenses Abstract</v>
      </c>
      <c r="C272" s="2" t="str">
        <f t="shared" si="4"/>
        <v>acfr:NonoperatingExpensesAbstract</v>
      </c>
      <c r="D272" s="127" t="s">
        <v>2192</v>
      </c>
    </row>
    <row r="273" spans="1:4" ht="14">
      <c r="A273" s="127" t="s">
        <v>1928</v>
      </c>
      <c r="B273" s="2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Grant Related Expenses</v>
      </c>
      <c r="C273" s="2" t="str">
        <f t="shared" si="4"/>
        <v>acfr:GrantRelatedExpenses</v>
      </c>
      <c r="D273" s="127" t="s">
        <v>2193</v>
      </c>
    </row>
    <row r="274" spans="1:4" ht="14">
      <c r="A274" s="127" t="s">
        <v>1929</v>
      </c>
      <c r="B274" s="2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Project Costs</v>
      </c>
      <c r="C274" s="2" t="str">
        <f t="shared" si="4"/>
        <v>acfr:ProjectCosts</v>
      </c>
      <c r="D274" s="127" t="s">
        <v>2194</v>
      </c>
    </row>
    <row r="275" spans="1:4" ht="14">
      <c r="A275" s="127" t="s">
        <v>1930</v>
      </c>
      <c r="B275" s="2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Contributions To Other Governments</v>
      </c>
      <c r="C275" s="2" t="str">
        <f t="shared" si="4"/>
        <v>acfr:ContributionsToOtherGovernments</v>
      </c>
      <c r="D275" s="127" t="s">
        <v>2195</v>
      </c>
    </row>
    <row r="276" spans="1:4" ht="14">
      <c r="A276" s="127" t="s">
        <v>1931</v>
      </c>
      <c r="B276" s="2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Expenses For Other Welfare Services</v>
      </c>
      <c r="C276" s="2" t="str">
        <f t="shared" si="4"/>
        <v>acfr:ExpensesForOtherWelfareServices</v>
      </c>
      <c r="D276" s="127" t="s">
        <v>2196</v>
      </c>
    </row>
    <row r="277" spans="1:4" ht="14">
      <c r="A277" s="127" t="s">
        <v>1932</v>
      </c>
      <c r="B277" s="2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Issuance Cost And Amortization Of Bond Discount</v>
      </c>
      <c r="C277" s="2" t="str">
        <f t="shared" si="4"/>
        <v>acfr:IssuanceCostAndAmortizationOfBondDiscount</v>
      </c>
      <c r="D277" s="127" t="s">
        <v>2197</v>
      </c>
    </row>
    <row r="278" spans="1:4" ht="14">
      <c r="A278" s="127" t="s">
        <v>1326</v>
      </c>
      <c r="B278" s="2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Debt Service Interest And Fiscal Charges</v>
      </c>
      <c r="C278" s="2" t="str">
        <f t="shared" si="4"/>
        <v>acfr:DebtServiceInterestAndFiscalCharges</v>
      </c>
      <c r="D278" s="127" t="s">
        <v>1336</v>
      </c>
    </row>
    <row r="279" spans="1:4" ht="14">
      <c r="A279" s="127" t="s">
        <v>1933</v>
      </c>
      <c r="B279" s="2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Nonoperating Expenses</v>
      </c>
      <c r="C279" s="2" t="str">
        <f t="shared" si="4"/>
        <v>acfr:NonoperatingExpenses</v>
      </c>
      <c r="D279" s="127" t="s">
        <v>2198</v>
      </c>
    </row>
    <row r="280" spans="1:4" ht="14">
      <c r="A280" s="127" t="s">
        <v>1934</v>
      </c>
      <c r="B280" s="2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Nonoperating Revenues And Expenses</v>
      </c>
      <c r="C280" s="2" t="str">
        <f t="shared" si="4"/>
        <v>acfr:NonoperatingRevenuesAndExpenses</v>
      </c>
      <c r="D280" s="127" t="s">
        <v>2199</v>
      </c>
    </row>
    <row r="281" spans="1:4" ht="14">
      <c r="A281" s="127" t="s">
        <v>1935</v>
      </c>
      <c r="B281" s="2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Income Loss Before Capital Contributions</v>
      </c>
      <c r="C281" s="2" t="str">
        <f t="shared" si="4"/>
        <v>acfr:IncomeLossBeforeCapitalContributions</v>
      </c>
      <c r="D281" s="127" t="s">
        <v>2200</v>
      </c>
    </row>
    <row r="282" spans="1:4" ht="14">
      <c r="A282" s="127" t="s">
        <v>1936</v>
      </c>
      <c r="B282" s="2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Capital Contributions And Transfers Abstract</v>
      </c>
      <c r="C282" s="2" t="str">
        <f t="shared" si="4"/>
        <v>acfr:CapitalContributionsAndTransfersAbstract</v>
      </c>
      <c r="D282" s="127" t="s">
        <v>2201</v>
      </c>
    </row>
    <row r="283" spans="1:4" ht="14">
      <c r="A283" s="127" t="s">
        <v>1937</v>
      </c>
      <c r="B283" s="2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Contributions Abstract</v>
      </c>
      <c r="C283" s="2" t="str">
        <f t="shared" si="4"/>
        <v>acfr:ContributionsAbstract</v>
      </c>
      <c r="D283" s="127" t="s">
        <v>2202</v>
      </c>
    </row>
    <row r="284" spans="1:4" ht="14">
      <c r="A284" s="127" t="s">
        <v>1938</v>
      </c>
      <c r="B284" s="2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Contributions Capital</v>
      </c>
      <c r="C284" s="2" t="str">
        <f t="shared" si="4"/>
        <v>acfr:ContributionsCapital</v>
      </c>
      <c r="D284" s="127" t="s">
        <v>2203</v>
      </c>
    </row>
    <row r="285" spans="1:4" ht="14">
      <c r="A285" s="127" t="s">
        <v>1939</v>
      </c>
      <c r="B285" s="2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Contributionsfrom Citizens And Developers</v>
      </c>
      <c r="C285" s="2" t="str">
        <f t="shared" si="4"/>
        <v>acfr:ContributionsfromCitizensAndDevelopers</v>
      </c>
      <c r="D285" s="127" t="s">
        <v>2204</v>
      </c>
    </row>
    <row r="286" spans="1:4" ht="14">
      <c r="A286" s="127" t="s">
        <v>1940</v>
      </c>
      <c r="B286" s="2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Other</v>
      </c>
      <c r="C286" s="2" t="str">
        <f t="shared" si="4"/>
        <v>acfr:ContributionsOther</v>
      </c>
      <c r="D286" s="127" t="s">
        <v>2205</v>
      </c>
    </row>
    <row r="287" spans="1:4" ht="14">
      <c r="A287" s="127" t="s">
        <v>1941</v>
      </c>
      <c r="B287" s="2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</v>
      </c>
      <c r="C287" s="2" t="str">
        <f t="shared" si="4"/>
        <v>acfr:Contributions</v>
      </c>
      <c r="D287" s="127" t="s">
        <v>1941</v>
      </c>
    </row>
    <row r="288" spans="1:4" ht="14">
      <c r="A288" s="127" t="s">
        <v>1942</v>
      </c>
      <c r="B288" s="2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Transfers Abstract</v>
      </c>
      <c r="C288" s="2" t="str">
        <f t="shared" si="4"/>
        <v>acfr:TransfersAbstract</v>
      </c>
      <c r="D288" s="127" t="s">
        <v>2206</v>
      </c>
    </row>
    <row r="289" spans="1:4" ht="14">
      <c r="A289" s="127" t="s">
        <v>1654</v>
      </c>
      <c r="B289" s="2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Transfers In</v>
      </c>
      <c r="C289" s="2" t="str">
        <f t="shared" si="4"/>
        <v>acfr:TransfersIn</v>
      </c>
      <c r="D289" s="127" t="s">
        <v>1653</v>
      </c>
    </row>
    <row r="290" spans="1:4" ht="14">
      <c r="A290" s="127" t="s">
        <v>1656</v>
      </c>
      <c r="B290" s="2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Out</v>
      </c>
      <c r="C290" s="2" t="str">
        <f t="shared" si="4"/>
        <v>acfr:TransfersOut</v>
      </c>
      <c r="D290" s="127" t="s">
        <v>1655</v>
      </c>
    </row>
    <row r="291" spans="1:4" ht="14">
      <c r="A291" s="127" t="s">
        <v>1943</v>
      </c>
      <c r="B291" s="2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Transfersof Capital Assets From To Other Funds</v>
      </c>
      <c r="C291" s="2" t="str">
        <f t="shared" si="4"/>
        <v>acfr:TransfersofCapitalAssetsFromToOtherFunds</v>
      </c>
      <c r="D291" s="127" t="s">
        <v>2207</v>
      </c>
    </row>
    <row r="292" spans="1:4" ht="14">
      <c r="A292" s="127" t="s">
        <v>1944</v>
      </c>
      <c r="B292" s="2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Total Capital Contributions And Transfers</v>
      </c>
      <c r="C292" s="2" t="str">
        <f t="shared" si="4"/>
        <v>acfr:TotalCapitalContributionsAndTransfers</v>
      </c>
      <c r="D292" s="127" t="s">
        <v>2208</v>
      </c>
    </row>
    <row r="293" spans="1:4" ht="14">
      <c r="A293" s="127" t="s">
        <v>1945</v>
      </c>
      <c r="B293" s="2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Other Financing Sources Abstract</v>
      </c>
      <c r="C293" s="2" t="str">
        <f t="shared" si="4"/>
        <v>acfr:OtherFinancingSourcesAbstract</v>
      </c>
      <c r="D293" s="127" t="s">
        <v>2209</v>
      </c>
    </row>
    <row r="294" spans="1:4" ht="14">
      <c r="A294" s="127" t="s">
        <v>1662</v>
      </c>
      <c r="B294" s="2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2" t="str">
        <f t="shared" si="4"/>
        <v>acfr:OtherFinancingSourcesLeaseFinancing</v>
      </c>
      <c r="D294" s="127" t="s">
        <v>1661</v>
      </c>
    </row>
    <row r="295" spans="1:4" ht="14">
      <c r="A295" s="127" t="s">
        <v>1946</v>
      </c>
      <c r="B295" s="2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2" t="str">
        <f t="shared" si="4"/>
        <v>acfr:ProceedsFromSaleOfBondsNotes</v>
      </c>
      <c r="D295" s="127" t="s">
        <v>2210</v>
      </c>
    </row>
    <row r="296" spans="1:4" ht="14">
      <c r="A296" s="127" t="s">
        <v>1666</v>
      </c>
      <c r="B296" s="2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2" t="str">
        <f t="shared" si="4"/>
        <v>acfr:PremiumOnBondsOrNotes</v>
      </c>
      <c r="D296" s="127" t="s">
        <v>1665</v>
      </c>
    </row>
    <row r="297" spans="1:4" ht="14">
      <c r="A297" s="127" t="s">
        <v>1668</v>
      </c>
      <c r="B297" s="2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2" t="str">
        <f t="shared" si="4"/>
        <v>acfr:BondOrInsuranceRecoveries</v>
      </c>
      <c r="D297" s="127" t="s">
        <v>1667</v>
      </c>
    </row>
    <row r="298" spans="1:4" ht="14">
      <c r="A298" s="127" t="s">
        <v>1947</v>
      </c>
      <c r="B298" s="2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2" t="str">
        <f t="shared" si="4"/>
        <v>acfr:OtherFinancingSources</v>
      </c>
      <c r="D298" s="127" t="s">
        <v>2211</v>
      </c>
    </row>
    <row r="299" spans="1:4" ht="14">
      <c r="A299" s="127" t="s">
        <v>1638</v>
      </c>
      <c r="B299" s="2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2" t="str">
        <f t="shared" si="4"/>
        <v>acfr:ProceedsFromBondAndNoteIssuance</v>
      </c>
      <c r="D299" s="127" t="s">
        <v>1637</v>
      </c>
    </row>
    <row r="300" spans="1:4" ht="14">
      <c r="A300" s="127" t="s">
        <v>1948</v>
      </c>
      <c r="B300" s="2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2" t="str">
        <f t="shared" si="4"/>
        <v>acfr:NetPositionAbstract</v>
      </c>
      <c r="D300" s="127" t="s">
        <v>2212</v>
      </c>
    </row>
    <row r="301" spans="1:4" ht="14">
      <c r="A301" s="127" t="s">
        <v>1949</v>
      </c>
      <c r="B301" s="2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2" t="str">
        <f t="shared" si="4"/>
        <v>acfr:ChangeInAccountingPrinciple</v>
      </c>
      <c r="D301" s="127" t="s">
        <v>2213</v>
      </c>
    </row>
    <row r="302" spans="1:4" ht="14">
      <c r="A302" s="127" t="s">
        <v>1950</v>
      </c>
      <c r="B302" s="2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2" t="str">
        <f t="shared" si="4"/>
        <v>acfr:NetPositionRestated</v>
      </c>
      <c r="D302" s="127" t="s">
        <v>2214</v>
      </c>
    </row>
    <row r="303" spans="1:4" ht="14">
      <c r="A303" s="127" t="s">
        <v>1951</v>
      </c>
      <c r="B303" s="2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2" t="str">
        <f t="shared" si="4"/>
        <v>acfr:NetPosition</v>
      </c>
      <c r="D303" s="127" t="s">
        <v>2215</v>
      </c>
    </row>
    <row r="304" spans="1:4" ht="14">
      <c r="A304" s="127" t="s">
        <v>1951</v>
      </c>
      <c r="B304" s="2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2" t="str">
        <f t="shared" si="4"/>
        <v>acfr:NetPosition</v>
      </c>
      <c r="D304" s="127" t="s">
        <v>2216</v>
      </c>
    </row>
    <row r="305" spans="1:4" ht="14">
      <c r="A305" s="127" t="s">
        <v>1952</v>
      </c>
      <c r="B305" s="2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2" t="str">
        <f t="shared" si="4"/>
        <v>acfr:ChangesInNetPosition</v>
      </c>
      <c r="D305" s="127" t="s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2" t="s">
        <v>12</v>
      </c>
      <c r="C25" s="123"/>
      <c r="D25" s="123"/>
      <c r="E25" s="124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GovFund Stmt of Rev Exp and Chg</vt:lpstr>
      <vt:lpstr>Net pos- Prop Funds</vt:lpstr>
      <vt:lpstr>PropFund Stmt of Rev Exp and Ch</vt:lpstr>
      <vt:lpstr>lookup prop exp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Ahmed, Sarrah</cp:lastModifiedBy>
  <dcterms:created xsi:type="dcterms:W3CDTF">2023-07-21T19:59:00Z</dcterms:created>
  <dcterms:modified xsi:type="dcterms:W3CDTF">2024-04-15T21:57:51Z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