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ENRO CITA HALL BASE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5" l="1"/>
  <c r="G69" i="5" l="1"/>
  <c r="G71" i="5" l="1"/>
  <c r="G73" i="5" l="1"/>
  <c r="G75" i="5" l="1"/>
  <c r="G77" i="5" l="1"/>
  <c r="G79" i="5" l="1"/>
  <c r="G81" i="5" l="1"/>
  <c r="G85" i="5" l="1"/>
  <c r="G84" i="5"/>
  <c r="G3" i="3" l="1"/>
  <c r="E9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3" i="5"/>
  <c r="G82" i="5"/>
  <c r="G80" i="5"/>
  <c r="G78" i="5"/>
  <c r="G76" i="5"/>
  <c r="G74" i="5"/>
  <c r="G72" i="5"/>
  <c r="G70" i="5"/>
  <c r="G68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A7" i="3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<sst xmlns="http://schemas.openxmlformats.org/spreadsheetml/2006/main" count="143" uniqueCount="93">
  <si>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</si>
  <si>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</si>
  <si>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</si>
  <si>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</si>
  <si>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</si>
  <si>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</si>
  <si>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</si>
  <si>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</si>
  <si>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</si>
  <si>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</si>
  <si>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</si>
  <si>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</si>
  <si>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</si>
  <si>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</si>
  <si>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</si>
  <si>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</si>
  <si>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</si>
  <si>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</si>
  <si>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</si>
  <si>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</si>
  <si>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</si>
  <si>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</si>
  <si>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</si>
  <si>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</si>
  <si>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</si>
  <si>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</si>
  <si>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</si>
  <si>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</si>
  <si>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</si>
  <si>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</si>
  <si>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</si>
  <si>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</si>
  <si>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</si>
  <si>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</si>
  <si>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</si>
  <si>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</si>
  <si>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</si>
  <si>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</si>
  <si>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</si>
  <si>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</si>
  <si>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</si>
  <si>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</si>
  <si>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BAY, AMIE</t>
  </si>
  <si>
    <t>CASUAL</t>
  </si>
  <si>
    <t>2018</t>
  </si>
  <si>
    <t>SL(1-0-0)</t>
  </si>
  <si>
    <t>SP(1-0-0)</t>
  </si>
  <si>
    <t>VL(1-0-0)</t>
  </si>
  <si>
    <t>4/2,3/2018</t>
  </si>
  <si>
    <t>VL(4-0-0)</t>
  </si>
  <si>
    <t>12/17-20/2018</t>
  </si>
  <si>
    <t>2019</t>
  </si>
  <si>
    <t>2020</t>
  </si>
  <si>
    <t>2021</t>
  </si>
  <si>
    <t>FL(4-0-0)</t>
  </si>
  <si>
    <t>FL(5-0-0)</t>
  </si>
  <si>
    <t>2022</t>
  </si>
  <si>
    <t>2/7,8/2022</t>
  </si>
  <si>
    <t>SL(3-0-0)</t>
  </si>
  <si>
    <t>10/19-21/2022</t>
  </si>
  <si>
    <t>CENRO</t>
  </si>
  <si>
    <t>2023</t>
  </si>
  <si>
    <t>1/16-18/2023</t>
  </si>
  <si>
    <t>SP(2-0-0)</t>
  </si>
  <si>
    <t>5/18,19/2023</t>
  </si>
  <si>
    <t>SL(2-0-0)</t>
  </si>
  <si>
    <t>VL(2-0-0)</t>
  </si>
  <si>
    <t>5/24,30/2023</t>
  </si>
  <si>
    <t>VL(6-0-0)</t>
  </si>
  <si>
    <t>6/1,6,8,14,20,22/2023</t>
  </si>
  <si>
    <t>7/7,11,14,21,25,28/2023</t>
  </si>
  <si>
    <t>8/4,8,11,18,25,31/2023</t>
  </si>
  <si>
    <t>TOTAL LEAVE BALANCE</t>
  </si>
  <si>
    <t>9/12,15,19,23,26,29/2023</t>
  </si>
  <si>
    <t>A(1-0-0)</t>
  </si>
  <si>
    <t>UT(0-1-43)</t>
  </si>
  <si>
    <t>A(5-0-0)</t>
  </si>
  <si>
    <t>10,6,19-21,28/2022</t>
  </si>
  <si>
    <t>UT(0-1-25)</t>
  </si>
  <si>
    <t>A(3-0-0)</t>
  </si>
  <si>
    <t>9/9,23,30/2022</t>
  </si>
  <si>
    <t>UT(0-1-41)</t>
  </si>
  <si>
    <t>A(4-0-0)</t>
  </si>
  <si>
    <t>8/2,15,24,29/2022</t>
  </si>
  <si>
    <t>UT(0-2-9)</t>
  </si>
  <si>
    <t>A(2-0-0)</t>
  </si>
  <si>
    <t>7/12,22/2022</t>
  </si>
  <si>
    <t>UT(0-3-16)</t>
  </si>
  <si>
    <t>6/9,28/2022</t>
  </si>
  <si>
    <t>UT(0-3-9)</t>
  </si>
  <si>
    <t>5/19,31/2022</t>
  </si>
  <si>
    <t>UT(0-1-20)</t>
  </si>
  <si>
    <t>UT(0-0-32)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</si>
</sst>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4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1"/>
  <sheetViews>
    <sheetView tabSelected="1" zoomScaleNormal="100" workbookViewId="0">
      <pane ySplit="3690" topLeftCell="A60" activePane="bottomLeft"/>
      <selection activeCell="E10" sqref="E10"/>
      <selection pane="bottomLeft" activeCell="F71" sqref="F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>
        <v>42020</v>
      </c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60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36.915999999999997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25">
      <c r="A13" s="40">
        <v>43160</v>
      </c>
      <c r="B13" s="20" t="s">
        <v>47</v>
      </c>
      <c r="C13" s="13">
        <v>1.25</v>
      </c>
      <c r="D13" s="39">
        <v>1</v>
      </c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>
        <v>43185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49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50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4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50</v>
      </c>
    </row>
    <row r="23" spans="1:11" x14ac:dyDescent="0.25">
      <c r="A23" s="48" t="s">
        <v>51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52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47</v>
      </c>
      <c r="C48" s="13">
        <v>1.25</v>
      </c>
      <c r="D48" s="39">
        <v>1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/>
      <c r="B49" s="20" t="s">
        <v>54</v>
      </c>
      <c r="C49" s="13"/>
      <c r="D49" s="39">
        <v>4</v>
      </c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8" t="s">
        <v>53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55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56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 t="s">
        <v>74</v>
      </c>
      <c r="C66" s="13">
        <v>1.25</v>
      </c>
      <c r="D66" s="39">
        <v>1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49">
        <v>44631</v>
      </c>
    </row>
    <row r="67" spans="1:11" x14ac:dyDescent="0.25">
      <c r="A67" s="40"/>
      <c r="B67" s="20" t="s">
        <v>92</v>
      </c>
      <c r="C67" s="13"/>
      <c r="D67" s="39">
        <v>6.7000000000000004E-2</v>
      </c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49"/>
    </row>
    <row r="68" spans="1:11" x14ac:dyDescent="0.25">
      <c r="A68" s="40">
        <v>44652</v>
      </c>
      <c r="B68" s="20" t="s">
        <v>74</v>
      </c>
      <c r="C68" s="13">
        <v>1.25</v>
      </c>
      <c r="D68" s="39">
        <v>1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49">
        <v>44677</v>
      </c>
    </row>
    <row r="69" spans="1:11" x14ac:dyDescent="0.25">
      <c r="A69" s="40"/>
      <c r="B69" s="20" t="s">
        <v>78</v>
      </c>
      <c r="C69" s="13"/>
      <c r="D69" s="39">
        <v>0.17700000000000002</v>
      </c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49"/>
    </row>
    <row r="70" spans="1:11" x14ac:dyDescent="0.25">
      <c r="A70" s="40">
        <v>44682</v>
      </c>
      <c r="B70" s="20" t="s">
        <v>85</v>
      </c>
      <c r="C70" s="13">
        <v>1.25</v>
      </c>
      <c r="D70" s="39">
        <v>2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 t="s">
        <v>90</v>
      </c>
    </row>
    <row r="71" spans="1:11" x14ac:dyDescent="0.25">
      <c r="A71" s="40"/>
      <c r="B71" s="20" t="s">
        <v>91</v>
      </c>
      <c r="C71" s="13"/>
      <c r="D71" s="39">
        <v>0.16700000000000001</v>
      </c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>
        <v>44713</v>
      </c>
      <c r="B72" s="20" t="s">
        <v>85</v>
      </c>
      <c r="C72" s="13">
        <v>1.25</v>
      </c>
      <c r="D72" s="39">
        <v>2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 t="s">
        <v>88</v>
      </c>
    </row>
    <row r="73" spans="1:11" x14ac:dyDescent="0.25">
      <c r="A73" s="40"/>
      <c r="B73" s="20" t="s">
        <v>89</v>
      </c>
      <c r="C73" s="13"/>
      <c r="D73" s="39">
        <v>0.39400000000000002</v>
      </c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>
        <v>44743</v>
      </c>
      <c r="B74" s="20" t="s">
        <v>85</v>
      </c>
      <c r="C74" s="13">
        <v>1.25</v>
      </c>
      <c r="D74" s="39">
        <v>2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86</v>
      </c>
    </row>
    <row r="75" spans="1:11" x14ac:dyDescent="0.25">
      <c r="A75" s="40"/>
      <c r="B75" s="20" t="s">
        <v>87</v>
      </c>
      <c r="C75" s="13"/>
      <c r="D75" s="39">
        <v>0.40800000000000003</v>
      </c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44774</v>
      </c>
      <c r="B76" s="20" t="s">
        <v>82</v>
      </c>
      <c r="C76" s="13">
        <v>1.25</v>
      </c>
      <c r="D76" s="39">
        <v>4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 t="s">
        <v>83</v>
      </c>
    </row>
    <row r="77" spans="1:11" x14ac:dyDescent="0.25">
      <c r="A77" s="40"/>
      <c r="B77" s="20" t="s">
        <v>84</v>
      </c>
      <c r="C77" s="13"/>
      <c r="D77" s="39">
        <v>0.26900000000000002</v>
      </c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>
        <v>44805</v>
      </c>
      <c r="B78" s="20" t="s">
        <v>79</v>
      </c>
      <c r="C78" s="13">
        <v>1.25</v>
      </c>
      <c r="D78" s="39">
        <v>3</v>
      </c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 t="s">
        <v>80</v>
      </c>
    </row>
    <row r="79" spans="1:11" x14ac:dyDescent="0.25">
      <c r="A79" s="40"/>
      <c r="B79" s="20" t="s">
        <v>81</v>
      </c>
      <c r="C79" s="13"/>
      <c r="D79" s="39">
        <v>0.21000000000000002</v>
      </c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>
        <v>44835</v>
      </c>
      <c r="B80" s="20" t="s">
        <v>76</v>
      </c>
      <c r="C80" s="13">
        <v>1.25</v>
      </c>
      <c r="D80" s="39">
        <v>5</v>
      </c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 t="s">
        <v>77</v>
      </c>
    </row>
    <row r="81" spans="1:11" x14ac:dyDescent="0.25">
      <c r="A81" s="40"/>
      <c r="B81" s="20" t="s">
        <v>78</v>
      </c>
      <c r="C81" s="13"/>
      <c r="D81" s="39">
        <v>0.17700000000000002</v>
      </c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>
        <v>44866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44896</v>
      </c>
      <c r="B83" s="20" t="s">
        <v>55</v>
      </c>
      <c r="C83" s="13">
        <v>1.25</v>
      </c>
      <c r="D83" s="39">
        <v>5</v>
      </c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/>
      <c r="B84" s="20" t="s">
        <v>74</v>
      </c>
      <c r="C84" s="13"/>
      <c r="D84" s="39">
        <v>1</v>
      </c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49">
        <v>44907</v>
      </c>
    </row>
    <row r="85" spans="1:11" x14ac:dyDescent="0.25">
      <c r="A85" s="40"/>
      <c r="B85" s="20" t="s">
        <v>75</v>
      </c>
      <c r="C85" s="13"/>
      <c r="D85" s="39">
        <v>0.215</v>
      </c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49"/>
    </row>
    <row r="86" spans="1:11" x14ac:dyDescent="0.25">
      <c r="A86" s="48" t="s">
        <v>61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44957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44985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v>45016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0">
        <v>45046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25">
      <c r="A91" s="40">
        <v>45077</v>
      </c>
      <c r="B91" s="20"/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20"/>
    </row>
    <row r="92" spans="1:11" x14ac:dyDescent="0.25">
      <c r="A92" s="40">
        <v>45107</v>
      </c>
      <c r="B92" s="20"/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/>
      <c r="I92" s="9"/>
      <c r="J92" s="11"/>
      <c r="K92" s="20"/>
    </row>
    <row r="93" spans="1:11" x14ac:dyDescent="0.25">
      <c r="A93" s="40">
        <v>45138</v>
      </c>
      <c r="B93" s="20"/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25">
      <c r="A94" s="40">
        <v>45169</v>
      </c>
      <c r="B94" s="20"/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25">
      <c r="A95" s="40">
        <v>45199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45230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1"/>
      <c r="B141" s="15"/>
      <c r="C141" s="42"/>
      <c r="D141" s="43"/>
      <c r="E141" s="9"/>
      <c r="F141" s="15"/>
      <c r="G141" s="42" t="str">
        <f>IF(ISBLANK(Table13[[#This Row],[EARNED]]),"",Table13[[#This Row],[EARNED]])</f>
        <v/>
      </c>
      <c r="H141" s="43"/>
      <c r="I141" s="9"/>
      <c r="J141" s="12"/>
      <c r="K14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"/>
  <sheetViews>
    <sheetView zoomScaleNormal="100" workbookViewId="0">
      <pane ySplit="3690" topLeftCell="A8" activePane="bottomLeft"/>
      <selection activeCell="B3" sqref="B3:C3"/>
      <selection pane="bottomLeft" activeCell="K31" sqref="K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60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54.906999999999996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74.206000000000003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43152</v>
      </c>
    </row>
    <row r="12" spans="1:11" x14ac:dyDescent="0.25">
      <c r="A12" s="40">
        <v>43191</v>
      </c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 t="s">
        <v>48</v>
      </c>
    </row>
    <row r="13" spans="1:11" x14ac:dyDescent="0.25">
      <c r="A13" s="48" t="s">
        <v>56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44593</v>
      </c>
      <c r="B14" s="20" t="s">
        <v>63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57</v>
      </c>
    </row>
    <row r="15" spans="1:11" x14ac:dyDescent="0.25">
      <c r="A15" s="40">
        <v>44621</v>
      </c>
      <c r="B15" s="20" t="s">
        <v>45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44631</v>
      </c>
    </row>
    <row r="16" spans="1:11" x14ac:dyDescent="0.25">
      <c r="A16" s="40">
        <v>44835</v>
      </c>
      <c r="B16" s="20" t="s">
        <v>58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3</v>
      </c>
      <c r="I16" s="9"/>
      <c r="J16" s="11"/>
      <c r="K16" s="20" t="s">
        <v>59</v>
      </c>
    </row>
    <row r="17" spans="1:11" x14ac:dyDescent="0.25">
      <c r="A17" s="48" t="s">
        <v>61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44927</v>
      </c>
      <c r="B18" s="20" t="s">
        <v>58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62</v>
      </c>
    </row>
    <row r="19" spans="1:11" x14ac:dyDescent="0.25">
      <c r="A19" s="40">
        <v>45047</v>
      </c>
      <c r="B19" s="20" t="s">
        <v>65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64</v>
      </c>
    </row>
    <row r="20" spans="1:11" x14ac:dyDescent="0.25">
      <c r="A20" s="40"/>
      <c r="B20" s="20" t="s">
        <v>66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67</v>
      </c>
    </row>
    <row r="21" spans="1:11" x14ac:dyDescent="0.25">
      <c r="A21" s="40"/>
      <c r="B21" s="20" t="s">
        <v>68</v>
      </c>
      <c r="C21" s="13"/>
      <c r="D21" s="39">
        <v>6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69</v>
      </c>
    </row>
    <row r="22" spans="1:11" x14ac:dyDescent="0.25">
      <c r="A22" s="40">
        <v>45103</v>
      </c>
      <c r="B22" s="20" t="s">
        <v>68</v>
      </c>
      <c r="C22" s="13"/>
      <c r="D22" s="39">
        <v>6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70</v>
      </c>
    </row>
    <row r="23" spans="1:11" x14ac:dyDescent="0.25">
      <c r="A23" s="40">
        <v>45111</v>
      </c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45110</v>
      </c>
    </row>
    <row r="24" spans="1:11" x14ac:dyDescent="0.25">
      <c r="A24" s="40">
        <v>45133</v>
      </c>
      <c r="B24" s="20" t="s">
        <v>68</v>
      </c>
      <c r="C24" s="13"/>
      <c r="D24" s="39">
        <v>6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71</v>
      </c>
    </row>
    <row r="25" spans="1:11" x14ac:dyDescent="0.25">
      <c r="A25" s="40">
        <v>45170</v>
      </c>
      <c r="B25" s="20" t="s">
        <v>68</v>
      </c>
      <c r="C25" s="13"/>
      <c r="D25" s="39">
        <v>6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73</v>
      </c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1"/>
      <c r="B72" s="15"/>
      <c r="C72" s="42"/>
      <c r="D72" s="43"/>
      <c r="E72" s="9"/>
      <c r="F72" s="15"/>
      <c r="G72" s="42" t="str">
        <f>IF(ISBLANK(Table1[[#This Row],[EARNED]]),"",Table1[[#This Row],[EARNED]])</f>
        <v/>
      </c>
      <c r="H72" s="43"/>
      <c r="I72" s="9"/>
      <c r="J72" s="12"/>
      <c r="K7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6" sqref="B3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80.906999999999996</v>
      </c>
      <c r="B3" s="11">
        <v>85.206000000000003</v>
      </c>
      <c r="D3" s="11"/>
      <c r="E3" s="11">
        <v>0</v>
      </c>
      <c r="F3" s="11">
        <v>32</v>
      </c>
      <c r="G3" s="45">
        <f>SUMIFS(F7:F14,E7:E14,E3)+SUMIFS(D7:D66,C7:C66,F3)+D3</f>
        <v>6.7000000000000004E-2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72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A7" s="9">
        <f>SUM('2018 LEAVE CREDITS'!E9,'2018 LEAVE CREDITS'!I9)</f>
        <v>121.916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2023-09-26T06:30:57Z</dcterms:modified>
</cp:coreProperties>
</file>